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143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8" i="1"/>
  <c r="K5"/>
  <c r="K6" s="1"/>
  <c r="K7" s="1"/>
  <c r="K9" s="1"/>
  <c r="K11"/>
  <c r="K8"/>
  <c r="F6"/>
  <c r="F10"/>
  <c r="F11" s="1"/>
  <c r="F13" s="1"/>
  <c r="F9"/>
  <c r="F5"/>
  <c r="K12" l="1"/>
  <c r="K13" s="1"/>
  <c r="K14" s="1"/>
</calcChain>
</file>

<file path=xl/comments1.xml><?xml version="1.0" encoding="utf-8"?>
<comments xmlns="http://schemas.openxmlformats.org/spreadsheetml/2006/main">
  <authors>
    <author>Rakow</author>
  </authors>
  <commentList>
    <comment ref="F5" authorId="0">
      <text>
        <r>
          <rPr>
            <b/>
            <sz val="8"/>
            <color indexed="81"/>
            <rFont val="Tahoma"/>
            <charset val="1"/>
          </rPr>
          <t>Rakow:</t>
        </r>
        <r>
          <rPr>
            <sz val="8"/>
            <color indexed="81"/>
            <rFont val="Tahoma"/>
            <charset val="1"/>
          </rPr>
          <t xml:space="preserve">
as shown in [32]:
Kendrew, J. C., Bodo, G., Dintzis, h.M., Parrish, R.G., Wyckoff, H., Phillips, D. C., Nature, 1958, 181, 662-666,.   </t>
        </r>
      </text>
    </comment>
    <comment ref="K7" authorId="0">
      <text>
        <r>
          <rPr>
            <b/>
            <sz val="8"/>
            <color indexed="81"/>
            <rFont val="Tahoma"/>
            <charset val="1"/>
          </rPr>
          <t>Rakow:</t>
        </r>
        <r>
          <rPr>
            <sz val="8"/>
            <color indexed="81"/>
            <rFont val="Tahoma"/>
            <charset val="1"/>
          </rPr>
          <t xml:space="preserve">
densest sphere packing</t>
        </r>
      </text>
    </comment>
    <comment ref="K8" authorId="0">
      <text>
        <r>
          <rPr>
            <b/>
            <sz val="8"/>
            <color indexed="81"/>
            <rFont val="Tahoma"/>
            <charset val="1"/>
          </rPr>
          <t>Rakow:</t>
        </r>
        <r>
          <rPr>
            <sz val="8"/>
            <color indexed="81"/>
            <rFont val="Tahoma"/>
            <charset val="1"/>
          </rPr>
          <t xml:space="preserve">
volume of one resin particle of 5µm diameter</t>
        </r>
      </text>
    </comment>
  </commentList>
</comments>
</file>

<file path=xl/sharedStrings.xml><?xml version="1.0" encoding="utf-8"?>
<sst xmlns="http://schemas.openxmlformats.org/spreadsheetml/2006/main" count="30" uniqueCount="26">
  <si>
    <t>g</t>
  </si>
  <si>
    <t>g/mol</t>
  </si>
  <si>
    <t>mol</t>
  </si>
  <si>
    <t>entspr. Fläche:</t>
  </si>
  <si>
    <t>(1 Inj., 100% Adsorption)</t>
  </si>
  <si>
    <t>number of myoglobin molecules</t>
  </si>
  <si>
    <t>per Inj.: 60 µl</t>
  </si>
  <si>
    <r>
      <t>M</t>
    </r>
    <r>
      <rPr>
        <vertAlign val="subscript"/>
        <sz val="11"/>
        <color theme="1"/>
        <rFont val="Calibri"/>
        <family val="2"/>
        <scheme val="minor"/>
      </rPr>
      <t>R</t>
    </r>
  </si>
  <si>
    <t>molar amount</t>
  </si>
  <si>
    <t>amount of molecules</t>
  </si>
  <si>
    <t>area per myoglobinmolecule</t>
  </si>
  <si>
    <t>surface area without considerung porosity of particles</t>
  </si>
  <si>
    <t>whole surface</t>
  </si>
  <si>
    <t>surfce per resin particle</t>
  </si>
  <si>
    <t>particle amount per column</t>
  </si>
  <si>
    <t>V(particle)</t>
  </si>
  <si>
    <t>densest sphere packing</t>
  </si>
  <si>
    <t>column dimensions</t>
  </si>
  <si>
    <r>
      <t>nm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</si>
  <si>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</si>
  <si>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pi*r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*l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</si>
  <si>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</si>
  <si>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µm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</si>
  <si>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µm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</si>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</sst>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4"/>
  <sheetViews>
    <sheetView tabSelected="1" topLeftCell="C1" workbookViewId="0">
      <selection activeCell="G17" sqref="G17"/>
    </sheetView>
  </sheetViews>
  <sheetFormatPr baseColWidth="10" defaultRowHeight="15"/>
  <cols>
    <col min="6" max="6" width="12" bestFit="1" customWidth="1"/>
    <col min="10" max="10" width="49.42578125" bestFit="1" customWidth="1"/>
    <col min="11" max="11" width="12" bestFit="1" customWidth="1"/>
    <col min="12" max="12" width="11" customWidth="1"/>
    <col min="13" max="13" width="11.42578125" hidden="1" customWidth="1"/>
  </cols>
  <sheetData>
    <row r="4" spans="3:12" ht="17.25">
      <c r="K4" t="s">
        <v>20</v>
      </c>
    </row>
    <row r="5" spans="3:12" ht="17.25">
      <c r="C5" t="s">
        <v>10</v>
      </c>
      <c r="F5">
        <f>4.3*3.5*2.3</f>
        <v>34.614999999999995</v>
      </c>
      <c r="G5" t="s">
        <v>18</v>
      </c>
      <c r="J5" t="s">
        <v>17</v>
      </c>
      <c r="K5">
        <f>PI()*3.9^2*300</f>
        <v>14335.087278330224</v>
      </c>
      <c r="L5" t="s">
        <v>21</v>
      </c>
    </row>
    <row r="6" spans="3:12" ht="17.25">
      <c r="F6">
        <f>F5*(0.000000001)^2</f>
        <v>3.4614999999999996E-17</v>
      </c>
      <c r="G6" t="s">
        <v>19</v>
      </c>
      <c r="K6">
        <f>K5*1000000000</f>
        <v>14335087278330.225</v>
      </c>
      <c r="L6" t="s">
        <v>22</v>
      </c>
    </row>
    <row r="7" spans="3:12" ht="17.25">
      <c r="C7" t="s">
        <v>5</v>
      </c>
      <c r="J7" t="s">
        <v>16</v>
      </c>
      <c r="K7">
        <f>K6*0.74048</f>
        <v>10614845427857.965</v>
      </c>
      <c r="L7" t="s">
        <v>22</v>
      </c>
    </row>
    <row r="8" spans="3:12" ht="17.25">
      <c r="D8" t="s">
        <v>6</v>
      </c>
      <c r="F8">
        <f>66*0.000001</f>
        <v>6.5999999999999992E-5</v>
      </c>
      <c r="G8" t="s">
        <v>0</v>
      </c>
      <c r="J8" t="s">
        <v>15</v>
      </c>
      <c r="K8">
        <f>4/3*PI()*2.5^3</f>
        <v>65.449846949787357</v>
      </c>
      <c r="L8" t="s">
        <v>22</v>
      </c>
    </row>
    <row r="9" spans="3:12" ht="18">
      <c r="D9" t="s">
        <v>7</v>
      </c>
      <c r="F9">
        <f>17053</f>
        <v>17053</v>
      </c>
      <c r="G9" t="s">
        <v>1</v>
      </c>
      <c r="J9" t="s">
        <v>14</v>
      </c>
      <c r="K9">
        <f>K7/K8</f>
        <v>162182891520</v>
      </c>
    </row>
    <row r="10" spans="3:12">
      <c r="D10" t="s">
        <v>8</v>
      </c>
      <c r="F10">
        <f>F8/F9</f>
        <v>3.8702867530639767E-9</v>
      </c>
      <c r="G10" t="s">
        <v>2</v>
      </c>
    </row>
    <row r="11" spans="3:12" ht="17.25">
      <c r="D11" t="s">
        <v>9</v>
      </c>
      <c r="F11">
        <f>F10*6.022E+23</f>
        <v>2330686682695127</v>
      </c>
      <c r="J11" t="s">
        <v>13</v>
      </c>
      <c r="K11">
        <f>4*PI()*2.5^2</f>
        <v>78.539816339744831</v>
      </c>
      <c r="L11" t="s">
        <v>23</v>
      </c>
    </row>
    <row r="12" spans="3:12" ht="17.25">
      <c r="J12" t="s">
        <v>12</v>
      </c>
      <c r="K12">
        <f>K11*K9</f>
        <v>12737814513429.559</v>
      </c>
      <c r="L12" t="s">
        <v>23</v>
      </c>
    </row>
    <row r="13" spans="3:12" ht="17.25">
      <c r="D13" t="s">
        <v>3</v>
      </c>
      <c r="F13">
        <f>F11*F6</f>
        <v>8.0676719521491816E-2</v>
      </c>
      <c r="G13" t="s">
        <v>19</v>
      </c>
      <c r="K13">
        <f>K12/1000000</f>
        <v>12737814.513429558</v>
      </c>
      <c r="L13" t="s">
        <v>24</v>
      </c>
    </row>
    <row r="14" spans="3:12" ht="17.25">
      <c r="F14" t="s">
        <v>4</v>
      </c>
      <c r="J14" t="s">
        <v>11</v>
      </c>
      <c r="K14" s="2">
        <f>K13/1000000</f>
        <v>12.737814513429559</v>
      </c>
      <c r="L14" s="1" t="s">
        <v>25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Hermann Wä</dc:creator>
  <cp:lastModifiedBy>Raum 158 AKW</cp:lastModifiedBy>
  <dcterms:created xsi:type="dcterms:W3CDTF">2013-03-27T16:19:52Z</dcterms:created>
  <dcterms:modified xsi:type="dcterms:W3CDTF">2014-02-24T14:05:15Z</dcterms:modified>
</cp:coreProperties>
</file>