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embeddings/oleObject5.bin" ContentType="application/vnd.openxmlformats-officedocument.oleObject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embeddings/oleObject7.bin" ContentType="application/vnd.openxmlformats-officedocument.oleObject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DieseArbeitsmappe"/>
  <bookViews>
    <workbookView xWindow="-15" yWindow="-15" windowWidth="25215" windowHeight="4800" tabRatio="776"/>
  </bookViews>
  <sheets>
    <sheet name="Beispiel neu" sheetId="55" r:id="rId1"/>
    <sheet name=" Protokoll (1)" sheetId="20" r:id="rId2"/>
    <sheet name=" Statistik (1)" sheetId="21" r:id="rId3"/>
    <sheet name="Defekte (1)" sheetId="22" r:id="rId4"/>
    <sheet name=" Protokoll (2)" sheetId="63" r:id="rId5"/>
    <sheet name=" Statistik (2)" sheetId="64" r:id="rId6"/>
    <sheet name="Defekte (2)" sheetId="65" r:id="rId7"/>
    <sheet name=" Protokoll (3)" sheetId="66" r:id="rId8"/>
    <sheet name=" Statistik (3)" sheetId="67" r:id="rId9"/>
    <sheet name="Defekte (3)" sheetId="68" r:id="rId10"/>
    <sheet name="VDE 0701 Reparatur" sheetId="33" r:id="rId11"/>
    <sheet name="Tabelle1" sheetId="56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1" hidden="1">' Protokoll (1)'!$U$13:$U$813</definedName>
    <definedName name="_xlnm._FilterDatabase" localSheetId="4" hidden="1">' Protokoll (2)'!$U$13:$U$813</definedName>
    <definedName name="_xlnm._FilterDatabase" localSheetId="7" hidden="1">' Protokoll (3)'!$U$13:$U$813</definedName>
    <definedName name="_xlnm._FilterDatabase" localSheetId="0" hidden="1">'Beispiel neu'!$V$15:$V$816</definedName>
    <definedName name="Dienst_stellen_Nr." localSheetId="10">'[1]Instituts-Liste'!$A$4:$BE$419</definedName>
    <definedName name="Dienst_stellen_Nr.">'[2]Instituts-Liste'!$A$4:$BE$419</definedName>
    <definedName name="_xlnm.Print_Area" localSheetId="1">' Protokoll (1)'!$A$3:$X$813</definedName>
    <definedName name="_xlnm.Print_Area" localSheetId="4">' Protokoll (2)'!$A$3:$X$93</definedName>
    <definedName name="_xlnm.Print_Area" localSheetId="7">' Protokoll (3)'!$A$3:$X$93</definedName>
    <definedName name="_xlnm.Print_Area" localSheetId="2">' Statistik (1)'!$A$1:$J$48</definedName>
    <definedName name="_xlnm.Print_Area" localSheetId="5">' Statistik (2)'!$A$1:$J$48</definedName>
    <definedName name="_xlnm.Print_Area" localSheetId="8">' Statistik (3)'!$A$1:$J$48</definedName>
    <definedName name="_xlnm.Print_Area" localSheetId="0">'Beispiel neu'!$A$1:$AC$33</definedName>
    <definedName name="_xlnm.Print_Area" localSheetId="3">'Defekte (1)'!$C$1:$Y$36</definedName>
    <definedName name="_xlnm.Print_Area" localSheetId="6">'Defekte (2)'!$C$1:$Y$34</definedName>
    <definedName name="_xlnm.Print_Area" localSheetId="9">'Defekte (3)'!$C$1:$Y$34</definedName>
    <definedName name="_xlnm.Print_Area" localSheetId="10">'VDE 0701 Reparatur'!$A$2:$N$63</definedName>
    <definedName name="_xlnm.Print_Titles" localSheetId="1">' Protokoll (1)'!$3:$13</definedName>
    <definedName name="_xlnm.Print_Titles" localSheetId="4">' Protokoll (2)'!$3:$13</definedName>
    <definedName name="_xlnm.Print_Titles" localSheetId="7">' Protokoll (3)'!$3:$13</definedName>
    <definedName name="_xlnm.Print_Titles" localSheetId="0">'Beispiel neu'!$8:$14</definedName>
    <definedName name="_xlnm.Print_Titles" localSheetId="3">'Defekte (1)'!$1:$22</definedName>
    <definedName name="_xlnm.Print_Titles" localSheetId="6">'Defekte (2)'!$1:$22</definedName>
    <definedName name="_xlnm.Print_Titles" localSheetId="9">'Defekte (3)'!$1:$22</definedName>
    <definedName name="_xlnm.Print_Titles" localSheetId="10">'VDE 0701 Reparatur'!$2:$3</definedName>
    <definedName name="Quotensatz">' Statistik (1)'!$M$40:$N$43</definedName>
    <definedName name="_xlnm.Criteria" localSheetId="10">[3]GUV.xls!#REF!</definedName>
    <definedName name="_xlnm.Criteria">[4]GUV.xls!#REF!</definedName>
    <definedName name="Turnus">' Statistik (1)'!$L$33:$O$37</definedName>
    <definedName name="_xlnm.Extract" localSheetId="10">[3]GUV.xls!#REF!</definedName>
    <definedName name="_xlnm.Extract">[4]GUV.xls!#REF!</definedName>
  </definedNames>
  <calcPr calcId="145621"/>
</workbook>
</file>

<file path=xl/calcChain.xml><?xml version="1.0" encoding="utf-8"?>
<calcChain xmlns="http://schemas.openxmlformats.org/spreadsheetml/2006/main">
  <c r="W1" i="63" l="1"/>
  <c r="D14" i="21" l="1"/>
  <c r="D10" i="21"/>
  <c r="D8" i="21"/>
  <c r="W811" i="68" l="1"/>
  <c r="V811" i="68"/>
  <c r="W810" i="68"/>
  <c r="V810" i="68"/>
  <c r="W809" i="68"/>
  <c r="V809" i="68"/>
  <c r="W808" i="68"/>
  <c r="V808" i="68"/>
  <c r="W807" i="68"/>
  <c r="V807" i="68"/>
  <c r="W806" i="68"/>
  <c r="V806" i="68"/>
  <c r="W805" i="68"/>
  <c r="V805" i="68"/>
  <c r="W804" i="68"/>
  <c r="V804" i="68"/>
  <c r="W803" i="68"/>
  <c r="V803" i="68"/>
  <c r="W802" i="68"/>
  <c r="V802" i="68"/>
  <c r="W801" i="68"/>
  <c r="V801" i="68"/>
  <c r="W800" i="68"/>
  <c r="V800" i="68"/>
  <c r="W799" i="68"/>
  <c r="V799" i="68"/>
  <c r="W798" i="68"/>
  <c r="V798" i="68"/>
  <c r="W797" i="68"/>
  <c r="V797" i="68"/>
  <c r="W796" i="68"/>
  <c r="V796" i="68"/>
  <c r="W795" i="68"/>
  <c r="V795" i="68"/>
  <c r="W794" i="68"/>
  <c r="V794" i="68"/>
  <c r="W793" i="68"/>
  <c r="V793" i="68"/>
  <c r="W792" i="68"/>
  <c r="V792" i="68"/>
  <c r="W791" i="68"/>
  <c r="V791" i="68"/>
  <c r="W790" i="68"/>
  <c r="V790" i="68"/>
  <c r="W789" i="68"/>
  <c r="V789" i="68"/>
  <c r="W788" i="68"/>
  <c r="V788" i="68"/>
  <c r="W787" i="68"/>
  <c r="V787" i="68"/>
  <c r="W786" i="68"/>
  <c r="V786" i="68"/>
  <c r="W785" i="68"/>
  <c r="V785" i="68"/>
  <c r="W784" i="68"/>
  <c r="V784" i="68"/>
  <c r="W783" i="68"/>
  <c r="V783" i="68"/>
  <c r="W782" i="68"/>
  <c r="V782" i="68"/>
  <c r="W781" i="68"/>
  <c r="V781" i="68"/>
  <c r="W780" i="68"/>
  <c r="V780" i="68"/>
  <c r="W779" i="68"/>
  <c r="V779" i="68"/>
  <c r="W778" i="68"/>
  <c r="V778" i="68"/>
  <c r="W777" i="68"/>
  <c r="V777" i="68"/>
  <c r="W776" i="68"/>
  <c r="V776" i="68"/>
  <c r="W775" i="68"/>
  <c r="V775" i="68"/>
  <c r="W774" i="68"/>
  <c r="V774" i="68"/>
  <c r="W773" i="68"/>
  <c r="V773" i="68"/>
  <c r="W772" i="68"/>
  <c r="V772" i="68"/>
  <c r="W771" i="68"/>
  <c r="V771" i="68"/>
  <c r="W770" i="68"/>
  <c r="V770" i="68"/>
  <c r="W769" i="68"/>
  <c r="V769" i="68"/>
  <c r="W768" i="68"/>
  <c r="V768" i="68"/>
  <c r="W767" i="68"/>
  <c r="V767" i="68"/>
  <c r="W766" i="68"/>
  <c r="V766" i="68"/>
  <c r="W765" i="68"/>
  <c r="V765" i="68"/>
  <c r="W764" i="68"/>
  <c r="V764" i="68"/>
  <c r="W763" i="68"/>
  <c r="V763" i="68"/>
  <c r="W762" i="68"/>
  <c r="V762" i="68"/>
  <c r="W761" i="68"/>
  <c r="V761" i="68"/>
  <c r="W760" i="68"/>
  <c r="V760" i="68"/>
  <c r="W759" i="68"/>
  <c r="V759" i="68"/>
  <c r="W758" i="68"/>
  <c r="V758" i="68"/>
  <c r="W757" i="68"/>
  <c r="V757" i="68"/>
  <c r="W756" i="68"/>
  <c r="V756" i="68"/>
  <c r="W755" i="68"/>
  <c r="V755" i="68"/>
  <c r="W754" i="68"/>
  <c r="V754" i="68"/>
  <c r="W753" i="68"/>
  <c r="V753" i="68"/>
  <c r="W752" i="68"/>
  <c r="V752" i="68"/>
  <c r="W751" i="68"/>
  <c r="V751" i="68"/>
  <c r="W750" i="68"/>
  <c r="V750" i="68"/>
  <c r="W749" i="68"/>
  <c r="V749" i="68"/>
  <c r="W748" i="68"/>
  <c r="V748" i="68"/>
  <c r="W747" i="68"/>
  <c r="V747" i="68"/>
  <c r="W746" i="68"/>
  <c r="V746" i="68"/>
  <c r="W745" i="68"/>
  <c r="V745" i="68"/>
  <c r="W744" i="68"/>
  <c r="V744" i="68"/>
  <c r="W743" i="68"/>
  <c r="V743" i="68"/>
  <c r="W742" i="68"/>
  <c r="V742" i="68"/>
  <c r="W741" i="68"/>
  <c r="V741" i="68"/>
  <c r="W740" i="68"/>
  <c r="V740" i="68"/>
  <c r="W739" i="68"/>
  <c r="V739" i="68"/>
  <c r="W738" i="68"/>
  <c r="V738" i="68"/>
  <c r="W737" i="68"/>
  <c r="V737" i="68"/>
  <c r="W736" i="68"/>
  <c r="V736" i="68"/>
  <c r="W735" i="68"/>
  <c r="V735" i="68"/>
  <c r="W734" i="68"/>
  <c r="V734" i="68"/>
  <c r="W733" i="68"/>
  <c r="V733" i="68"/>
  <c r="W732" i="68"/>
  <c r="V732" i="68"/>
  <c r="W731" i="68"/>
  <c r="V731" i="68"/>
  <c r="W730" i="68"/>
  <c r="V730" i="68"/>
  <c r="W729" i="68"/>
  <c r="V729" i="68"/>
  <c r="W728" i="68"/>
  <c r="V728" i="68"/>
  <c r="W727" i="68"/>
  <c r="V727" i="68"/>
  <c r="W726" i="68"/>
  <c r="V726" i="68"/>
  <c r="W725" i="68"/>
  <c r="V725" i="68"/>
  <c r="W724" i="68"/>
  <c r="V724" i="68"/>
  <c r="W723" i="68"/>
  <c r="V723" i="68"/>
  <c r="W722" i="68"/>
  <c r="V722" i="68"/>
  <c r="W721" i="68"/>
  <c r="V721" i="68"/>
  <c r="W720" i="68"/>
  <c r="V720" i="68"/>
  <c r="W719" i="68"/>
  <c r="V719" i="68"/>
  <c r="W718" i="68"/>
  <c r="V718" i="68"/>
  <c r="W717" i="68"/>
  <c r="V717" i="68"/>
  <c r="W716" i="68"/>
  <c r="V716" i="68"/>
  <c r="W715" i="68"/>
  <c r="V715" i="68"/>
  <c r="W714" i="68"/>
  <c r="V714" i="68"/>
  <c r="W713" i="68"/>
  <c r="V713" i="68"/>
  <c r="W712" i="68"/>
  <c r="V712" i="68"/>
  <c r="W711" i="68"/>
  <c r="V711" i="68"/>
  <c r="W710" i="68"/>
  <c r="V710" i="68"/>
  <c r="W709" i="68"/>
  <c r="V709" i="68"/>
  <c r="W708" i="68"/>
  <c r="V708" i="68"/>
  <c r="W707" i="68"/>
  <c r="V707" i="68"/>
  <c r="W706" i="68"/>
  <c r="V706" i="68"/>
  <c r="W705" i="68"/>
  <c r="V705" i="68"/>
  <c r="W704" i="68"/>
  <c r="V704" i="68"/>
  <c r="W703" i="68"/>
  <c r="V703" i="68"/>
  <c r="W702" i="68"/>
  <c r="V702" i="68"/>
  <c r="W701" i="68"/>
  <c r="V701" i="68"/>
  <c r="W700" i="68"/>
  <c r="V700" i="68"/>
  <c r="W699" i="68"/>
  <c r="V699" i="68"/>
  <c r="W698" i="68"/>
  <c r="V698" i="68"/>
  <c r="W697" i="68"/>
  <c r="V697" i="68"/>
  <c r="W696" i="68"/>
  <c r="V696" i="68"/>
  <c r="W695" i="68"/>
  <c r="V695" i="68"/>
  <c r="W694" i="68"/>
  <c r="V694" i="68"/>
  <c r="W693" i="68"/>
  <c r="V693" i="68"/>
  <c r="W692" i="68"/>
  <c r="V692" i="68"/>
  <c r="W691" i="68"/>
  <c r="V691" i="68"/>
  <c r="W690" i="68"/>
  <c r="V690" i="68"/>
  <c r="W689" i="68"/>
  <c r="V689" i="68"/>
  <c r="W688" i="68"/>
  <c r="V688" i="68"/>
  <c r="W687" i="68"/>
  <c r="V687" i="68"/>
  <c r="W686" i="68"/>
  <c r="V686" i="68"/>
  <c r="W685" i="68"/>
  <c r="V685" i="68"/>
  <c r="W684" i="68"/>
  <c r="V684" i="68"/>
  <c r="W683" i="68"/>
  <c r="V683" i="68"/>
  <c r="W682" i="68"/>
  <c r="V682" i="68"/>
  <c r="W681" i="68"/>
  <c r="V681" i="68"/>
  <c r="W680" i="68"/>
  <c r="V680" i="68"/>
  <c r="W679" i="68"/>
  <c r="V679" i="68"/>
  <c r="W678" i="68"/>
  <c r="V678" i="68"/>
  <c r="W677" i="68"/>
  <c r="V677" i="68"/>
  <c r="W676" i="68"/>
  <c r="V676" i="68"/>
  <c r="W675" i="68"/>
  <c r="V675" i="68"/>
  <c r="W674" i="68"/>
  <c r="V674" i="68"/>
  <c r="W673" i="68"/>
  <c r="V673" i="68"/>
  <c r="W672" i="68"/>
  <c r="V672" i="68"/>
  <c r="W671" i="68"/>
  <c r="V671" i="68"/>
  <c r="W670" i="68"/>
  <c r="V670" i="68"/>
  <c r="W669" i="68"/>
  <c r="V669" i="68"/>
  <c r="W668" i="68"/>
  <c r="V668" i="68"/>
  <c r="W667" i="68"/>
  <c r="V667" i="68"/>
  <c r="W666" i="68"/>
  <c r="V666" i="68"/>
  <c r="W665" i="68"/>
  <c r="V665" i="68"/>
  <c r="W664" i="68"/>
  <c r="V664" i="68"/>
  <c r="W663" i="68"/>
  <c r="V663" i="68"/>
  <c r="W662" i="68"/>
  <c r="V662" i="68"/>
  <c r="W661" i="68"/>
  <c r="V661" i="68"/>
  <c r="W660" i="68"/>
  <c r="V660" i="68"/>
  <c r="W659" i="68"/>
  <c r="V659" i="68"/>
  <c r="W658" i="68"/>
  <c r="V658" i="68"/>
  <c r="W657" i="68"/>
  <c r="V657" i="68"/>
  <c r="W656" i="68"/>
  <c r="V656" i="68"/>
  <c r="W655" i="68"/>
  <c r="V655" i="68"/>
  <c r="W654" i="68"/>
  <c r="V654" i="68"/>
  <c r="W653" i="68"/>
  <c r="V653" i="68"/>
  <c r="W652" i="68"/>
  <c r="V652" i="68"/>
  <c r="W651" i="68"/>
  <c r="V651" i="68"/>
  <c r="W650" i="68"/>
  <c r="V650" i="68"/>
  <c r="W649" i="68"/>
  <c r="V649" i="68"/>
  <c r="W648" i="68"/>
  <c r="V648" i="68"/>
  <c r="W647" i="68"/>
  <c r="V647" i="68"/>
  <c r="W646" i="68"/>
  <c r="V646" i="68"/>
  <c r="W645" i="68"/>
  <c r="V645" i="68"/>
  <c r="W644" i="68"/>
  <c r="V644" i="68"/>
  <c r="W643" i="68"/>
  <c r="V643" i="68"/>
  <c r="W642" i="68"/>
  <c r="V642" i="68"/>
  <c r="W641" i="68"/>
  <c r="V641" i="68"/>
  <c r="W640" i="68"/>
  <c r="V640" i="68"/>
  <c r="W639" i="68"/>
  <c r="V639" i="68"/>
  <c r="W638" i="68"/>
  <c r="V638" i="68"/>
  <c r="W637" i="68"/>
  <c r="V637" i="68"/>
  <c r="W636" i="68"/>
  <c r="V636" i="68"/>
  <c r="W635" i="68"/>
  <c r="V635" i="68"/>
  <c r="W634" i="68"/>
  <c r="V634" i="68"/>
  <c r="W633" i="68"/>
  <c r="V633" i="68"/>
  <c r="W632" i="68"/>
  <c r="V632" i="68"/>
  <c r="W631" i="68"/>
  <c r="V631" i="68"/>
  <c r="W630" i="68"/>
  <c r="V630" i="68"/>
  <c r="W629" i="68"/>
  <c r="V629" i="68"/>
  <c r="W628" i="68"/>
  <c r="V628" i="68"/>
  <c r="W627" i="68"/>
  <c r="V627" i="68"/>
  <c r="W626" i="68"/>
  <c r="V626" i="68"/>
  <c r="W625" i="68"/>
  <c r="V625" i="68"/>
  <c r="W624" i="68"/>
  <c r="V624" i="68"/>
  <c r="W623" i="68"/>
  <c r="V623" i="68"/>
  <c r="W622" i="68"/>
  <c r="V622" i="68"/>
  <c r="W621" i="68"/>
  <c r="V621" i="68"/>
  <c r="W620" i="68"/>
  <c r="V620" i="68"/>
  <c r="W619" i="68"/>
  <c r="V619" i="68"/>
  <c r="W618" i="68"/>
  <c r="V618" i="68"/>
  <c r="W617" i="68"/>
  <c r="V617" i="68"/>
  <c r="W616" i="68"/>
  <c r="V616" i="68"/>
  <c r="W615" i="68"/>
  <c r="V615" i="68"/>
  <c r="W614" i="68"/>
  <c r="V614" i="68"/>
  <c r="W613" i="68"/>
  <c r="V613" i="68"/>
  <c r="W612" i="68"/>
  <c r="V612" i="68"/>
  <c r="W611" i="68"/>
  <c r="V611" i="68"/>
  <c r="W610" i="68"/>
  <c r="V610" i="68"/>
  <c r="W609" i="68"/>
  <c r="V609" i="68"/>
  <c r="W608" i="68"/>
  <c r="V608" i="68"/>
  <c r="W607" i="68"/>
  <c r="V607" i="68"/>
  <c r="W606" i="68"/>
  <c r="V606" i="68"/>
  <c r="W605" i="68"/>
  <c r="V605" i="68"/>
  <c r="W604" i="68"/>
  <c r="V604" i="68"/>
  <c r="W603" i="68"/>
  <c r="V603" i="68"/>
  <c r="W602" i="68"/>
  <c r="V602" i="68"/>
  <c r="W601" i="68"/>
  <c r="V601" i="68"/>
  <c r="W600" i="68"/>
  <c r="V600" i="68"/>
  <c r="W599" i="68"/>
  <c r="V599" i="68"/>
  <c r="W598" i="68"/>
  <c r="V598" i="68"/>
  <c r="W597" i="68"/>
  <c r="V597" i="68"/>
  <c r="W596" i="68"/>
  <c r="V596" i="68"/>
  <c r="W595" i="68"/>
  <c r="V595" i="68"/>
  <c r="W594" i="68"/>
  <c r="V594" i="68"/>
  <c r="W593" i="68"/>
  <c r="V593" i="68"/>
  <c r="W592" i="68"/>
  <c r="V592" i="68"/>
  <c r="W591" i="68"/>
  <c r="V591" i="68"/>
  <c r="W590" i="68"/>
  <c r="V590" i="68"/>
  <c r="W589" i="68"/>
  <c r="V589" i="68"/>
  <c r="W588" i="68"/>
  <c r="V588" i="68"/>
  <c r="W587" i="68"/>
  <c r="V587" i="68"/>
  <c r="W586" i="68"/>
  <c r="V586" i="68"/>
  <c r="W585" i="68"/>
  <c r="V585" i="68"/>
  <c r="W584" i="68"/>
  <c r="V584" i="68"/>
  <c r="W583" i="68"/>
  <c r="V583" i="68"/>
  <c r="W582" i="68"/>
  <c r="V582" i="68"/>
  <c r="W581" i="68"/>
  <c r="V581" i="68"/>
  <c r="W580" i="68"/>
  <c r="V580" i="68"/>
  <c r="W579" i="68"/>
  <c r="V579" i="68"/>
  <c r="W578" i="68"/>
  <c r="V578" i="68"/>
  <c r="W577" i="68"/>
  <c r="V577" i="68"/>
  <c r="W576" i="68"/>
  <c r="V576" i="68"/>
  <c r="W575" i="68"/>
  <c r="V575" i="68"/>
  <c r="W574" i="68"/>
  <c r="V574" i="68"/>
  <c r="W573" i="68"/>
  <c r="V573" i="68"/>
  <c r="W572" i="68"/>
  <c r="V572" i="68"/>
  <c r="W571" i="68"/>
  <c r="V571" i="68"/>
  <c r="W570" i="68"/>
  <c r="V570" i="68"/>
  <c r="W569" i="68"/>
  <c r="V569" i="68"/>
  <c r="W568" i="68"/>
  <c r="V568" i="68"/>
  <c r="W567" i="68"/>
  <c r="V567" i="68"/>
  <c r="W566" i="68"/>
  <c r="V566" i="68"/>
  <c r="W565" i="68"/>
  <c r="V565" i="68"/>
  <c r="W564" i="68"/>
  <c r="V564" i="68"/>
  <c r="W563" i="68"/>
  <c r="V563" i="68"/>
  <c r="W562" i="68"/>
  <c r="V562" i="68"/>
  <c r="W561" i="68"/>
  <c r="V561" i="68"/>
  <c r="W560" i="68"/>
  <c r="V560" i="68"/>
  <c r="W559" i="68"/>
  <c r="V559" i="68"/>
  <c r="W558" i="68"/>
  <c r="V558" i="68"/>
  <c r="W557" i="68"/>
  <c r="V557" i="68"/>
  <c r="W556" i="68"/>
  <c r="V556" i="68"/>
  <c r="W555" i="68"/>
  <c r="V555" i="68"/>
  <c r="W554" i="68"/>
  <c r="V554" i="68"/>
  <c r="W553" i="68"/>
  <c r="V553" i="68"/>
  <c r="W552" i="68"/>
  <c r="V552" i="68"/>
  <c r="W551" i="68"/>
  <c r="V551" i="68"/>
  <c r="W550" i="68"/>
  <c r="V550" i="68"/>
  <c r="W549" i="68"/>
  <c r="V549" i="68"/>
  <c r="W548" i="68"/>
  <c r="V548" i="68"/>
  <c r="W547" i="68"/>
  <c r="V547" i="68"/>
  <c r="W546" i="68"/>
  <c r="V546" i="68"/>
  <c r="W545" i="68"/>
  <c r="V545" i="68"/>
  <c r="W544" i="68"/>
  <c r="V544" i="68"/>
  <c r="W543" i="68"/>
  <c r="V543" i="68"/>
  <c r="W542" i="68"/>
  <c r="V542" i="68"/>
  <c r="W541" i="68"/>
  <c r="V541" i="68"/>
  <c r="W540" i="68"/>
  <c r="V540" i="68"/>
  <c r="W539" i="68"/>
  <c r="V539" i="68"/>
  <c r="W538" i="68"/>
  <c r="V538" i="68"/>
  <c r="W537" i="68"/>
  <c r="V537" i="68"/>
  <c r="W536" i="68"/>
  <c r="V536" i="68"/>
  <c r="W535" i="68"/>
  <c r="V535" i="68"/>
  <c r="W534" i="68"/>
  <c r="V534" i="68"/>
  <c r="W533" i="68"/>
  <c r="V533" i="68"/>
  <c r="W532" i="68"/>
  <c r="V532" i="68"/>
  <c r="W531" i="68"/>
  <c r="V531" i="68"/>
  <c r="W530" i="68"/>
  <c r="V530" i="68"/>
  <c r="W529" i="68"/>
  <c r="V529" i="68"/>
  <c r="W528" i="68"/>
  <c r="V528" i="68"/>
  <c r="W527" i="68"/>
  <c r="V527" i="68"/>
  <c r="W526" i="68"/>
  <c r="V526" i="68"/>
  <c r="W525" i="68"/>
  <c r="V525" i="68"/>
  <c r="W524" i="68"/>
  <c r="V524" i="68"/>
  <c r="W523" i="68"/>
  <c r="V523" i="68"/>
  <c r="W522" i="68"/>
  <c r="V522" i="68"/>
  <c r="W521" i="68"/>
  <c r="V521" i="68"/>
  <c r="W520" i="68"/>
  <c r="V520" i="68"/>
  <c r="W519" i="68"/>
  <c r="V519" i="68"/>
  <c r="W518" i="68"/>
  <c r="V518" i="68"/>
  <c r="W517" i="68"/>
  <c r="V517" i="68"/>
  <c r="W516" i="68"/>
  <c r="V516" i="68"/>
  <c r="W515" i="68"/>
  <c r="V515" i="68"/>
  <c r="W514" i="68"/>
  <c r="V514" i="68"/>
  <c r="W513" i="68"/>
  <c r="V513" i="68"/>
  <c r="W512" i="68"/>
  <c r="V512" i="68"/>
  <c r="W511" i="68"/>
  <c r="V511" i="68"/>
  <c r="W510" i="68"/>
  <c r="V510" i="68"/>
  <c r="W509" i="68"/>
  <c r="V509" i="68"/>
  <c r="W508" i="68"/>
  <c r="V508" i="68"/>
  <c r="W507" i="68"/>
  <c r="V507" i="68"/>
  <c r="W506" i="68"/>
  <c r="V506" i="68"/>
  <c r="W505" i="68"/>
  <c r="V505" i="68"/>
  <c r="W504" i="68"/>
  <c r="V504" i="68"/>
  <c r="W503" i="68"/>
  <c r="V503" i="68"/>
  <c r="W502" i="68"/>
  <c r="V502" i="68"/>
  <c r="W501" i="68"/>
  <c r="V501" i="68"/>
  <c r="W500" i="68"/>
  <c r="V500" i="68"/>
  <c r="W499" i="68"/>
  <c r="V499" i="68"/>
  <c r="W498" i="68"/>
  <c r="V498" i="68"/>
  <c r="W497" i="68"/>
  <c r="V497" i="68"/>
  <c r="W496" i="68"/>
  <c r="V496" i="68"/>
  <c r="W495" i="68"/>
  <c r="V495" i="68"/>
  <c r="W494" i="68"/>
  <c r="V494" i="68"/>
  <c r="W493" i="68"/>
  <c r="V493" i="68"/>
  <c r="W492" i="68"/>
  <c r="V492" i="68"/>
  <c r="W491" i="68"/>
  <c r="V491" i="68"/>
  <c r="W490" i="68"/>
  <c r="V490" i="68"/>
  <c r="W489" i="68"/>
  <c r="V489" i="68"/>
  <c r="W488" i="68"/>
  <c r="V488" i="68"/>
  <c r="W487" i="68"/>
  <c r="V487" i="68"/>
  <c r="W486" i="68"/>
  <c r="V486" i="68"/>
  <c r="W485" i="68"/>
  <c r="V485" i="68"/>
  <c r="W484" i="68"/>
  <c r="V484" i="68"/>
  <c r="W483" i="68"/>
  <c r="V483" i="68"/>
  <c r="W482" i="68"/>
  <c r="V482" i="68"/>
  <c r="W481" i="68"/>
  <c r="V481" i="68"/>
  <c r="W480" i="68"/>
  <c r="V480" i="68"/>
  <c r="W479" i="68"/>
  <c r="V479" i="68"/>
  <c r="W478" i="68"/>
  <c r="V478" i="68"/>
  <c r="W477" i="68"/>
  <c r="V477" i="68"/>
  <c r="W476" i="68"/>
  <c r="V476" i="68"/>
  <c r="W475" i="68"/>
  <c r="V475" i="68"/>
  <c r="W474" i="68"/>
  <c r="V474" i="68"/>
  <c r="W473" i="68"/>
  <c r="V473" i="68"/>
  <c r="W472" i="68"/>
  <c r="V472" i="68"/>
  <c r="W471" i="68"/>
  <c r="V471" i="68"/>
  <c r="W470" i="68"/>
  <c r="V470" i="68"/>
  <c r="W469" i="68"/>
  <c r="V469" i="68"/>
  <c r="W468" i="68"/>
  <c r="V468" i="68"/>
  <c r="W467" i="68"/>
  <c r="V467" i="68"/>
  <c r="W466" i="68"/>
  <c r="V466" i="68"/>
  <c r="W465" i="68"/>
  <c r="V465" i="68"/>
  <c r="W464" i="68"/>
  <c r="V464" i="68"/>
  <c r="W463" i="68"/>
  <c r="V463" i="68"/>
  <c r="W462" i="68"/>
  <c r="V462" i="68"/>
  <c r="W461" i="68"/>
  <c r="V461" i="68"/>
  <c r="W460" i="68"/>
  <c r="V460" i="68"/>
  <c r="W459" i="68"/>
  <c r="V459" i="68"/>
  <c r="W458" i="68"/>
  <c r="V458" i="68"/>
  <c r="W457" i="68"/>
  <c r="V457" i="68"/>
  <c r="W456" i="68"/>
  <c r="V456" i="68"/>
  <c r="W455" i="68"/>
  <c r="V455" i="68"/>
  <c r="W454" i="68"/>
  <c r="V454" i="68"/>
  <c r="W453" i="68"/>
  <c r="V453" i="68"/>
  <c r="W452" i="68"/>
  <c r="V452" i="68"/>
  <c r="W451" i="68"/>
  <c r="V451" i="68"/>
  <c r="W450" i="68"/>
  <c r="V450" i="68"/>
  <c r="W449" i="68"/>
  <c r="V449" i="68"/>
  <c r="W448" i="68"/>
  <c r="V448" i="68"/>
  <c r="W447" i="68"/>
  <c r="V447" i="68"/>
  <c r="W446" i="68"/>
  <c r="V446" i="68"/>
  <c r="W445" i="68"/>
  <c r="V445" i="68"/>
  <c r="W444" i="68"/>
  <c r="V444" i="68"/>
  <c r="W443" i="68"/>
  <c r="V443" i="68"/>
  <c r="W442" i="68"/>
  <c r="V442" i="68"/>
  <c r="W441" i="68"/>
  <c r="V441" i="68"/>
  <c r="W440" i="68"/>
  <c r="V440" i="68"/>
  <c r="W439" i="68"/>
  <c r="V439" i="68"/>
  <c r="W438" i="68"/>
  <c r="V438" i="68"/>
  <c r="W437" i="68"/>
  <c r="V437" i="68"/>
  <c r="W436" i="68"/>
  <c r="V436" i="68"/>
  <c r="W435" i="68"/>
  <c r="V435" i="68"/>
  <c r="W434" i="68"/>
  <c r="V434" i="68"/>
  <c r="W433" i="68"/>
  <c r="V433" i="68"/>
  <c r="W432" i="68"/>
  <c r="V432" i="68"/>
  <c r="W431" i="68"/>
  <c r="V431" i="68"/>
  <c r="W430" i="68"/>
  <c r="V430" i="68"/>
  <c r="W429" i="68"/>
  <c r="V429" i="68"/>
  <c r="W428" i="68"/>
  <c r="V428" i="68"/>
  <c r="W427" i="68"/>
  <c r="V427" i="68"/>
  <c r="W426" i="68"/>
  <c r="V426" i="68"/>
  <c r="W425" i="68"/>
  <c r="V425" i="68"/>
  <c r="W424" i="68"/>
  <c r="V424" i="68"/>
  <c r="W423" i="68"/>
  <c r="V423" i="68"/>
  <c r="W422" i="68"/>
  <c r="V422" i="68"/>
  <c r="W421" i="68"/>
  <c r="V421" i="68"/>
  <c r="W420" i="68"/>
  <c r="V420" i="68"/>
  <c r="W419" i="68"/>
  <c r="V419" i="68"/>
  <c r="W418" i="68"/>
  <c r="V418" i="68"/>
  <c r="W417" i="68"/>
  <c r="V417" i="68"/>
  <c r="W416" i="68"/>
  <c r="V416" i="68"/>
  <c r="W415" i="68"/>
  <c r="V415" i="68"/>
  <c r="W414" i="68"/>
  <c r="V414" i="68"/>
  <c r="W413" i="68"/>
  <c r="V413" i="68"/>
  <c r="W412" i="68"/>
  <c r="V412" i="68"/>
  <c r="W411" i="68"/>
  <c r="V411" i="68"/>
  <c r="W410" i="68"/>
  <c r="V410" i="68"/>
  <c r="W409" i="68"/>
  <c r="V409" i="68"/>
  <c r="W408" i="68"/>
  <c r="V408" i="68"/>
  <c r="W407" i="68"/>
  <c r="V407" i="68"/>
  <c r="W406" i="68"/>
  <c r="V406" i="68"/>
  <c r="W405" i="68"/>
  <c r="V405" i="68"/>
  <c r="W404" i="68"/>
  <c r="V404" i="68"/>
  <c r="W403" i="68"/>
  <c r="V403" i="68"/>
  <c r="W402" i="68"/>
  <c r="V402" i="68"/>
  <c r="W401" i="68"/>
  <c r="V401" i="68"/>
  <c r="W400" i="68"/>
  <c r="V400" i="68"/>
  <c r="W399" i="68"/>
  <c r="V399" i="68"/>
  <c r="W398" i="68"/>
  <c r="V398" i="68"/>
  <c r="W397" i="68"/>
  <c r="V397" i="68"/>
  <c r="W396" i="68"/>
  <c r="V396" i="68"/>
  <c r="W395" i="68"/>
  <c r="V395" i="68"/>
  <c r="W394" i="68"/>
  <c r="V394" i="68"/>
  <c r="W393" i="68"/>
  <c r="V393" i="68"/>
  <c r="W392" i="68"/>
  <c r="V392" i="68"/>
  <c r="W391" i="68"/>
  <c r="V391" i="68"/>
  <c r="W390" i="68"/>
  <c r="V390" i="68"/>
  <c r="W389" i="68"/>
  <c r="V389" i="68"/>
  <c r="W388" i="68"/>
  <c r="V388" i="68"/>
  <c r="W387" i="68"/>
  <c r="V387" i="68"/>
  <c r="W386" i="68"/>
  <c r="V386" i="68"/>
  <c r="W385" i="68"/>
  <c r="V385" i="68"/>
  <c r="W384" i="68"/>
  <c r="V384" i="68"/>
  <c r="W383" i="68"/>
  <c r="V383" i="68"/>
  <c r="W382" i="68"/>
  <c r="V382" i="68"/>
  <c r="W381" i="68"/>
  <c r="V381" i="68"/>
  <c r="W380" i="68"/>
  <c r="V380" i="68"/>
  <c r="W379" i="68"/>
  <c r="V379" i="68"/>
  <c r="W378" i="68"/>
  <c r="V378" i="68"/>
  <c r="W377" i="68"/>
  <c r="V377" i="68"/>
  <c r="W376" i="68"/>
  <c r="V376" i="68"/>
  <c r="W375" i="68"/>
  <c r="V375" i="68"/>
  <c r="W374" i="68"/>
  <c r="V374" i="68"/>
  <c r="W373" i="68"/>
  <c r="V373" i="68"/>
  <c r="W372" i="68"/>
  <c r="V372" i="68"/>
  <c r="W371" i="68"/>
  <c r="V371" i="68"/>
  <c r="W370" i="68"/>
  <c r="V370" i="68"/>
  <c r="W369" i="68"/>
  <c r="V369" i="68"/>
  <c r="W368" i="68"/>
  <c r="V368" i="68"/>
  <c r="W367" i="68"/>
  <c r="V367" i="68"/>
  <c r="W366" i="68"/>
  <c r="V366" i="68"/>
  <c r="W365" i="68"/>
  <c r="V365" i="68"/>
  <c r="W364" i="68"/>
  <c r="V364" i="68"/>
  <c r="W363" i="68"/>
  <c r="V363" i="68"/>
  <c r="W362" i="68"/>
  <c r="V362" i="68"/>
  <c r="W361" i="68"/>
  <c r="V361" i="68"/>
  <c r="W360" i="68"/>
  <c r="V360" i="68"/>
  <c r="W359" i="68"/>
  <c r="V359" i="68"/>
  <c r="W358" i="68"/>
  <c r="V358" i="68"/>
  <c r="W357" i="68"/>
  <c r="V357" i="68"/>
  <c r="W356" i="68"/>
  <c r="V356" i="68"/>
  <c r="W355" i="68"/>
  <c r="V355" i="68"/>
  <c r="W354" i="68"/>
  <c r="V354" i="68"/>
  <c r="W353" i="68"/>
  <c r="V353" i="68"/>
  <c r="W352" i="68"/>
  <c r="V352" i="68"/>
  <c r="W351" i="68"/>
  <c r="V351" i="68"/>
  <c r="W350" i="68"/>
  <c r="V350" i="68"/>
  <c r="W349" i="68"/>
  <c r="V349" i="68"/>
  <c r="W348" i="68"/>
  <c r="V348" i="68"/>
  <c r="W347" i="68"/>
  <c r="V347" i="68"/>
  <c r="W346" i="68"/>
  <c r="V346" i="68"/>
  <c r="W345" i="68"/>
  <c r="V345" i="68"/>
  <c r="W344" i="68"/>
  <c r="V344" i="68"/>
  <c r="W343" i="68"/>
  <c r="V343" i="68"/>
  <c r="W342" i="68"/>
  <c r="V342" i="68"/>
  <c r="W341" i="68"/>
  <c r="V341" i="68"/>
  <c r="W340" i="68"/>
  <c r="V340" i="68"/>
  <c r="W339" i="68"/>
  <c r="V339" i="68"/>
  <c r="W338" i="68"/>
  <c r="V338" i="68"/>
  <c r="W337" i="68"/>
  <c r="V337" i="68"/>
  <c r="W336" i="68"/>
  <c r="V336" i="68"/>
  <c r="W335" i="68"/>
  <c r="V335" i="68"/>
  <c r="W334" i="68"/>
  <c r="V334" i="68"/>
  <c r="W333" i="68"/>
  <c r="V333" i="68"/>
  <c r="W332" i="68"/>
  <c r="V332" i="68"/>
  <c r="W331" i="68"/>
  <c r="V331" i="68"/>
  <c r="W330" i="68"/>
  <c r="V330" i="68"/>
  <c r="W329" i="68"/>
  <c r="V329" i="68"/>
  <c r="W328" i="68"/>
  <c r="V328" i="68"/>
  <c r="W327" i="68"/>
  <c r="V327" i="68"/>
  <c r="W326" i="68"/>
  <c r="V326" i="68"/>
  <c r="W325" i="68"/>
  <c r="V325" i="68"/>
  <c r="W324" i="68"/>
  <c r="V324" i="68"/>
  <c r="W323" i="68"/>
  <c r="V323" i="68"/>
  <c r="W322" i="68"/>
  <c r="V322" i="68"/>
  <c r="W321" i="68"/>
  <c r="V321" i="68"/>
  <c r="W320" i="68"/>
  <c r="V320" i="68"/>
  <c r="W319" i="68"/>
  <c r="V319" i="68"/>
  <c r="W318" i="68"/>
  <c r="V318" i="68"/>
  <c r="W317" i="68"/>
  <c r="V317" i="68"/>
  <c r="W316" i="68"/>
  <c r="V316" i="68"/>
  <c r="W315" i="68"/>
  <c r="V315" i="68"/>
  <c r="W314" i="68"/>
  <c r="V314" i="68"/>
  <c r="W313" i="68"/>
  <c r="V313" i="68"/>
  <c r="W312" i="68"/>
  <c r="V312" i="68"/>
  <c r="W311" i="68"/>
  <c r="V311" i="68"/>
  <c r="W310" i="68"/>
  <c r="V310" i="68"/>
  <c r="W309" i="68"/>
  <c r="V309" i="68"/>
  <c r="W308" i="68"/>
  <c r="V308" i="68"/>
  <c r="W307" i="68"/>
  <c r="V307" i="68"/>
  <c r="W306" i="68"/>
  <c r="V306" i="68"/>
  <c r="W305" i="68"/>
  <c r="V305" i="68"/>
  <c r="W304" i="68"/>
  <c r="V304" i="68"/>
  <c r="W303" i="68"/>
  <c r="V303" i="68"/>
  <c r="W302" i="68"/>
  <c r="V302" i="68"/>
  <c r="W301" i="68"/>
  <c r="V301" i="68"/>
  <c r="W300" i="68"/>
  <c r="V300" i="68"/>
  <c r="W299" i="68"/>
  <c r="V299" i="68"/>
  <c r="W298" i="68"/>
  <c r="V298" i="68"/>
  <c r="W297" i="68"/>
  <c r="V297" i="68"/>
  <c r="W296" i="68"/>
  <c r="V296" i="68"/>
  <c r="W295" i="68"/>
  <c r="V295" i="68"/>
  <c r="W294" i="68"/>
  <c r="V294" i="68"/>
  <c r="W293" i="68"/>
  <c r="V293" i="68"/>
  <c r="W292" i="68"/>
  <c r="V292" i="68"/>
  <c r="W291" i="68"/>
  <c r="V291" i="68"/>
  <c r="W290" i="68"/>
  <c r="V290" i="68"/>
  <c r="W289" i="68"/>
  <c r="V289" i="68"/>
  <c r="W288" i="68"/>
  <c r="V288" i="68"/>
  <c r="W287" i="68"/>
  <c r="V287" i="68"/>
  <c r="W286" i="68"/>
  <c r="V286" i="68"/>
  <c r="W285" i="68"/>
  <c r="V285" i="68"/>
  <c r="W284" i="68"/>
  <c r="V284" i="68"/>
  <c r="W283" i="68"/>
  <c r="V283" i="68"/>
  <c r="W282" i="68"/>
  <c r="V282" i="68"/>
  <c r="W281" i="68"/>
  <c r="V281" i="68"/>
  <c r="W280" i="68"/>
  <c r="V280" i="68"/>
  <c r="W279" i="68"/>
  <c r="V279" i="68"/>
  <c r="W278" i="68"/>
  <c r="V278" i="68"/>
  <c r="W277" i="68"/>
  <c r="V277" i="68"/>
  <c r="W276" i="68"/>
  <c r="V276" i="68"/>
  <c r="W275" i="68"/>
  <c r="V275" i="68"/>
  <c r="W274" i="68"/>
  <c r="V274" i="68"/>
  <c r="W273" i="68"/>
  <c r="V273" i="68"/>
  <c r="W272" i="68"/>
  <c r="V272" i="68"/>
  <c r="W271" i="68"/>
  <c r="V271" i="68"/>
  <c r="W270" i="68"/>
  <c r="V270" i="68"/>
  <c r="W269" i="68"/>
  <c r="V269" i="68"/>
  <c r="W268" i="68"/>
  <c r="V268" i="68"/>
  <c r="W267" i="68"/>
  <c r="V267" i="68"/>
  <c r="W266" i="68"/>
  <c r="V266" i="68"/>
  <c r="W265" i="68"/>
  <c r="V265" i="68"/>
  <c r="W264" i="68"/>
  <c r="V264" i="68"/>
  <c r="W263" i="68"/>
  <c r="V263" i="68"/>
  <c r="W262" i="68"/>
  <c r="V262" i="68"/>
  <c r="W261" i="68"/>
  <c r="V261" i="68"/>
  <c r="W260" i="68"/>
  <c r="V260" i="68"/>
  <c r="W259" i="68"/>
  <c r="V259" i="68"/>
  <c r="W258" i="68"/>
  <c r="V258" i="68"/>
  <c r="W257" i="68"/>
  <c r="V257" i="68"/>
  <c r="W256" i="68"/>
  <c r="V256" i="68"/>
  <c r="W255" i="68"/>
  <c r="V255" i="68"/>
  <c r="W254" i="68"/>
  <c r="V254" i="68"/>
  <c r="W253" i="68"/>
  <c r="V253" i="68"/>
  <c r="W252" i="68"/>
  <c r="V252" i="68"/>
  <c r="W251" i="68"/>
  <c r="V251" i="68"/>
  <c r="W250" i="68"/>
  <c r="V250" i="68"/>
  <c r="W249" i="68"/>
  <c r="V249" i="68"/>
  <c r="W248" i="68"/>
  <c r="V248" i="68"/>
  <c r="W247" i="68"/>
  <c r="V247" i="68"/>
  <c r="W246" i="68"/>
  <c r="V246" i="68"/>
  <c r="W245" i="68"/>
  <c r="V245" i="68"/>
  <c r="W244" i="68"/>
  <c r="V244" i="68"/>
  <c r="W243" i="68"/>
  <c r="V243" i="68"/>
  <c r="W242" i="68"/>
  <c r="V242" i="68"/>
  <c r="W241" i="68"/>
  <c r="V241" i="68"/>
  <c r="W240" i="68"/>
  <c r="V240" i="68"/>
  <c r="W239" i="68"/>
  <c r="V239" i="68"/>
  <c r="W238" i="68"/>
  <c r="V238" i="68"/>
  <c r="W237" i="68"/>
  <c r="V237" i="68"/>
  <c r="W236" i="68"/>
  <c r="V236" i="68"/>
  <c r="W235" i="68"/>
  <c r="V235" i="68"/>
  <c r="W234" i="68"/>
  <c r="V234" i="68"/>
  <c r="W233" i="68"/>
  <c r="V233" i="68"/>
  <c r="W232" i="68"/>
  <c r="V232" i="68"/>
  <c r="W231" i="68"/>
  <c r="V231" i="68"/>
  <c r="W230" i="68"/>
  <c r="V230" i="68"/>
  <c r="W229" i="68"/>
  <c r="V229" i="68"/>
  <c r="W228" i="68"/>
  <c r="V228" i="68"/>
  <c r="W227" i="68"/>
  <c r="V227" i="68"/>
  <c r="W226" i="68"/>
  <c r="V226" i="68"/>
  <c r="W225" i="68"/>
  <c r="V225" i="68"/>
  <c r="W224" i="68"/>
  <c r="V224" i="68"/>
  <c r="W223" i="68"/>
  <c r="V223" i="68"/>
  <c r="W222" i="68"/>
  <c r="V222" i="68"/>
  <c r="W221" i="68"/>
  <c r="V221" i="68"/>
  <c r="W220" i="68"/>
  <c r="V220" i="68"/>
  <c r="W219" i="68"/>
  <c r="V219" i="68"/>
  <c r="W218" i="68"/>
  <c r="V218" i="68"/>
  <c r="W217" i="68"/>
  <c r="V217" i="68"/>
  <c r="W216" i="68"/>
  <c r="V216" i="68"/>
  <c r="W215" i="68"/>
  <c r="V215" i="68"/>
  <c r="W214" i="68"/>
  <c r="V214" i="68"/>
  <c r="W213" i="68"/>
  <c r="V213" i="68"/>
  <c r="W212" i="68"/>
  <c r="V212" i="68"/>
  <c r="W211" i="68"/>
  <c r="V211" i="68"/>
  <c r="W210" i="68"/>
  <c r="V210" i="68"/>
  <c r="W209" i="68"/>
  <c r="V209" i="68"/>
  <c r="W208" i="68"/>
  <c r="V208" i="68"/>
  <c r="W207" i="68"/>
  <c r="V207" i="68"/>
  <c r="W206" i="68"/>
  <c r="V206" i="68"/>
  <c r="W205" i="68"/>
  <c r="V205" i="68"/>
  <c r="W204" i="68"/>
  <c r="V204" i="68"/>
  <c r="W203" i="68"/>
  <c r="V203" i="68"/>
  <c r="W202" i="68"/>
  <c r="V202" i="68"/>
  <c r="W201" i="68"/>
  <c r="V201" i="68"/>
  <c r="W200" i="68"/>
  <c r="V200" i="68"/>
  <c r="W199" i="68"/>
  <c r="V199" i="68"/>
  <c r="W198" i="68"/>
  <c r="V198" i="68"/>
  <c r="W197" i="68"/>
  <c r="V197" i="68"/>
  <c r="W196" i="68"/>
  <c r="V196" i="68"/>
  <c r="W195" i="68"/>
  <c r="V195" i="68"/>
  <c r="W194" i="68"/>
  <c r="V194" i="68"/>
  <c r="W193" i="68"/>
  <c r="V193" i="68"/>
  <c r="W192" i="68"/>
  <c r="V192" i="68"/>
  <c r="W191" i="68"/>
  <c r="V191" i="68"/>
  <c r="W190" i="68"/>
  <c r="V190" i="68"/>
  <c r="W189" i="68"/>
  <c r="V189" i="68"/>
  <c r="W188" i="68"/>
  <c r="V188" i="68"/>
  <c r="W187" i="68"/>
  <c r="V187" i="68"/>
  <c r="W186" i="68"/>
  <c r="V186" i="68"/>
  <c r="W185" i="68"/>
  <c r="V185" i="68"/>
  <c r="W184" i="68"/>
  <c r="V184" i="68"/>
  <c r="W183" i="68"/>
  <c r="V183" i="68"/>
  <c r="W182" i="68"/>
  <c r="V182" i="68"/>
  <c r="W181" i="68"/>
  <c r="V181" i="68"/>
  <c r="W180" i="68"/>
  <c r="V180" i="68"/>
  <c r="W179" i="68"/>
  <c r="V179" i="68"/>
  <c r="W178" i="68"/>
  <c r="V178" i="68"/>
  <c r="W177" i="68"/>
  <c r="V177" i="68"/>
  <c r="W176" i="68"/>
  <c r="V176" i="68"/>
  <c r="W175" i="68"/>
  <c r="V175" i="68"/>
  <c r="W174" i="68"/>
  <c r="V174" i="68"/>
  <c r="W173" i="68"/>
  <c r="V173" i="68"/>
  <c r="W172" i="68"/>
  <c r="V172" i="68"/>
  <c r="W171" i="68"/>
  <c r="V171" i="68"/>
  <c r="W170" i="68"/>
  <c r="V170" i="68"/>
  <c r="W169" i="68"/>
  <c r="V169" i="68"/>
  <c r="W168" i="68"/>
  <c r="V168" i="68"/>
  <c r="W167" i="68"/>
  <c r="V167" i="68"/>
  <c r="W166" i="68"/>
  <c r="V166" i="68"/>
  <c r="W165" i="68"/>
  <c r="V165" i="68"/>
  <c r="W164" i="68"/>
  <c r="V164" i="68"/>
  <c r="W163" i="68"/>
  <c r="V163" i="68"/>
  <c r="W162" i="68"/>
  <c r="V162" i="68"/>
  <c r="W161" i="68"/>
  <c r="V161" i="68"/>
  <c r="W160" i="68"/>
  <c r="V160" i="68"/>
  <c r="W159" i="68"/>
  <c r="V159" i="68"/>
  <c r="W158" i="68"/>
  <c r="V158" i="68"/>
  <c r="W157" i="68"/>
  <c r="V157" i="68"/>
  <c r="W156" i="68"/>
  <c r="V156" i="68"/>
  <c r="W155" i="68"/>
  <c r="V155" i="68"/>
  <c r="W154" i="68"/>
  <c r="V154" i="68"/>
  <c r="W153" i="68"/>
  <c r="V153" i="68"/>
  <c r="W152" i="68"/>
  <c r="V152" i="68"/>
  <c r="W151" i="68"/>
  <c r="V151" i="68"/>
  <c r="W150" i="68"/>
  <c r="V150" i="68"/>
  <c r="W149" i="68"/>
  <c r="V149" i="68"/>
  <c r="W148" i="68"/>
  <c r="V148" i="68"/>
  <c r="W147" i="68"/>
  <c r="V147" i="68"/>
  <c r="W146" i="68"/>
  <c r="V146" i="68"/>
  <c r="W145" i="68"/>
  <c r="V145" i="68"/>
  <c r="W144" i="68"/>
  <c r="V144" i="68"/>
  <c r="W143" i="68"/>
  <c r="V143" i="68"/>
  <c r="W142" i="68"/>
  <c r="V142" i="68"/>
  <c r="W141" i="68"/>
  <c r="V141" i="68"/>
  <c r="W140" i="68"/>
  <c r="V140" i="68"/>
  <c r="W139" i="68"/>
  <c r="V139" i="68"/>
  <c r="W138" i="68"/>
  <c r="V138" i="68"/>
  <c r="W137" i="68"/>
  <c r="V137" i="68"/>
  <c r="W136" i="68"/>
  <c r="V136" i="68"/>
  <c r="W135" i="68"/>
  <c r="V135" i="68"/>
  <c r="W134" i="68"/>
  <c r="V134" i="68"/>
  <c r="W133" i="68"/>
  <c r="V133" i="68"/>
  <c r="W132" i="68"/>
  <c r="V132" i="68"/>
  <c r="W131" i="68"/>
  <c r="V131" i="68"/>
  <c r="W130" i="68"/>
  <c r="V130" i="68"/>
  <c r="W129" i="68"/>
  <c r="V129" i="68"/>
  <c r="W128" i="68"/>
  <c r="V128" i="68"/>
  <c r="W127" i="68"/>
  <c r="V127" i="68"/>
  <c r="W126" i="68"/>
  <c r="V126" i="68"/>
  <c r="W125" i="68"/>
  <c r="V125" i="68"/>
  <c r="W124" i="68"/>
  <c r="V124" i="68"/>
  <c r="W123" i="68"/>
  <c r="V123" i="68"/>
  <c r="W122" i="68"/>
  <c r="V122" i="68"/>
  <c r="W121" i="68"/>
  <c r="V121" i="68"/>
  <c r="W120" i="68"/>
  <c r="V120" i="68"/>
  <c r="W119" i="68"/>
  <c r="V119" i="68"/>
  <c r="W118" i="68"/>
  <c r="V118" i="68"/>
  <c r="W117" i="68"/>
  <c r="V117" i="68"/>
  <c r="W116" i="68"/>
  <c r="V116" i="68"/>
  <c r="W115" i="68"/>
  <c r="V115" i="68"/>
  <c r="W114" i="68"/>
  <c r="V114" i="68"/>
  <c r="W113" i="68"/>
  <c r="V113" i="68"/>
  <c r="W112" i="68"/>
  <c r="V112" i="68"/>
  <c r="W111" i="68"/>
  <c r="V111" i="68"/>
  <c r="W110" i="68"/>
  <c r="V110" i="68"/>
  <c r="W109" i="68"/>
  <c r="V109" i="68"/>
  <c r="W108" i="68"/>
  <c r="V108" i="68"/>
  <c r="W107" i="68"/>
  <c r="V107" i="68"/>
  <c r="W106" i="68"/>
  <c r="V106" i="68"/>
  <c r="W105" i="68"/>
  <c r="V105" i="68"/>
  <c r="W104" i="68"/>
  <c r="V104" i="68"/>
  <c r="W103" i="68"/>
  <c r="V103" i="68"/>
  <c r="W102" i="68"/>
  <c r="V102" i="68"/>
  <c r="W101" i="68"/>
  <c r="V101" i="68"/>
  <c r="W100" i="68"/>
  <c r="V100" i="68"/>
  <c r="W99" i="68"/>
  <c r="V99" i="68"/>
  <c r="W98" i="68"/>
  <c r="V98" i="68"/>
  <c r="W97" i="68"/>
  <c r="V97" i="68"/>
  <c r="W96" i="68"/>
  <c r="V96" i="68"/>
  <c r="W95" i="68"/>
  <c r="V95" i="68"/>
  <c r="W94" i="68"/>
  <c r="V94" i="68"/>
  <c r="W93" i="68"/>
  <c r="V93" i="68"/>
  <c r="W92" i="68"/>
  <c r="V92" i="68"/>
  <c r="W91" i="68"/>
  <c r="V91" i="68"/>
  <c r="W90" i="68"/>
  <c r="V90" i="68"/>
  <c r="W89" i="68"/>
  <c r="V89" i="68"/>
  <c r="W88" i="68"/>
  <c r="V88" i="68"/>
  <c r="W87" i="68"/>
  <c r="V87" i="68"/>
  <c r="W86" i="68"/>
  <c r="V86" i="68"/>
  <c r="W85" i="68"/>
  <c r="V85" i="68"/>
  <c r="W84" i="68"/>
  <c r="V84" i="68"/>
  <c r="W83" i="68"/>
  <c r="V83" i="68"/>
  <c r="W82" i="68"/>
  <c r="V82" i="68"/>
  <c r="W81" i="68"/>
  <c r="V81" i="68"/>
  <c r="W80" i="68"/>
  <c r="V80" i="68"/>
  <c r="W79" i="68"/>
  <c r="V79" i="68"/>
  <c r="W78" i="68"/>
  <c r="V78" i="68"/>
  <c r="W77" i="68"/>
  <c r="V77" i="68"/>
  <c r="W76" i="68"/>
  <c r="V76" i="68"/>
  <c r="W75" i="68"/>
  <c r="V75" i="68"/>
  <c r="W74" i="68"/>
  <c r="V74" i="68"/>
  <c r="W73" i="68"/>
  <c r="V73" i="68"/>
  <c r="W72" i="68"/>
  <c r="V72" i="68"/>
  <c r="W71" i="68"/>
  <c r="V71" i="68"/>
  <c r="W70" i="68"/>
  <c r="V70" i="68"/>
  <c r="W69" i="68"/>
  <c r="V69" i="68"/>
  <c r="W68" i="68"/>
  <c r="V68" i="68"/>
  <c r="W67" i="68"/>
  <c r="V67" i="68"/>
  <c r="W66" i="68"/>
  <c r="V66" i="68"/>
  <c r="W65" i="68"/>
  <c r="V65" i="68"/>
  <c r="W64" i="68"/>
  <c r="V64" i="68"/>
  <c r="W63" i="68"/>
  <c r="V63" i="68"/>
  <c r="W62" i="68"/>
  <c r="V62" i="68"/>
  <c r="W61" i="68"/>
  <c r="V61" i="68"/>
  <c r="W60" i="68"/>
  <c r="V60" i="68"/>
  <c r="W59" i="68"/>
  <c r="V59" i="68"/>
  <c r="W58" i="68"/>
  <c r="V58" i="68"/>
  <c r="W57" i="68"/>
  <c r="V57" i="68"/>
  <c r="W56" i="68"/>
  <c r="V56" i="68"/>
  <c r="W55" i="68"/>
  <c r="V55" i="68"/>
  <c r="W54" i="68"/>
  <c r="V54" i="68"/>
  <c r="W53" i="68"/>
  <c r="V53" i="68"/>
  <c r="W52" i="68"/>
  <c r="V52" i="68"/>
  <c r="W51" i="68"/>
  <c r="V51" i="68"/>
  <c r="W50" i="68"/>
  <c r="V50" i="68"/>
  <c r="W49" i="68"/>
  <c r="V49" i="68"/>
  <c r="W48" i="68"/>
  <c r="V48" i="68"/>
  <c r="W47" i="68"/>
  <c r="V47" i="68"/>
  <c r="W46" i="68"/>
  <c r="V46" i="68"/>
  <c r="W45" i="68"/>
  <c r="V45" i="68"/>
  <c r="W44" i="68"/>
  <c r="V44" i="68"/>
  <c r="W43" i="68"/>
  <c r="V43" i="68"/>
  <c r="W42" i="68"/>
  <c r="V42" i="68"/>
  <c r="W41" i="68"/>
  <c r="V41" i="68"/>
  <c r="W40" i="68"/>
  <c r="V40" i="68"/>
  <c r="W39" i="68"/>
  <c r="V39" i="68"/>
  <c r="W38" i="68"/>
  <c r="V38" i="68"/>
  <c r="W37" i="68"/>
  <c r="V37" i="68"/>
  <c r="W36" i="68"/>
  <c r="V36" i="68"/>
  <c r="W35" i="68"/>
  <c r="V35" i="68"/>
  <c r="W34" i="68"/>
  <c r="V34" i="68"/>
  <c r="W33" i="68"/>
  <c r="V33" i="68"/>
  <c r="W32" i="68"/>
  <c r="V32" i="68"/>
  <c r="W31" i="68"/>
  <c r="V31" i="68"/>
  <c r="W30" i="68"/>
  <c r="V30" i="68"/>
  <c r="W29" i="68"/>
  <c r="V29" i="68"/>
  <c r="AJ17" i="68"/>
  <c r="AK16" i="68"/>
  <c r="AK15" i="68"/>
  <c r="AJ15" i="68"/>
  <c r="AJ14" i="68"/>
  <c r="AJ16" i="68" s="1"/>
  <c r="F7" i="68"/>
  <c r="F6" i="68"/>
  <c r="F5" i="68"/>
  <c r="F4" i="68"/>
  <c r="F3" i="68"/>
  <c r="F44" i="67"/>
  <c r="D12" i="67"/>
  <c r="D14" i="67" s="1"/>
  <c r="D11" i="67"/>
  <c r="D10" i="67"/>
  <c r="D9" i="67"/>
  <c r="D8" i="67"/>
  <c r="X813" i="66"/>
  <c r="U813" i="66"/>
  <c r="AA813" i="66" s="1"/>
  <c r="T813" i="66"/>
  <c r="Y813" i="66" s="1"/>
  <c r="Z813" i="66" s="1"/>
  <c r="U812" i="66"/>
  <c r="AA812" i="66" s="1"/>
  <c r="T812" i="66"/>
  <c r="AA811" i="66"/>
  <c r="X811" i="66"/>
  <c r="U811" i="66"/>
  <c r="T811" i="66"/>
  <c r="Y811" i="66" s="1"/>
  <c r="Z811" i="66" s="1"/>
  <c r="AA810" i="66"/>
  <c r="Y810" i="66"/>
  <c r="Z810" i="66" s="1"/>
  <c r="U810" i="66"/>
  <c r="T810" i="66"/>
  <c r="X810" i="66" s="1"/>
  <c r="U809" i="66"/>
  <c r="AA809" i="66" s="1"/>
  <c r="T809" i="66"/>
  <c r="U808" i="66"/>
  <c r="AA808" i="66" s="1"/>
  <c r="T808" i="66"/>
  <c r="AA807" i="66"/>
  <c r="Z807" i="66"/>
  <c r="X807" i="66"/>
  <c r="U807" i="66"/>
  <c r="T807" i="66"/>
  <c r="Y807" i="66" s="1"/>
  <c r="AA806" i="66"/>
  <c r="Y806" i="66"/>
  <c r="Z806" i="66" s="1"/>
  <c r="U806" i="66"/>
  <c r="T806" i="66"/>
  <c r="X806" i="66" s="1"/>
  <c r="U805" i="66"/>
  <c r="AA805" i="66" s="1"/>
  <c r="T805" i="66"/>
  <c r="U804" i="66"/>
  <c r="AA804" i="66" s="1"/>
  <c r="T804" i="66"/>
  <c r="AA803" i="66"/>
  <c r="X803" i="66"/>
  <c r="U803" i="66"/>
  <c r="T803" i="66"/>
  <c r="Y803" i="66" s="1"/>
  <c r="Z803" i="66" s="1"/>
  <c r="AA802" i="66"/>
  <c r="X802" i="66"/>
  <c r="U802" i="66"/>
  <c r="T802" i="66"/>
  <c r="Y802" i="66" s="1"/>
  <c r="Z802" i="66" s="1"/>
  <c r="U801" i="66"/>
  <c r="AA801" i="66" s="1"/>
  <c r="T801" i="66"/>
  <c r="U800" i="66"/>
  <c r="AA800" i="66" s="1"/>
  <c r="T800" i="66"/>
  <c r="AA799" i="66"/>
  <c r="X799" i="66"/>
  <c r="U799" i="66"/>
  <c r="T799" i="66"/>
  <c r="Y799" i="66" s="1"/>
  <c r="Z799" i="66" s="1"/>
  <c r="AA798" i="66"/>
  <c r="Y798" i="66"/>
  <c r="Z798" i="66" s="1"/>
  <c r="U798" i="66"/>
  <c r="T798" i="66"/>
  <c r="X798" i="66" s="1"/>
  <c r="U797" i="66"/>
  <c r="AA797" i="66" s="1"/>
  <c r="T797" i="66"/>
  <c r="Y797" i="66" s="1"/>
  <c r="Z797" i="66" s="1"/>
  <c r="U796" i="66"/>
  <c r="AA796" i="66" s="1"/>
  <c r="T796" i="66"/>
  <c r="AA795" i="66"/>
  <c r="X795" i="66"/>
  <c r="U795" i="66"/>
  <c r="T795" i="66"/>
  <c r="Y795" i="66" s="1"/>
  <c r="Z795" i="66" s="1"/>
  <c r="AA794" i="66"/>
  <c r="U794" i="66"/>
  <c r="T794" i="66"/>
  <c r="X793" i="66"/>
  <c r="U793" i="66"/>
  <c r="AA793" i="66" s="1"/>
  <c r="T793" i="66"/>
  <c r="U792" i="66"/>
  <c r="AA792" i="66" s="1"/>
  <c r="T792" i="66"/>
  <c r="AA791" i="66"/>
  <c r="Z791" i="66"/>
  <c r="X791" i="66"/>
  <c r="U791" i="66"/>
  <c r="T791" i="66"/>
  <c r="Y791" i="66" s="1"/>
  <c r="AA790" i="66"/>
  <c r="U790" i="66"/>
  <c r="T790" i="66"/>
  <c r="U789" i="66"/>
  <c r="AA789" i="66" s="1"/>
  <c r="T789" i="66"/>
  <c r="Y789" i="66" s="1"/>
  <c r="Z789" i="66" s="1"/>
  <c r="U788" i="66"/>
  <c r="AA788" i="66" s="1"/>
  <c r="T788" i="66"/>
  <c r="AA787" i="66"/>
  <c r="Z787" i="66"/>
  <c r="X787" i="66"/>
  <c r="U787" i="66"/>
  <c r="T787" i="66"/>
  <c r="Y787" i="66" s="1"/>
  <c r="AA786" i="66"/>
  <c r="U786" i="66"/>
  <c r="T786" i="66"/>
  <c r="U785" i="66"/>
  <c r="AA785" i="66" s="1"/>
  <c r="T785" i="66"/>
  <c r="U784" i="66"/>
  <c r="AA784" i="66" s="1"/>
  <c r="T784" i="66"/>
  <c r="AA783" i="66"/>
  <c r="Z783" i="66"/>
  <c r="X783" i="66"/>
  <c r="U783" i="66"/>
  <c r="T783" i="66"/>
  <c r="Y783" i="66" s="1"/>
  <c r="AA782" i="66"/>
  <c r="Y782" i="66"/>
  <c r="Z782" i="66" s="1"/>
  <c r="X782" i="66"/>
  <c r="U782" i="66"/>
  <c r="T782" i="66"/>
  <c r="X781" i="66"/>
  <c r="U781" i="66"/>
  <c r="AA781" i="66" s="1"/>
  <c r="T781" i="66"/>
  <c r="Y781" i="66" s="1"/>
  <c r="Z781" i="66" s="1"/>
  <c r="U780" i="66"/>
  <c r="AA780" i="66" s="1"/>
  <c r="T780" i="66"/>
  <c r="AA779" i="66"/>
  <c r="X779" i="66"/>
  <c r="U779" i="66"/>
  <c r="T779" i="66"/>
  <c r="Y779" i="66" s="1"/>
  <c r="Z779" i="66" s="1"/>
  <c r="AA778" i="66"/>
  <c r="Z778" i="66"/>
  <c r="Y778" i="66"/>
  <c r="U778" i="66"/>
  <c r="T778" i="66"/>
  <c r="X778" i="66" s="1"/>
  <c r="U777" i="66"/>
  <c r="AA777" i="66" s="1"/>
  <c r="T777" i="66"/>
  <c r="U776" i="66"/>
  <c r="AA776" i="66" s="1"/>
  <c r="T776" i="66"/>
  <c r="AA775" i="66"/>
  <c r="Z775" i="66"/>
  <c r="X775" i="66"/>
  <c r="U775" i="66"/>
  <c r="T775" i="66"/>
  <c r="Y775" i="66" s="1"/>
  <c r="AA774" i="66"/>
  <c r="Y774" i="66"/>
  <c r="Z774" i="66" s="1"/>
  <c r="U774" i="66"/>
  <c r="T774" i="66"/>
  <c r="X774" i="66" s="1"/>
  <c r="U773" i="66"/>
  <c r="AA773" i="66" s="1"/>
  <c r="T773" i="66"/>
  <c r="U772" i="66"/>
  <c r="AA772" i="66" s="1"/>
  <c r="T772" i="66"/>
  <c r="AA771" i="66"/>
  <c r="X771" i="66"/>
  <c r="U771" i="66"/>
  <c r="T771" i="66"/>
  <c r="Y771" i="66" s="1"/>
  <c r="Z771" i="66" s="1"/>
  <c r="AA770" i="66"/>
  <c r="X770" i="66"/>
  <c r="U770" i="66"/>
  <c r="T770" i="66"/>
  <c r="Y770" i="66" s="1"/>
  <c r="Z770" i="66" s="1"/>
  <c r="U769" i="66"/>
  <c r="AA769" i="66" s="1"/>
  <c r="T769" i="66"/>
  <c r="U768" i="66"/>
  <c r="AA768" i="66" s="1"/>
  <c r="T768" i="66"/>
  <c r="AA767" i="66"/>
  <c r="X767" i="66"/>
  <c r="U767" i="66"/>
  <c r="T767" i="66"/>
  <c r="Y767" i="66" s="1"/>
  <c r="Z767" i="66" s="1"/>
  <c r="AA766" i="66"/>
  <c r="Y766" i="66"/>
  <c r="Z766" i="66" s="1"/>
  <c r="U766" i="66"/>
  <c r="T766" i="66"/>
  <c r="X766" i="66" s="1"/>
  <c r="X765" i="66"/>
  <c r="U765" i="66"/>
  <c r="AA765" i="66" s="1"/>
  <c r="T765" i="66"/>
  <c r="Y765" i="66" s="1"/>
  <c r="Z765" i="66" s="1"/>
  <c r="U764" i="66"/>
  <c r="AA764" i="66" s="1"/>
  <c r="T764" i="66"/>
  <c r="AA763" i="66"/>
  <c r="X763" i="66"/>
  <c r="U763" i="66"/>
  <c r="T763" i="66"/>
  <c r="Y763" i="66" s="1"/>
  <c r="Z763" i="66" s="1"/>
  <c r="AA762" i="66"/>
  <c r="U762" i="66"/>
  <c r="T762" i="66"/>
  <c r="X761" i="66"/>
  <c r="U761" i="66"/>
  <c r="AA761" i="66" s="1"/>
  <c r="T761" i="66"/>
  <c r="U760" i="66"/>
  <c r="AA760" i="66" s="1"/>
  <c r="T760" i="66"/>
  <c r="AA759" i="66"/>
  <c r="Z759" i="66"/>
  <c r="X759" i="66"/>
  <c r="U759" i="66"/>
  <c r="T759" i="66"/>
  <c r="Y759" i="66" s="1"/>
  <c r="AA758" i="66"/>
  <c r="U758" i="66"/>
  <c r="T758" i="66"/>
  <c r="U757" i="66"/>
  <c r="AA757" i="66" s="1"/>
  <c r="T757" i="66"/>
  <c r="Y757" i="66" s="1"/>
  <c r="Z757" i="66" s="1"/>
  <c r="U756" i="66"/>
  <c r="AA756" i="66" s="1"/>
  <c r="T756" i="66"/>
  <c r="AA755" i="66"/>
  <c r="Z755" i="66"/>
  <c r="X755" i="66"/>
  <c r="U755" i="66"/>
  <c r="T755" i="66"/>
  <c r="Y755" i="66" s="1"/>
  <c r="AA754" i="66"/>
  <c r="U754" i="66"/>
  <c r="T754" i="66"/>
  <c r="U753" i="66"/>
  <c r="AA753" i="66" s="1"/>
  <c r="T753" i="66"/>
  <c r="U752" i="66"/>
  <c r="AA752" i="66" s="1"/>
  <c r="T752" i="66"/>
  <c r="AA751" i="66"/>
  <c r="Z751" i="66"/>
  <c r="X751" i="66"/>
  <c r="U751" i="66"/>
  <c r="T751" i="66"/>
  <c r="Y751" i="66" s="1"/>
  <c r="AA750" i="66"/>
  <c r="Y750" i="66"/>
  <c r="Z750" i="66" s="1"/>
  <c r="X750" i="66"/>
  <c r="U750" i="66"/>
  <c r="T750" i="66"/>
  <c r="X749" i="66"/>
  <c r="U749" i="66"/>
  <c r="AA749" i="66" s="1"/>
  <c r="T749" i="66"/>
  <c r="Y749" i="66" s="1"/>
  <c r="Z749" i="66" s="1"/>
  <c r="U748" i="66"/>
  <c r="AA748" i="66" s="1"/>
  <c r="T748" i="66"/>
  <c r="AA747" i="66"/>
  <c r="X747" i="66"/>
  <c r="U747" i="66"/>
  <c r="T747" i="66"/>
  <c r="Y747" i="66" s="1"/>
  <c r="Z747" i="66" s="1"/>
  <c r="AA746" i="66"/>
  <c r="Z746" i="66"/>
  <c r="Y746" i="66"/>
  <c r="U746" i="66"/>
  <c r="T746" i="66"/>
  <c r="X746" i="66" s="1"/>
  <c r="U745" i="66"/>
  <c r="AA745" i="66" s="1"/>
  <c r="T745" i="66"/>
  <c r="U744" i="66"/>
  <c r="AA744" i="66" s="1"/>
  <c r="T744" i="66"/>
  <c r="AA743" i="66"/>
  <c r="Z743" i="66"/>
  <c r="X743" i="66"/>
  <c r="U743" i="66"/>
  <c r="T743" i="66"/>
  <c r="Y743" i="66" s="1"/>
  <c r="AA742" i="66"/>
  <c r="Y742" i="66"/>
  <c r="Z742" i="66" s="1"/>
  <c r="U742" i="66"/>
  <c r="T742" i="66"/>
  <c r="X742" i="66" s="1"/>
  <c r="U741" i="66"/>
  <c r="AA741" i="66" s="1"/>
  <c r="T741" i="66"/>
  <c r="U740" i="66"/>
  <c r="AA740" i="66" s="1"/>
  <c r="T740" i="66"/>
  <c r="AA739" i="66"/>
  <c r="U739" i="66"/>
  <c r="T739" i="66"/>
  <c r="AA738" i="66"/>
  <c r="X738" i="66"/>
  <c r="U738" i="66"/>
  <c r="T738" i="66"/>
  <c r="Y738" i="66" s="1"/>
  <c r="Z738" i="66" s="1"/>
  <c r="U737" i="66"/>
  <c r="AA737" i="66" s="1"/>
  <c r="T737" i="66"/>
  <c r="X736" i="66"/>
  <c r="U736" i="66"/>
  <c r="AA736" i="66" s="1"/>
  <c r="T736" i="66"/>
  <c r="Y736" i="66" s="1"/>
  <c r="Z736" i="66" s="1"/>
  <c r="AA735" i="66"/>
  <c r="Z735" i="66"/>
  <c r="X735" i="66"/>
  <c r="U735" i="66"/>
  <c r="T735" i="66"/>
  <c r="Y735" i="66" s="1"/>
  <c r="AA734" i="66"/>
  <c r="U734" i="66"/>
  <c r="T734" i="66"/>
  <c r="U733" i="66"/>
  <c r="AA733" i="66" s="1"/>
  <c r="T733" i="66"/>
  <c r="U732" i="66"/>
  <c r="AA732" i="66" s="1"/>
  <c r="T732" i="66"/>
  <c r="AA731" i="66"/>
  <c r="X731" i="66"/>
  <c r="U731" i="66"/>
  <c r="T731" i="66"/>
  <c r="Y731" i="66" s="1"/>
  <c r="Z731" i="66" s="1"/>
  <c r="AA730" i="66"/>
  <c r="Z730" i="66"/>
  <c r="X730" i="66"/>
  <c r="U730" i="66"/>
  <c r="T730" i="66"/>
  <c r="Y730" i="66" s="1"/>
  <c r="U729" i="66"/>
  <c r="AA729" i="66" s="1"/>
  <c r="T729" i="66"/>
  <c r="U728" i="66"/>
  <c r="AA728" i="66" s="1"/>
  <c r="T728" i="66"/>
  <c r="AA727" i="66"/>
  <c r="U727" i="66"/>
  <c r="T727" i="66"/>
  <c r="AA726" i="66"/>
  <c r="Y726" i="66"/>
  <c r="Z726" i="66" s="1"/>
  <c r="U726" i="66"/>
  <c r="T726" i="66"/>
  <c r="X726" i="66" s="1"/>
  <c r="X725" i="66"/>
  <c r="U725" i="66"/>
  <c r="AA725" i="66" s="1"/>
  <c r="T725" i="66"/>
  <c r="Z724" i="66"/>
  <c r="U724" i="66"/>
  <c r="AA724" i="66" s="1"/>
  <c r="T724" i="66"/>
  <c r="Y724" i="66" s="1"/>
  <c r="AA723" i="66"/>
  <c r="Z723" i="66"/>
  <c r="X723" i="66"/>
  <c r="U723" i="66"/>
  <c r="T723" i="66"/>
  <c r="Y723" i="66" s="1"/>
  <c r="AA722" i="66"/>
  <c r="X722" i="66"/>
  <c r="U722" i="66"/>
  <c r="T722" i="66"/>
  <c r="Y722" i="66" s="1"/>
  <c r="Z722" i="66" s="1"/>
  <c r="X721" i="66"/>
  <c r="U721" i="66"/>
  <c r="AA721" i="66" s="1"/>
  <c r="T721" i="66"/>
  <c r="Y721" i="66" s="1"/>
  <c r="Z721" i="66" s="1"/>
  <c r="U720" i="66"/>
  <c r="AA720" i="66" s="1"/>
  <c r="T720" i="66"/>
  <c r="AA719" i="66"/>
  <c r="Z719" i="66"/>
  <c r="U719" i="66"/>
  <c r="T719" i="66"/>
  <c r="Y719" i="66" s="1"/>
  <c r="AA718" i="66"/>
  <c r="Y718" i="66"/>
  <c r="Z718" i="66" s="1"/>
  <c r="U718" i="66"/>
  <c r="T718" i="66"/>
  <c r="X718" i="66" s="1"/>
  <c r="U717" i="66"/>
  <c r="AA717" i="66" s="1"/>
  <c r="T717" i="66"/>
  <c r="Z716" i="66"/>
  <c r="U716" i="66"/>
  <c r="AA716" i="66" s="1"/>
  <c r="T716" i="66"/>
  <c r="Y716" i="66" s="1"/>
  <c r="AA715" i="66"/>
  <c r="X715" i="66"/>
  <c r="U715" i="66"/>
  <c r="T715" i="66"/>
  <c r="Y715" i="66" s="1"/>
  <c r="Z715" i="66" s="1"/>
  <c r="AA714" i="66"/>
  <c r="U714" i="66"/>
  <c r="T714" i="66"/>
  <c r="Z713" i="66"/>
  <c r="X713" i="66"/>
  <c r="U713" i="66"/>
  <c r="AA713" i="66" s="1"/>
  <c r="T713" i="66"/>
  <c r="Y713" i="66" s="1"/>
  <c r="U712" i="66"/>
  <c r="AA712" i="66" s="1"/>
  <c r="T712" i="66"/>
  <c r="AA711" i="66"/>
  <c r="Z711" i="66"/>
  <c r="U711" i="66"/>
  <c r="T711" i="66"/>
  <c r="Y711" i="66" s="1"/>
  <c r="AA710" i="66"/>
  <c r="Y710" i="66"/>
  <c r="Z710" i="66" s="1"/>
  <c r="X710" i="66"/>
  <c r="U710" i="66"/>
  <c r="T710" i="66"/>
  <c r="U709" i="66"/>
  <c r="AA709" i="66" s="1"/>
  <c r="T709" i="66"/>
  <c r="Z708" i="66"/>
  <c r="X708" i="66"/>
  <c r="U708" i="66"/>
  <c r="AA708" i="66" s="1"/>
  <c r="T708" i="66"/>
  <c r="Y708" i="66" s="1"/>
  <c r="AA707" i="66"/>
  <c r="U707" i="66"/>
  <c r="T707" i="66"/>
  <c r="AA706" i="66"/>
  <c r="Z706" i="66"/>
  <c r="X706" i="66"/>
  <c r="U706" i="66"/>
  <c r="T706" i="66"/>
  <c r="Y706" i="66" s="1"/>
  <c r="U705" i="66"/>
  <c r="AA705" i="66" s="1"/>
  <c r="T705" i="66"/>
  <c r="X704" i="66"/>
  <c r="U704" i="66"/>
  <c r="AA704" i="66" s="1"/>
  <c r="T704" i="66"/>
  <c r="Y704" i="66" s="1"/>
  <c r="Z704" i="66" s="1"/>
  <c r="AA703" i="66"/>
  <c r="Z703" i="66"/>
  <c r="X703" i="66"/>
  <c r="U703" i="66"/>
  <c r="T703" i="66"/>
  <c r="Y703" i="66" s="1"/>
  <c r="AA702" i="66"/>
  <c r="U702" i="66"/>
  <c r="T702" i="66"/>
  <c r="U701" i="66"/>
  <c r="AA701" i="66" s="1"/>
  <c r="T701" i="66"/>
  <c r="U700" i="66"/>
  <c r="AA700" i="66" s="1"/>
  <c r="T700" i="66"/>
  <c r="AA699" i="66"/>
  <c r="X699" i="66"/>
  <c r="U699" i="66"/>
  <c r="T699" i="66"/>
  <c r="Y699" i="66" s="1"/>
  <c r="Z699" i="66" s="1"/>
  <c r="AA698" i="66"/>
  <c r="U698" i="66"/>
  <c r="T698" i="66"/>
  <c r="U697" i="66"/>
  <c r="AA697" i="66" s="1"/>
  <c r="T697" i="66"/>
  <c r="U696" i="66"/>
  <c r="AA696" i="66" s="1"/>
  <c r="T696" i="66"/>
  <c r="AA695" i="66"/>
  <c r="U695" i="66"/>
  <c r="T695" i="66"/>
  <c r="AA694" i="66"/>
  <c r="Y694" i="66"/>
  <c r="Z694" i="66" s="1"/>
  <c r="U694" i="66"/>
  <c r="T694" i="66"/>
  <c r="X694" i="66" s="1"/>
  <c r="X693" i="66"/>
  <c r="U693" i="66"/>
  <c r="AA693" i="66" s="1"/>
  <c r="T693" i="66"/>
  <c r="Z692" i="66"/>
  <c r="U692" i="66"/>
  <c r="AA692" i="66" s="1"/>
  <c r="T692" i="66"/>
  <c r="Y692" i="66" s="1"/>
  <c r="AA691" i="66"/>
  <c r="Z691" i="66"/>
  <c r="X691" i="66"/>
  <c r="U691" i="66"/>
  <c r="T691" i="66"/>
  <c r="Y691" i="66" s="1"/>
  <c r="AA690" i="66"/>
  <c r="X690" i="66"/>
  <c r="U690" i="66"/>
  <c r="T690" i="66"/>
  <c r="Y690" i="66" s="1"/>
  <c r="Z690" i="66" s="1"/>
  <c r="X689" i="66"/>
  <c r="U689" i="66"/>
  <c r="AA689" i="66" s="1"/>
  <c r="T689" i="66"/>
  <c r="Y689" i="66" s="1"/>
  <c r="Z689" i="66" s="1"/>
  <c r="U688" i="66"/>
  <c r="AA688" i="66" s="1"/>
  <c r="T688" i="66"/>
  <c r="Y688" i="66" s="1"/>
  <c r="Z688" i="66" s="1"/>
  <c r="AA687" i="66"/>
  <c r="Z687" i="66"/>
  <c r="U687" i="66"/>
  <c r="T687" i="66"/>
  <c r="Y687" i="66" s="1"/>
  <c r="AA686" i="66"/>
  <c r="Y686" i="66"/>
  <c r="Z686" i="66" s="1"/>
  <c r="U686" i="66"/>
  <c r="T686" i="66"/>
  <c r="X686" i="66" s="1"/>
  <c r="U685" i="66"/>
  <c r="AA685" i="66" s="1"/>
  <c r="T685" i="66"/>
  <c r="Z684" i="66"/>
  <c r="U684" i="66"/>
  <c r="AA684" i="66" s="1"/>
  <c r="T684" i="66"/>
  <c r="Y684" i="66" s="1"/>
  <c r="AA683" i="66"/>
  <c r="X683" i="66"/>
  <c r="U683" i="66"/>
  <c r="T683" i="66"/>
  <c r="Y683" i="66" s="1"/>
  <c r="Z683" i="66" s="1"/>
  <c r="AA682" i="66"/>
  <c r="U682" i="66"/>
  <c r="T682" i="66"/>
  <c r="Z681" i="66"/>
  <c r="X681" i="66"/>
  <c r="U681" i="66"/>
  <c r="AA681" i="66" s="1"/>
  <c r="T681" i="66"/>
  <c r="Y681" i="66" s="1"/>
  <c r="U680" i="66"/>
  <c r="AA680" i="66" s="1"/>
  <c r="T680" i="66"/>
  <c r="AA679" i="66"/>
  <c r="Z679" i="66"/>
  <c r="U679" i="66"/>
  <c r="T679" i="66"/>
  <c r="Y679" i="66" s="1"/>
  <c r="AA678" i="66"/>
  <c r="Y678" i="66"/>
  <c r="Z678" i="66" s="1"/>
  <c r="X678" i="66"/>
  <c r="U678" i="66"/>
  <c r="T678" i="66"/>
  <c r="U677" i="66"/>
  <c r="AA677" i="66" s="1"/>
  <c r="T677" i="66"/>
  <c r="Z676" i="66"/>
  <c r="X676" i="66"/>
  <c r="U676" i="66"/>
  <c r="AA676" i="66" s="1"/>
  <c r="T676" i="66"/>
  <c r="Y676" i="66" s="1"/>
  <c r="AA675" i="66"/>
  <c r="U675" i="66"/>
  <c r="T675" i="66"/>
  <c r="AA674" i="66"/>
  <c r="X674" i="66"/>
  <c r="U674" i="66"/>
  <c r="T674" i="66"/>
  <c r="Y674" i="66" s="1"/>
  <c r="Z674" i="66" s="1"/>
  <c r="X673" i="66"/>
  <c r="U673" i="66"/>
  <c r="AA673" i="66" s="1"/>
  <c r="T673" i="66"/>
  <c r="Y673" i="66" s="1"/>
  <c r="Z673" i="66" s="1"/>
  <c r="X672" i="66"/>
  <c r="U672" i="66"/>
  <c r="AA672" i="66" s="1"/>
  <c r="T672" i="66"/>
  <c r="Y672" i="66" s="1"/>
  <c r="Z672" i="66" s="1"/>
  <c r="AA671" i="66"/>
  <c r="Z671" i="66"/>
  <c r="X671" i="66"/>
  <c r="U671" i="66"/>
  <c r="T671" i="66"/>
  <c r="Y671" i="66" s="1"/>
  <c r="AA670" i="66"/>
  <c r="U670" i="66"/>
  <c r="T670" i="66"/>
  <c r="U669" i="66"/>
  <c r="AA669" i="66" s="1"/>
  <c r="T669" i="66"/>
  <c r="X669" i="66" s="1"/>
  <c r="U668" i="66"/>
  <c r="AA668" i="66" s="1"/>
  <c r="T668" i="66"/>
  <c r="AA667" i="66"/>
  <c r="X667" i="66"/>
  <c r="U667" i="66"/>
  <c r="T667" i="66"/>
  <c r="Y667" i="66" s="1"/>
  <c r="Z667" i="66" s="1"/>
  <c r="AA666" i="66"/>
  <c r="Z666" i="66"/>
  <c r="X666" i="66"/>
  <c r="U666" i="66"/>
  <c r="T666" i="66"/>
  <c r="Y666" i="66" s="1"/>
  <c r="U665" i="66"/>
  <c r="AA665" i="66" s="1"/>
  <c r="T665" i="66"/>
  <c r="U664" i="66"/>
  <c r="AA664" i="66" s="1"/>
  <c r="T664" i="66"/>
  <c r="AA663" i="66"/>
  <c r="U663" i="66"/>
  <c r="T663" i="66"/>
  <c r="AA662" i="66"/>
  <c r="Y662" i="66"/>
  <c r="Z662" i="66" s="1"/>
  <c r="U662" i="66"/>
  <c r="T662" i="66"/>
  <c r="X662" i="66" s="1"/>
  <c r="U661" i="66"/>
  <c r="AA661" i="66" s="1"/>
  <c r="T661" i="66"/>
  <c r="U660" i="66"/>
  <c r="AA660" i="66" s="1"/>
  <c r="T660" i="66"/>
  <c r="AA659" i="66"/>
  <c r="Z659" i="66"/>
  <c r="U659" i="66"/>
  <c r="T659" i="66"/>
  <c r="Y659" i="66" s="1"/>
  <c r="AA658" i="66"/>
  <c r="Y658" i="66"/>
  <c r="Z658" i="66" s="1"/>
  <c r="X658" i="66"/>
  <c r="U658" i="66"/>
  <c r="T658" i="66"/>
  <c r="AA657" i="66"/>
  <c r="U657" i="66"/>
  <c r="T657" i="66"/>
  <c r="X656" i="66"/>
  <c r="U656" i="66"/>
  <c r="AA656" i="66" s="1"/>
  <c r="T656" i="66"/>
  <c r="Y656" i="66" s="1"/>
  <c r="Z656" i="66" s="1"/>
  <c r="X655" i="66"/>
  <c r="U655" i="66"/>
  <c r="AA655" i="66" s="1"/>
  <c r="T655" i="66"/>
  <c r="AA654" i="66"/>
  <c r="U654" i="66"/>
  <c r="T654" i="66"/>
  <c r="AA653" i="66"/>
  <c r="Y653" i="66"/>
  <c r="Z653" i="66" s="1"/>
  <c r="U653" i="66"/>
  <c r="T653" i="66"/>
  <c r="X653" i="66" s="1"/>
  <c r="U652" i="66"/>
  <c r="AA652" i="66" s="1"/>
  <c r="T652" i="66"/>
  <c r="U651" i="66"/>
  <c r="AA651" i="66" s="1"/>
  <c r="T651" i="66"/>
  <c r="X651" i="66" s="1"/>
  <c r="U650" i="66"/>
  <c r="AA650" i="66" s="1"/>
  <c r="T650" i="66"/>
  <c r="AA649" i="66"/>
  <c r="Z649" i="66"/>
  <c r="X649" i="66"/>
  <c r="U649" i="66"/>
  <c r="T649" i="66"/>
  <c r="Y649" i="66" s="1"/>
  <c r="AA648" i="66"/>
  <c r="Y648" i="66"/>
  <c r="Z648" i="66" s="1"/>
  <c r="X648" i="66"/>
  <c r="U648" i="66"/>
  <c r="T648" i="66"/>
  <c r="X647" i="66"/>
  <c r="U647" i="66"/>
  <c r="AA647" i="66" s="1"/>
  <c r="T647" i="66"/>
  <c r="U646" i="66"/>
  <c r="AA646" i="66" s="1"/>
  <c r="T646" i="66"/>
  <c r="AA645" i="66"/>
  <c r="X645" i="66"/>
  <c r="U645" i="66"/>
  <c r="T645" i="66"/>
  <c r="Y645" i="66" s="1"/>
  <c r="Z645" i="66" s="1"/>
  <c r="AA644" i="66"/>
  <c r="U644" i="66"/>
  <c r="T644" i="66"/>
  <c r="X643" i="66"/>
  <c r="U643" i="66"/>
  <c r="AA643" i="66" s="1"/>
  <c r="T643" i="66"/>
  <c r="Y643" i="66" s="1"/>
  <c r="Z643" i="66" s="1"/>
  <c r="U642" i="66"/>
  <c r="AA642" i="66" s="1"/>
  <c r="T642" i="66"/>
  <c r="AA641" i="66"/>
  <c r="Z641" i="66"/>
  <c r="X641" i="66"/>
  <c r="U641" i="66"/>
  <c r="T641" i="66"/>
  <c r="Y641" i="66" s="1"/>
  <c r="AA640" i="66"/>
  <c r="Y640" i="66"/>
  <c r="Z640" i="66" s="1"/>
  <c r="U640" i="66"/>
  <c r="T640" i="66"/>
  <c r="X640" i="66" s="1"/>
  <c r="U639" i="66"/>
  <c r="AA639" i="66" s="1"/>
  <c r="T639" i="66"/>
  <c r="U638" i="66"/>
  <c r="AA638" i="66" s="1"/>
  <c r="T638" i="66"/>
  <c r="AA637" i="66"/>
  <c r="X637" i="66"/>
  <c r="U637" i="66"/>
  <c r="T637" i="66"/>
  <c r="Y637" i="66" s="1"/>
  <c r="Z637" i="66" s="1"/>
  <c r="AA636" i="66"/>
  <c r="Z636" i="66"/>
  <c r="X636" i="66"/>
  <c r="U636" i="66"/>
  <c r="T636" i="66"/>
  <c r="Y636" i="66" s="1"/>
  <c r="U635" i="66"/>
  <c r="AA635" i="66" s="1"/>
  <c r="T635" i="66"/>
  <c r="U634" i="66"/>
  <c r="AA634" i="66" s="1"/>
  <c r="T634" i="66"/>
  <c r="AA633" i="66"/>
  <c r="X633" i="66"/>
  <c r="U633" i="66"/>
  <c r="T633" i="66"/>
  <c r="Y633" i="66" s="1"/>
  <c r="Z633" i="66" s="1"/>
  <c r="AA632" i="66"/>
  <c r="Y632" i="66"/>
  <c r="Z632" i="66" s="1"/>
  <c r="U632" i="66"/>
  <c r="T632" i="66"/>
  <c r="X632" i="66" s="1"/>
  <c r="U631" i="66"/>
  <c r="AA631" i="66" s="1"/>
  <c r="T631" i="66"/>
  <c r="Y631" i="66" s="1"/>
  <c r="Z631" i="66" s="1"/>
  <c r="U630" i="66"/>
  <c r="AA630" i="66" s="1"/>
  <c r="T630" i="66"/>
  <c r="AA629" i="66"/>
  <c r="X629" i="66"/>
  <c r="U629" i="66"/>
  <c r="T629" i="66"/>
  <c r="Y629" i="66" s="1"/>
  <c r="Z629" i="66" s="1"/>
  <c r="AA628" i="66"/>
  <c r="U628" i="66"/>
  <c r="T628" i="66"/>
  <c r="U627" i="66"/>
  <c r="T627" i="66"/>
  <c r="U626" i="66"/>
  <c r="AA626" i="66" s="1"/>
  <c r="T626" i="66"/>
  <c r="AA625" i="66"/>
  <c r="Z625" i="66"/>
  <c r="X625" i="66"/>
  <c r="U625" i="66"/>
  <c r="T625" i="66"/>
  <c r="Y625" i="66" s="1"/>
  <c r="AA624" i="66"/>
  <c r="U624" i="66"/>
  <c r="T624" i="66"/>
  <c r="X623" i="66"/>
  <c r="U623" i="66"/>
  <c r="AA623" i="66" s="1"/>
  <c r="T623" i="66"/>
  <c r="Y623" i="66" s="1"/>
  <c r="Z623" i="66" s="1"/>
  <c r="U622" i="66"/>
  <c r="AA622" i="66" s="1"/>
  <c r="T622" i="66"/>
  <c r="AA621" i="66"/>
  <c r="X621" i="66"/>
  <c r="U621" i="66"/>
  <c r="T621" i="66"/>
  <c r="Y621" i="66" s="1"/>
  <c r="Z621" i="66" s="1"/>
  <c r="AA620" i="66"/>
  <c r="X620" i="66"/>
  <c r="U620" i="66"/>
  <c r="T620" i="66"/>
  <c r="Y620" i="66" s="1"/>
  <c r="Z620" i="66" s="1"/>
  <c r="U619" i="66"/>
  <c r="AA619" i="66" s="1"/>
  <c r="T619" i="66"/>
  <c r="X619" i="66" s="1"/>
  <c r="U618" i="66"/>
  <c r="AA618" i="66" s="1"/>
  <c r="T618" i="66"/>
  <c r="AA617" i="66"/>
  <c r="Z617" i="66"/>
  <c r="X617" i="66"/>
  <c r="U617" i="66"/>
  <c r="T617" i="66"/>
  <c r="Y617" i="66" s="1"/>
  <c r="AA616" i="66"/>
  <c r="Y616" i="66"/>
  <c r="Z616" i="66" s="1"/>
  <c r="X616" i="66"/>
  <c r="U616" i="66"/>
  <c r="T616" i="66"/>
  <c r="X615" i="66"/>
  <c r="U615" i="66"/>
  <c r="AA615" i="66" s="1"/>
  <c r="T615" i="66"/>
  <c r="U614" i="66"/>
  <c r="AA614" i="66" s="1"/>
  <c r="T614" i="66"/>
  <c r="AA613" i="66"/>
  <c r="X613" i="66"/>
  <c r="U613" i="66"/>
  <c r="T613" i="66"/>
  <c r="Y613" i="66" s="1"/>
  <c r="Z613" i="66" s="1"/>
  <c r="AA612" i="66"/>
  <c r="X612" i="66"/>
  <c r="U612" i="66"/>
  <c r="T612" i="66"/>
  <c r="Y612" i="66" s="1"/>
  <c r="Z612" i="66" s="1"/>
  <c r="X611" i="66"/>
  <c r="U611" i="66"/>
  <c r="AA611" i="66" s="1"/>
  <c r="T611" i="66"/>
  <c r="Y611" i="66" s="1"/>
  <c r="Z611" i="66" s="1"/>
  <c r="U610" i="66"/>
  <c r="AA610" i="66" s="1"/>
  <c r="T610" i="66"/>
  <c r="AA609" i="66"/>
  <c r="Z609" i="66"/>
  <c r="X609" i="66"/>
  <c r="U609" i="66"/>
  <c r="T609" i="66"/>
  <c r="Y609" i="66" s="1"/>
  <c r="AA608" i="66"/>
  <c r="Y608" i="66"/>
  <c r="Z608" i="66" s="1"/>
  <c r="U608" i="66"/>
  <c r="T608" i="66"/>
  <c r="X608" i="66" s="1"/>
  <c r="U607" i="66"/>
  <c r="AA607" i="66" s="1"/>
  <c r="T607" i="66"/>
  <c r="U606" i="66"/>
  <c r="AA606" i="66" s="1"/>
  <c r="T606" i="66"/>
  <c r="AA605" i="66"/>
  <c r="X605" i="66"/>
  <c r="U605" i="66"/>
  <c r="T605" i="66"/>
  <c r="Y605" i="66" s="1"/>
  <c r="Z605" i="66" s="1"/>
  <c r="AA604" i="66"/>
  <c r="X604" i="66"/>
  <c r="U604" i="66"/>
  <c r="T604" i="66"/>
  <c r="Y604" i="66" s="1"/>
  <c r="Z604" i="66" s="1"/>
  <c r="U603" i="66"/>
  <c r="AA603" i="66" s="1"/>
  <c r="T603" i="66"/>
  <c r="U602" i="66"/>
  <c r="AA602" i="66" s="1"/>
  <c r="T602" i="66"/>
  <c r="AA601" i="66"/>
  <c r="X601" i="66"/>
  <c r="U601" i="66"/>
  <c r="T601" i="66"/>
  <c r="Y601" i="66" s="1"/>
  <c r="Z601" i="66" s="1"/>
  <c r="AA600" i="66"/>
  <c r="Y600" i="66"/>
  <c r="Z600" i="66" s="1"/>
  <c r="U600" i="66"/>
  <c r="T600" i="66"/>
  <c r="X600" i="66" s="1"/>
  <c r="U599" i="66"/>
  <c r="AA599" i="66" s="1"/>
  <c r="T599" i="66"/>
  <c r="U598" i="66"/>
  <c r="AA598" i="66" s="1"/>
  <c r="T598" i="66"/>
  <c r="AA597" i="66"/>
  <c r="X597" i="66"/>
  <c r="U597" i="66"/>
  <c r="T597" i="66"/>
  <c r="Y597" i="66" s="1"/>
  <c r="Z597" i="66" s="1"/>
  <c r="AA596" i="66"/>
  <c r="U596" i="66"/>
  <c r="T596" i="66"/>
  <c r="U595" i="66"/>
  <c r="T595" i="66"/>
  <c r="U594" i="66"/>
  <c r="AA594" i="66" s="1"/>
  <c r="T594" i="66"/>
  <c r="AA593" i="66"/>
  <c r="Z593" i="66"/>
  <c r="X593" i="66"/>
  <c r="U593" i="66"/>
  <c r="T593" i="66"/>
  <c r="Y593" i="66" s="1"/>
  <c r="AA592" i="66"/>
  <c r="U592" i="66"/>
  <c r="T592" i="66"/>
  <c r="Z591" i="66"/>
  <c r="X591" i="66"/>
  <c r="U591" i="66"/>
  <c r="AA591" i="66" s="1"/>
  <c r="T591" i="66"/>
  <c r="Y591" i="66" s="1"/>
  <c r="U590" i="66"/>
  <c r="AA590" i="66" s="1"/>
  <c r="T590" i="66"/>
  <c r="Y590" i="66" s="1"/>
  <c r="Z590" i="66" s="1"/>
  <c r="AA589" i="66"/>
  <c r="Z589" i="66"/>
  <c r="U589" i="66"/>
  <c r="T589" i="66"/>
  <c r="Y589" i="66" s="1"/>
  <c r="AA588" i="66"/>
  <c r="Y588" i="66"/>
  <c r="Z588" i="66" s="1"/>
  <c r="U588" i="66"/>
  <c r="T588" i="66"/>
  <c r="X588" i="66" s="1"/>
  <c r="U587" i="66"/>
  <c r="AA587" i="66" s="1"/>
  <c r="T587" i="66"/>
  <c r="X586" i="66"/>
  <c r="U586" i="66"/>
  <c r="AA586" i="66" s="1"/>
  <c r="T586" i="66"/>
  <c r="AA585" i="66"/>
  <c r="Z585" i="66"/>
  <c r="X585" i="66"/>
  <c r="U585" i="66"/>
  <c r="T585" i="66"/>
  <c r="Y585" i="66" s="1"/>
  <c r="AA584" i="66"/>
  <c r="U584" i="66"/>
  <c r="T584" i="66"/>
  <c r="X583" i="66"/>
  <c r="U583" i="66"/>
  <c r="AA583" i="66" s="1"/>
  <c r="T583" i="66"/>
  <c r="Y583" i="66" s="1"/>
  <c r="Z583" i="66" s="1"/>
  <c r="X582" i="66"/>
  <c r="U582" i="66"/>
  <c r="AA582" i="66" s="1"/>
  <c r="T582" i="66"/>
  <c r="AA581" i="66"/>
  <c r="Z581" i="66"/>
  <c r="U581" i="66"/>
  <c r="T581" i="66"/>
  <c r="Y581" i="66" s="1"/>
  <c r="AA580" i="66"/>
  <c r="Z580" i="66"/>
  <c r="Y580" i="66"/>
  <c r="U580" i="66"/>
  <c r="T580" i="66"/>
  <c r="X580" i="66" s="1"/>
  <c r="U579" i="66"/>
  <c r="AA579" i="66" s="1"/>
  <c r="T579" i="66"/>
  <c r="X578" i="66"/>
  <c r="U578" i="66"/>
  <c r="AA578" i="66" s="1"/>
  <c r="T578" i="66"/>
  <c r="U577" i="66"/>
  <c r="AA577" i="66" s="1"/>
  <c r="T577" i="66"/>
  <c r="AA576" i="66"/>
  <c r="U576" i="66"/>
  <c r="T576" i="66"/>
  <c r="AA575" i="66"/>
  <c r="Y575" i="66"/>
  <c r="Z575" i="66" s="1"/>
  <c r="U575" i="66"/>
  <c r="T575" i="66"/>
  <c r="X575" i="66" s="1"/>
  <c r="U574" i="66"/>
  <c r="AA574" i="66" s="1"/>
  <c r="T574" i="66"/>
  <c r="U573" i="66"/>
  <c r="AA573" i="66" s="1"/>
  <c r="T573" i="66"/>
  <c r="AA572" i="66"/>
  <c r="Y572" i="66"/>
  <c r="Z572" i="66" s="1"/>
  <c r="U572" i="66"/>
  <c r="T572" i="66"/>
  <c r="X572" i="66" s="1"/>
  <c r="AA571" i="66"/>
  <c r="Z571" i="66"/>
  <c r="U571" i="66"/>
  <c r="Y571" i="66" s="1"/>
  <c r="T571" i="66"/>
  <c r="X571" i="66" s="1"/>
  <c r="X570" i="66"/>
  <c r="U570" i="66"/>
  <c r="AA570" i="66" s="1"/>
  <c r="T570" i="66"/>
  <c r="Y570" i="66" s="1"/>
  <c r="Z570" i="66" s="1"/>
  <c r="Z569" i="66"/>
  <c r="U569" i="66"/>
  <c r="AA569" i="66" s="1"/>
  <c r="T569" i="66"/>
  <c r="Y569" i="66" s="1"/>
  <c r="AA568" i="66"/>
  <c r="Y568" i="66"/>
  <c r="Z568" i="66" s="1"/>
  <c r="U568" i="66"/>
  <c r="T568" i="66"/>
  <c r="X568" i="66" s="1"/>
  <c r="Y567" i="66"/>
  <c r="Z567" i="66" s="1"/>
  <c r="X567" i="66"/>
  <c r="U567" i="66"/>
  <c r="AA567" i="66" s="1"/>
  <c r="T567" i="66"/>
  <c r="U566" i="66"/>
  <c r="AA566" i="66" s="1"/>
  <c r="T566" i="66"/>
  <c r="AA565" i="66"/>
  <c r="U565" i="66"/>
  <c r="T565" i="66"/>
  <c r="AA564" i="66"/>
  <c r="Y564" i="66"/>
  <c r="Z564" i="66" s="1"/>
  <c r="X564" i="66"/>
  <c r="U564" i="66"/>
  <c r="T564" i="66"/>
  <c r="U563" i="66"/>
  <c r="AA563" i="66" s="1"/>
  <c r="T563" i="66"/>
  <c r="X562" i="66"/>
  <c r="U562" i="66"/>
  <c r="AA562" i="66" s="1"/>
  <c r="T562" i="66"/>
  <c r="Y562" i="66" s="1"/>
  <c r="Z562" i="66" s="1"/>
  <c r="X561" i="66"/>
  <c r="U561" i="66"/>
  <c r="AA561" i="66" s="1"/>
  <c r="T561" i="66"/>
  <c r="AA560" i="66"/>
  <c r="U560" i="66"/>
  <c r="T560" i="66"/>
  <c r="AA559" i="66"/>
  <c r="Y559" i="66"/>
  <c r="Z559" i="66" s="1"/>
  <c r="U559" i="66"/>
  <c r="T559" i="66"/>
  <c r="X559" i="66" s="1"/>
  <c r="U558" i="66"/>
  <c r="AA558" i="66" s="1"/>
  <c r="T558" i="66"/>
  <c r="U557" i="66"/>
  <c r="AA557" i="66" s="1"/>
  <c r="T557" i="66"/>
  <c r="AA556" i="66"/>
  <c r="Y556" i="66"/>
  <c r="Z556" i="66" s="1"/>
  <c r="U556" i="66"/>
  <c r="T556" i="66"/>
  <c r="X556" i="66" s="1"/>
  <c r="U555" i="66"/>
  <c r="T555" i="66"/>
  <c r="U554" i="66"/>
  <c r="AA554" i="66" s="1"/>
  <c r="T554" i="66"/>
  <c r="Y554" i="66" s="1"/>
  <c r="Z554" i="66" s="1"/>
  <c r="Z553" i="66"/>
  <c r="U553" i="66"/>
  <c r="AA553" i="66" s="1"/>
  <c r="T553" i="66"/>
  <c r="Y553" i="66" s="1"/>
  <c r="AA552" i="66"/>
  <c r="Z552" i="66"/>
  <c r="Y552" i="66"/>
  <c r="U552" i="66"/>
  <c r="T552" i="66"/>
  <c r="X552" i="66" s="1"/>
  <c r="X551" i="66"/>
  <c r="U551" i="66"/>
  <c r="AA551" i="66" s="1"/>
  <c r="T551" i="66"/>
  <c r="U550" i="66"/>
  <c r="AA550" i="66" s="1"/>
  <c r="T550" i="66"/>
  <c r="U549" i="66"/>
  <c r="AA549" i="66" s="1"/>
  <c r="T549" i="66"/>
  <c r="X549" i="66" s="1"/>
  <c r="AA548" i="66"/>
  <c r="Y548" i="66"/>
  <c r="Z548" i="66" s="1"/>
  <c r="X548" i="66"/>
  <c r="U548" i="66"/>
  <c r="T548" i="66"/>
  <c r="AA547" i="66"/>
  <c r="U547" i="66"/>
  <c r="T547" i="66"/>
  <c r="Z546" i="66"/>
  <c r="X546" i="66"/>
  <c r="U546" i="66"/>
  <c r="AA546" i="66" s="1"/>
  <c r="T546" i="66"/>
  <c r="Y546" i="66" s="1"/>
  <c r="X545" i="66"/>
  <c r="U545" i="66"/>
  <c r="AA545" i="66" s="1"/>
  <c r="T545" i="66"/>
  <c r="AA544" i="66"/>
  <c r="U544" i="66"/>
  <c r="T544" i="66"/>
  <c r="AA543" i="66"/>
  <c r="Y543" i="66"/>
  <c r="Z543" i="66" s="1"/>
  <c r="U543" i="66"/>
  <c r="T543" i="66"/>
  <c r="X543" i="66" s="1"/>
  <c r="Y542" i="66"/>
  <c r="Z542" i="66" s="1"/>
  <c r="X542" i="66"/>
  <c r="U542" i="66"/>
  <c r="AA542" i="66" s="1"/>
  <c r="T542" i="66"/>
  <c r="U541" i="66"/>
  <c r="AA541" i="66" s="1"/>
  <c r="T541" i="66"/>
  <c r="AA540" i="66"/>
  <c r="Y540" i="66"/>
  <c r="Z540" i="66" s="1"/>
  <c r="U540" i="66"/>
  <c r="T540" i="66"/>
  <c r="X540" i="66" s="1"/>
  <c r="U539" i="66"/>
  <c r="T539" i="66"/>
  <c r="X539" i="66" s="1"/>
  <c r="U538" i="66"/>
  <c r="AA538" i="66" s="1"/>
  <c r="T538" i="66"/>
  <c r="Z537" i="66"/>
  <c r="U537" i="66"/>
  <c r="AA537" i="66" s="1"/>
  <c r="T537" i="66"/>
  <c r="Y537" i="66" s="1"/>
  <c r="AA536" i="66"/>
  <c r="Z536" i="66"/>
  <c r="Y536" i="66"/>
  <c r="U536" i="66"/>
  <c r="T536" i="66"/>
  <c r="X536" i="66" s="1"/>
  <c r="U535" i="66"/>
  <c r="AA535" i="66" s="1"/>
  <c r="T535" i="66"/>
  <c r="U534" i="66"/>
  <c r="AA534" i="66" s="1"/>
  <c r="T534" i="66"/>
  <c r="AA533" i="66"/>
  <c r="U533" i="66"/>
  <c r="T533" i="66"/>
  <c r="X533" i="66" s="1"/>
  <c r="X532" i="66"/>
  <c r="U532" i="66"/>
  <c r="AA532" i="66" s="1"/>
  <c r="T532" i="66"/>
  <c r="AA531" i="66"/>
  <c r="U531" i="66"/>
  <c r="T531" i="66"/>
  <c r="AA530" i="66"/>
  <c r="Y530" i="66"/>
  <c r="Z530" i="66" s="1"/>
  <c r="U530" i="66"/>
  <c r="T530" i="66"/>
  <c r="X530" i="66" s="1"/>
  <c r="AA529" i="66"/>
  <c r="Z529" i="66"/>
  <c r="U529" i="66"/>
  <c r="Y529" i="66" s="1"/>
  <c r="T529" i="66"/>
  <c r="X529" i="66" s="1"/>
  <c r="Y528" i="66"/>
  <c r="Z528" i="66" s="1"/>
  <c r="U528" i="66"/>
  <c r="AA528" i="66" s="1"/>
  <c r="T528" i="66"/>
  <c r="AA527" i="66"/>
  <c r="U527" i="66"/>
  <c r="T527" i="66"/>
  <c r="AA526" i="66"/>
  <c r="Y526" i="66"/>
  <c r="Z526" i="66" s="1"/>
  <c r="U526" i="66"/>
  <c r="T526" i="66"/>
  <c r="X526" i="66" s="1"/>
  <c r="AA525" i="66"/>
  <c r="Z525" i="66"/>
  <c r="U525" i="66"/>
  <c r="Y525" i="66" s="1"/>
  <c r="T525" i="66"/>
  <c r="X525" i="66" s="1"/>
  <c r="Y524" i="66"/>
  <c r="Z524" i="66" s="1"/>
  <c r="X524" i="66"/>
  <c r="U524" i="66"/>
  <c r="AA524" i="66" s="1"/>
  <c r="T524" i="66"/>
  <c r="AA523" i="66"/>
  <c r="U523" i="66"/>
  <c r="T523" i="66"/>
  <c r="AA522" i="66"/>
  <c r="Y522" i="66"/>
  <c r="Z522" i="66" s="1"/>
  <c r="U522" i="66"/>
  <c r="T522" i="66"/>
  <c r="X522" i="66" s="1"/>
  <c r="AA521" i="66"/>
  <c r="U521" i="66"/>
  <c r="Y521" i="66" s="1"/>
  <c r="Z521" i="66" s="1"/>
  <c r="T521" i="66"/>
  <c r="X521" i="66" s="1"/>
  <c r="U520" i="66"/>
  <c r="T520" i="66"/>
  <c r="AA519" i="66"/>
  <c r="U519" i="66"/>
  <c r="T519" i="66"/>
  <c r="AA518" i="66"/>
  <c r="Y518" i="66"/>
  <c r="Z518" i="66" s="1"/>
  <c r="U518" i="66"/>
  <c r="T518" i="66"/>
  <c r="X518" i="66" s="1"/>
  <c r="AA517" i="66"/>
  <c r="Z517" i="66"/>
  <c r="U517" i="66"/>
  <c r="Y517" i="66" s="1"/>
  <c r="T517" i="66"/>
  <c r="X517" i="66" s="1"/>
  <c r="U516" i="66"/>
  <c r="T516" i="66"/>
  <c r="AA515" i="66"/>
  <c r="U515" i="66"/>
  <c r="T515" i="66"/>
  <c r="AA514" i="66"/>
  <c r="Y514" i="66"/>
  <c r="Z514" i="66" s="1"/>
  <c r="U514" i="66"/>
  <c r="T514" i="66"/>
  <c r="X514" i="66" s="1"/>
  <c r="AA513" i="66"/>
  <c r="U513" i="66"/>
  <c r="Y513" i="66" s="1"/>
  <c r="Z513" i="66" s="1"/>
  <c r="T513" i="66"/>
  <c r="X513" i="66" s="1"/>
  <c r="Y512" i="66"/>
  <c r="Z512" i="66" s="1"/>
  <c r="X512" i="66"/>
  <c r="U512" i="66"/>
  <c r="AA512" i="66" s="1"/>
  <c r="T512" i="66"/>
  <c r="AA511" i="66"/>
  <c r="U511" i="66"/>
  <c r="T511" i="66"/>
  <c r="AA510" i="66"/>
  <c r="Y510" i="66"/>
  <c r="Z510" i="66" s="1"/>
  <c r="U510" i="66"/>
  <c r="T510" i="66"/>
  <c r="X510" i="66" s="1"/>
  <c r="AA509" i="66"/>
  <c r="Z509" i="66"/>
  <c r="U509" i="66"/>
  <c r="Y509" i="66" s="1"/>
  <c r="T509" i="66"/>
  <c r="X509" i="66" s="1"/>
  <c r="U508" i="66"/>
  <c r="T508" i="66"/>
  <c r="AA507" i="66"/>
  <c r="U507" i="66"/>
  <c r="T507" i="66"/>
  <c r="Y507" i="66" s="1"/>
  <c r="Z507" i="66" s="1"/>
  <c r="AA506" i="66"/>
  <c r="U506" i="66"/>
  <c r="T506" i="66"/>
  <c r="AA505" i="66"/>
  <c r="U505" i="66"/>
  <c r="Y505" i="66" s="1"/>
  <c r="Z505" i="66" s="1"/>
  <c r="T505" i="66"/>
  <c r="X505" i="66" s="1"/>
  <c r="U504" i="66"/>
  <c r="T504" i="66"/>
  <c r="U503" i="66"/>
  <c r="AA503" i="66" s="1"/>
  <c r="T503" i="66"/>
  <c r="AA502" i="66"/>
  <c r="Y502" i="66"/>
  <c r="Z502" i="66" s="1"/>
  <c r="U502" i="66"/>
  <c r="T502" i="66"/>
  <c r="X502" i="66" s="1"/>
  <c r="Y501" i="66"/>
  <c r="Z501" i="66" s="1"/>
  <c r="U501" i="66"/>
  <c r="AA501" i="66" s="1"/>
  <c r="T501" i="66"/>
  <c r="Y500" i="66"/>
  <c r="Z500" i="66" s="1"/>
  <c r="U500" i="66"/>
  <c r="AA500" i="66" s="1"/>
  <c r="T500" i="66"/>
  <c r="U499" i="66"/>
  <c r="T499" i="66"/>
  <c r="AA498" i="66"/>
  <c r="U498" i="66"/>
  <c r="T498" i="66"/>
  <c r="X498" i="66" s="1"/>
  <c r="Y497" i="66"/>
  <c r="Z497" i="66" s="1"/>
  <c r="U497" i="66"/>
  <c r="AA497" i="66" s="1"/>
  <c r="T497" i="66"/>
  <c r="U496" i="66"/>
  <c r="T496" i="66"/>
  <c r="AA495" i="66"/>
  <c r="Z495" i="66"/>
  <c r="X495" i="66"/>
  <c r="U495" i="66"/>
  <c r="T495" i="66"/>
  <c r="Y495" i="66" s="1"/>
  <c r="AA494" i="66"/>
  <c r="Y494" i="66"/>
  <c r="Z494" i="66" s="1"/>
  <c r="X494" i="66"/>
  <c r="U494" i="66"/>
  <c r="T494" i="66"/>
  <c r="AA493" i="66"/>
  <c r="U493" i="66"/>
  <c r="T493" i="66"/>
  <c r="Y492" i="66"/>
  <c r="Z492" i="66" s="1"/>
  <c r="X492" i="66"/>
  <c r="U492" i="66"/>
  <c r="AA492" i="66" s="1"/>
  <c r="T492" i="66"/>
  <c r="U491" i="66"/>
  <c r="AA491" i="66" s="1"/>
  <c r="T491" i="66"/>
  <c r="AA490" i="66"/>
  <c r="Y490" i="66"/>
  <c r="Z490" i="66" s="1"/>
  <c r="U490" i="66"/>
  <c r="T490" i="66"/>
  <c r="X490" i="66" s="1"/>
  <c r="Y489" i="66"/>
  <c r="Z489" i="66" s="1"/>
  <c r="U489" i="66"/>
  <c r="AA489" i="66" s="1"/>
  <c r="T489" i="66"/>
  <c r="U488" i="66"/>
  <c r="T488" i="66"/>
  <c r="AA487" i="66"/>
  <c r="Z487" i="66"/>
  <c r="X487" i="66"/>
  <c r="U487" i="66"/>
  <c r="T487" i="66"/>
  <c r="Y487" i="66" s="1"/>
  <c r="AA486" i="66"/>
  <c r="Y486" i="66"/>
  <c r="Z486" i="66" s="1"/>
  <c r="X486" i="66"/>
  <c r="U486" i="66"/>
  <c r="T486" i="66"/>
  <c r="AA485" i="66"/>
  <c r="U485" i="66"/>
  <c r="T485" i="66"/>
  <c r="Y484" i="66"/>
  <c r="Z484" i="66" s="1"/>
  <c r="X484" i="66"/>
  <c r="U484" i="66"/>
  <c r="AA484" i="66" s="1"/>
  <c r="T484" i="66"/>
  <c r="U483" i="66"/>
  <c r="AA483" i="66" s="1"/>
  <c r="T483" i="66"/>
  <c r="AA482" i="66"/>
  <c r="Y482" i="66"/>
  <c r="Z482" i="66" s="1"/>
  <c r="U482" i="66"/>
  <c r="T482" i="66"/>
  <c r="X482" i="66" s="1"/>
  <c r="Y481" i="66"/>
  <c r="Z481" i="66" s="1"/>
  <c r="U481" i="66"/>
  <c r="AA481" i="66" s="1"/>
  <c r="T481" i="66"/>
  <c r="U480" i="66"/>
  <c r="T480" i="66"/>
  <c r="AA479" i="66"/>
  <c r="Z479" i="66"/>
  <c r="X479" i="66"/>
  <c r="U479" i="66"/>
  <c r="T479" i="66"/>
  <c r="Y479" i="66" s="1"/>
  <c r="AA478" i="66"/>
  <c r="Y478" i="66"/>
  <c r="Z478" i="66" s="1"/>
  <c r="X478" i="66"/>
  <c r="U478" i="66"/>
  <c r="T478" i="66"/>
  <c r="AA477" i="66"/>
  <c r="U477" i="66"/>
  <c r="T477" i="66"/>
  <c r="Y476" i="66"/>
  <c r="Z476" i="66" s="1"/>
  <c r="X476" i="66"/>
  <c r="U476" i="66"/>
  <c r="AA476" i="66" s="1"/>
  <c r="T476" i="66"/>
  <c r="U475" i="66"/>
  <c r="AA475" i="66" s="1"/>
  <c r="T475" i="66"/>
  <c r="AA474" i="66"/>
  <c r="Y474" i="66"/>
  <c r="Z474" i="66" s="1"/>
  <c r="U474" i="66"/>
  <c r="T474" i="66"/>
  <c r="X474" i="66" s="1"/>
  <c r="Y473" i="66"/>
  <c r="Z473" i="66" s="1"/>
  <c r="U473" i="66"/>
  <c r="AA473" i="66" s="1"/>
  <c r="T473" i="66"/>
  <c r="U472" i="66"/>
  <c r="T472" i="66"/>
  <c r="AA471" i="66"/>
  <c r="Z471" i="66"/>
  <c r="X471" i="66"/>
  <c r="U471" i="66"/>
  <c r="T471" i="66"/>
  <c r="Y471" i="66" s="1"/>
  <c r="AA470" i="66"/>
  <c r="Y470" i="66"/>
  <c r="Z470" i="66" s="1"/>
  <c r="X470" i="66"/>
  <c r="U470" i="66"/>
  <c r="T470" i="66"/>
  <c r="AA469" i="66"/>
  <c r="U469" i="66"/>
  <c r="T469" i="66"/>
  <c r="Y468" i="66"/>
  <c r="Z468" i="66" s="1"/>
  <c r="X468" i="66"/>
  <c r="U468" i="66"/>
  <c r="AA468" i="66" s="1"/>
  <c r="T468" i="66"/>
  <c r="U467" i="66"/>
  <c r="AA467" i="66" s="1"/>
  <c r="T467" i="66"/>
  <c r="AA466" i="66"/>
  <c r="Y466" i="66"/>
  <c r="Z466" i="66" s="1"/>
  <c r="U466" i="66"/>
  <c r="T466" i="66"/>
  <c r="X466" i="66" s="1"/>
  <c r="Y465" i="66"/>
  <c r="Z465" i="66" s="1"/>
  <c r="U465" i="66"/>
  <c r="AA465" i="66" s="1"/>
  <c r="T465" i="66"/>
  <c r="U464" i="66"/>
  <c r="T464" i="66"/>
  <c r="AA463" i="66"/>
  <c r="Z463" i="66"/>
  <c r="X463" i="66"/>
  <c r="U463" i="66"/>
  <c r="T463" i="66"/>
  <c r="Y463" i="66" s="1"/>
  <c r="AA462" i="66"/>
  <c r="Y462" i="66"/>
  <c r="Z462" i="66" s="1"/>
  <c r="X462" i="66"/>
  <c r="U462" i="66"/>
  <c r="T462" i="66"/>
  <c r="AA461" i="66"/>
  <c r="U461" i="66"/>
  <c r="T461" i="66"/>
  <c r="Y460" i="66"/>
  <c r="Z460" i="66" s="1"/>
  <c r="X460" i="66"/>
  <c r="U460" i="66"/>
  <c r="AA460" i="66" s="1"/>
  <c r="T460" i="66"/>
  <c r="U459" i="66"/>
  <c r="AA459" i="66" s="1"/>
  <c r="T459" i="66"/>
  <c r="Y459" i="66" s="1"/>
  <c r="Z459" i="66" s="1"/>
  <c r="AA458" i="66"/>
  <c r="U458" i="66"/>
  <c r="T458" i="66"/>
  <c r="Y457" i="66"/>
  <c r="Z457" i="66" s="1"/>
  <c r="U457" i="66"/>
  <c r="AA457" i="66" s="1"/>
  <c r="T457" i="66"/>
  <c r="Y456" i="66"/>
  <c r="Z456" i="66" s="1"/>
  <c r="X456" i="66"/>
  <c r="U456" i="66"/>
  <c r="AA456" i="66" s="1"/>
  <c r="T456" i="66"/>
  <c r="U455" i="66"/>
  <c r="AA455" i="66" s="1"/>
  <c r="T455" i="66"/>
  <c r="AA454" i="66"/>
  <c r="Y454" i="66"/>
  <c r="Z454" i="66" s="1"/>
  <c r="X454" i="66"/>
  <c r="U454" i="66"/>
  <c r="T454" i="66"/>
  <c r="U453" i="66"/>
  <c r="T453" i="66"/>
  <c r="U452" i="66"/>
  <c r="T452" i="66"/>
  <c r="AA451" i="66"/>
  <c r="Y451" i="66"/>
  <c r="Z451" i="66" s="1"/>
  <c r="U451" i="66"/>
  <c r="T451" i="66"/>
  <c r="X451" i="66" s="1"/>
  <c r="AA450" i="66"/>
  <c r="Y450" i="66"/>
  <c r="Z450" i="66" s="1"/>
  <c r="U450" i="66"/>
  <c r="T450" i="66"/>
  <c r="X450" i="66" s="1"/>
  <c r="U449" i="66"/>
  <c r="AA449" i="66" s="1"/>
  <c r="T449" i="66"/>
  <c r="AA448" i="66"/>
  <c r="Z448" i="66"/>
  <c r="Y448" i="66"/>
  <c r="U448" i="66"/>
  <c r="X448" i="66" s="1"/>
  <c r="T448" i="66"/>
  <c r="U447" i="66"/>
  <c r="T447" i="66"/>
  <c r="U446" i="66"/>
  <c r="AA446" i="66" s="1"/>
  <c r="T446" i="66"/>
  <c r="AA445" i="66"/>
  <c r="U445" i="66"/>
  <c r="T445" i="66"/>
  <c r="AA444" i="66"/>
  <c r="U444" i="66"/>
  <c r="T444" i="66"/>
  <c r="X443" i="66"/>
  <c r="U443" i="66"/>
  <c r="T443" i="66"/>
  <c r="AA442" i="66"/>
  <c r="U442" i="66"/>
  <c r="T442" i="66"/>
  <c r="Y441" i="66"/>
  <c r="Z441" i="66" s="1"/>
  <c r="U441" i="66"/>
  <c r="AA441" i="66" s="1"/>
  <c r="T441" i="66"/>
  <c r="U440" i="66"/>
  <c r="T440" i="66"/>
  <c r="U439" i="66"/>
  <c r="AA439" i="66" s="1"/>
  <c r="T439" i="66"/>
  <c r="AA438" i="66"/>
  <c r="Y438" i="66"/>
  <c r="Z438" i="66" s="1"/>
  <c r="X438" i="66"/>
  <c r="U438" i="66"/>
  <c r="T438" i="66"/>
  <c r="U437" i="66"/>
  <c r="T437" i="66"/>
  <c r="AA436" i="66"/>
  <c r="U436" i="66"/>
  <c r="T436" i="66"/>
  <c r="AA435" i="66"/>
  <c r="Y435" i="66"/>
  <c r="Z435" i="66" s="1"/>
  <c r="U435" i="66"/>
  <c r="T435" i="66"/>
  <c r="X435" i="66" s="1"/>
  <c r="X434" i="66"/>
  <c r="U434" i="66"/>
  <c r="AA434" i="66" s="1"/>
  <c r="T434" i="66"/>
  <c r="Y434" i="66" s="1"/>
  <c r="Z434" i="66" s="1"/>
  <c r="U433" i="66"/>
  <c r="AA433" i="66" s="1"/>
  <c r="T433" i="66"/>
  <c r="AA432" i="66"/>
  <c r="Z432" i="66"/>
  <c r="Y432" i="66"/>
  <c r="U432" i="66"/>
  <c r="X432" i="66" s="1"/>
  <c r="T432" i="66"/>
  <c r="AA431" i="66"/>
  <c r="Z431" i="66"/>
  <c r="Y431" i="66"/>
  <c r="U431" i="66"/>
  <c r="X431" i="66" s="1"/>
  <c r="T431" i="66"/>
  <c r="X430" i="66"/>
  <c r="U430" i="66"/>
  <c r="AA430" i="66" s="1"/>
  <c r="T430" i="66"/>
  <c r="AA429" i="66"/>
  <c r="U429" i="66"/>
  <c r="T429" i="66"/>
  <c r="U428" i="66"/>
  <c r="Y428" i="66" s="1"/>
  <c r="Z428" i="66" s="1"/>
  <c r="T428" i="66"/>
  <c r="U427" i="66"/>
  <c r="AA427" i="66" s="1"/>
  <c r="T427" i="66"/>
  <c r="AA426" i="66"/>
  <c r="U426" i="66"/>
  <c r="T426" i="66"/>
  <c r="AA425" i="66"/>
  <c r="Y425" i="66"/>
  <c r="Z425" i="66" s="1"/>
  <c r="U425" i="66"/>
  <c r="T425" i="66"/>
  <c r="Y424" i="66"/>
  <c r="Z424" i="66" s="1"/>
  <c r="U424" i="66"/>
  <c r="T424" i="66"/>
  <c r="U423" i="66"/>
  <c r="AA423" i="66" s="1"/>
  <c r="T423" i="66"/>
  <c r="AA422" i="66"/>
  <c r="Y422" i="66"/>
  <c r="Z422" i="66" s="1"/>
  <c r="X422" i="66"/>
  <c r="U422" i="66"/>
  <c r="T422" i="66"/>
  <c r="U421" i="66"/>
  <c r="AA421" i="66" s="1"/>
  <c r="T421" i="66"/>
  <c r="AA420" i="66"/>
  <c r="U420" i="66"/>
  <c r="T420" i="66"/>
  <c r="AA419" i="66"/>
  <c r="Y419" i="66"/>
  <c r="Z419" i="66" s="1"/>
  <c r="U419" i="66"/>
  <c r="T419" i="66"/>
  <c r="X419" i="66" s="1"/>
  <c r="U418" i="66"/>
  <c r="T418" i="66"/>
  <c r="U417" i="66"/>
  <c r="AA417" i="66" s="1"/>
  <c r="T417" i="66"/>
  <c r="AA416" i="66"/>
  <c r="Z416" i="66"/>
  <c r="Y416" i="66"/>
  <c r="U416" i="66"/>
  <c r="X416" i="66" s="1"/>
  <c r="T416" i="66"/>
  <c r="U415" i="66"/>
  <c r="T415" i="66"/>
  <c r="U414" i="66"/>
  <c r="AA414" i="66" s="1"/>
  <c r="T414" i="66"/>
  <c r="AA413" i="66"/>
  <c r="U413" i="66"/>
  <c r="T413" i="66"/>
  <c r="AA412" i="66"/>
  <c r="Z412" i="66"/>
  <c r="Y412" i="66"/>
  <c r="U412" i="66"/>
  <c r="X412" i="66" s="1"/>
  <c r="T412" i="66"/>
  <c r="Y411" i="66"/>
  <c r="Z411" i="66" s="1"/>
  <c r="U411" i="66"/>
  <c r="AA411" i="66" s="1"/>
  <c r="T411" i="66"/>
  <c r="X411" i="66" s="1"/>
  <c r="AA410" i="66"/>
  <c r="U410" i="66"/>
  <c r="T410" i="66"/>
  <c r="Y409" i="66"/>
  <c r="Z409" i="66" s="1"/>
  <c r="U409" i="66"/>
  <c r="AA409" i="66" s="1"/>
  <c r="T409" i="66"/>
  <c r="Y408" i="66"/>
  <c r="Z408" i="66" s="1"/>
  <c r="U408" i="66"/>
  <c r="AA408" i="66" s="1"/>
  <c r="T408" i="66"/>
  <c r="U407" i="66"/>
  <c r="AA407" i="66" s="1"/>
  <c r="T407" i="66"/>
  <c r="AA406" i="66"/>
  <c r="Y406" i="66"/>
  <c r="Z406" i="66" s="1"/>
  <c r="X406" i="66"/>
  <c r="U406" i="66"/>
  <c r="T406" i="66"/>
  <c r="U405" i="66"/>
  <c r="AA405" i="66" s="1"/>
  <c r="T405" i="66"/>
  <c r="AA404" i="66"/>
  <c r="U404" i="66"/>
  <c r="T404" i="66"/>
  <c r="AA403" i="66"/>
  <c r="Y403" i="66"/>
  <c r="Z403" i="66" s="1"/>
  <c r="U403" i="66"/>
  <c r="T403" i="66"/>
  <c r="X403" i="66" s="1"/>
  <c r="AA402" i="66"/>
  <c r="U402" i="66"/>
  <c r="T402" i="66"/>
  <c r="U401" i="66"/>
  <c r="AA401" i="66" s="1"/>
  <c r="T401" i="66"/>
  <c r="AA400" i="66"/>
  <c r="Z400" i="66"/>
  <c r="Y400" i="66"/>
  <c r="U400" i="66"/>
  <c r="X400" i="66" s="1"/>
  <c r="T400" i="66"/>
  <c r="AA399" i="66"/>
  <c r="U399" i="66"/>
  <c r="Y399" i="66" s="1"/>
  <c r="Z399" i="66" s="1"/>
  <c r="T399" i="66"/>
  <c r="U398" i="66"/>
  <c r="AA398" i="66" s="1"/>
  <c r="T398" i="66"/>
  <c r="AA397" i="66"/>
  <c r="U397" i="66"/>
  <c r="T397" i="66"/>
  <c r="U396" i="66"/>
  <c r="T396" i="66"/>
  <c r="Y395" i="66"/>
  <c r="Z395" i="66" s="1"/>
  <c r="X395" i="66"/>
  <c r="U395" i="66"/>
  <c r="AA395" i="66" s="1"/>
  <c r="T395" i="66"/>
  <c r="AA394" i="66"/>
  <c r="U394" i="66"/>
  <c r="T394" i="66"/>
  <c r="AA393" i="66"/>
  <c r="Z393" i="66"/>
  <c r="Y393" i="66"/>
  <c r="U393" i="66"/>
  <c r="T393" i="66"/>
  <c r="U392" i="66"/>
  <c r="T392" i="66"/>
  <c r="U391" i="66"/>
  <c r="AA391" i="66" s="1"/>
  <c r="T391" i="66"/>
  <c r="AA390" i="66"/>
  <c r="Y390" i="66"/>
  <c r="Z390" i="66" s="1"/>
  <c r="X390" i="66"/>
  <c r="U390" i="66"/>
  <c r="T390" i="66"/>
  <c r="Y389" i="66"/>
  <c r="Z389" i="66" s="1"/>
  <c r="U389" i="66"/>
  <c r="AA389" i="66" s="1"/>
  <c r="T389" i="66"/>
  <c r="X389" i="66" s="1"/>
  <c r="U388" i="66"/>
  <c r="T388" i="66"/>
  <c r="AA387" i="66"/>
  <c r="Y387" i="66"/>
  <c r="Z387" i="66" s="1"/>
  <c r="U387" i="66"/>
  <c r="T387" i="66"/>
  <c r="X387" i="66" s="1"/>
  <c r="Y386" i="66"/>
  <c r="Z386" i="66" s="1"/>
  <c r="U386" i="66"/>
  <c r="T386" i="66"/>
  <c r="U385" i="66"/>
  <c r="AA385" i="66" s="1"/>
  <c r="T385" i="66"/>
  <c r="AA384" i="66"/>
  <c r="U384" i="66"/>
  <c r="T384" i="66"/>
  <c r="AA383" i="66"/>
  <c r="Y383" i="66"/>
  <c r="Z383" i="66" s="1"/>
  <c r="U383" i="66"/>
  <c r="T383" i="66"/>
  <c r="X383" i="66" s="1"/>
  <c r="AA382" i="66"/>
  <c r="Y382" i="66"/>
  <c r="Z382" i="66" s="1"/>
  <c r="X382" i="66"/>
  <c r="U382" i="66"/>
  <c r="T382" i="66"/>
  <c r="U381" i="66"/>
  <c r="AA381" i="66" s="1"/>
  <c r="T381" i="66"/>
  <c r="Y381" i="66" s="1"/>
  <c r="Z381" i="66" s="1"/>
  <c r="U380" i="66"/>
  <c r="AA380" i="66" s="1"/>
  <c r="T380" i="66"/>
  <c r="Y379" i="66"/>
  <c r="Z379" i="66" s="1"/>
  <c r="U379" i="66"/>
  <c r="AA379" i="66" s="1"/>
  <c r="T379" i="66"/>
  <c r="AA378" i="66"/>
  <c r="X378" i="66"/>
  <c r="U378" i="66"/>
  <c r="Y378" i="66" s="1"/>
  <c r="Z378" i="66" s="1"/>
  <c r="T378" i="66"/>
  <c r="AA377" i="66"/>
  <c r="X377" i="66"/>
  <c r="U377" i="66"/>
  <c r="Y377" i="66" s="1"/>
  <c r="Z377" i="66" s="1"/>
  <c r="T377" i="66"/>
  <c r="U376" i="66"/>
  <c r="AA376" i="66" s="1"/>
  <c r="T376" i="66"/>
  <c r="AA375" i="66"/>
  <c r="Y375" i="66"/>
  <c r="Z375" i="66" s="1"/>
  <c r="U375" i="66"/>
  <c r="T375" i="66"/>
  <c r="X375" i="66" s="1"/>
  <c r="U374" i="66"/>
  <c r="T374" i="66"/>
  <c r="U373" i="66"/>
  <c r="AA373" i="66" s="1"/>
  <c r="T373" i="66"/>
  <c r="Y372" i="66"/>
  <c r="Z372" i="66" s="1"/>
  <c r="U372" i="66"/>
  <c r="AA372" i="66" s="1"/>
  <c r="T372" i="66"/>
  <c r="U371" i="66"/>
  <c r="T371" i="66"/>
  <c r="AA370" i="66"/>
  <c r="Z370" i="66"/>
  <c r="X370" i="66"/>
  <c r="U370" i="66"/>
  <c r="Y370" i="66" s="1"/>
  <c r="T370" i="66"/>
  <c r="U369" i="66"/>
  <c r="T369" i="66"/>
  <c r="U368" i="66"/>
  <c r="AA368" i="66" s="1"/>
  <c r="T368" i="66"/>
  <c r="AA367" i="66"/>
  <c r="Y367" i="66"/>
  <c r="Z367" i="66" s="1"/>
  <c r="U367" i="66"/>
  <c r="T367" i="66"/>
  <c r="X367" i="66" s="1"/>
  <c r="Y366" i="66"/>
  <c r="Z366" i="66" s="1"/>
  <c r="U366" i="66"/>
  <c r="T366" i="66"/>
  <c r="U365" i="66"/>
  <c r="AA365" i="66" s="1"/>
  <c r="T365" i="66"/>
  <c r="Y365" i="66" s="1"/>
  <c r="Z365" i="66" s="1"/>
  <c r="AA364" i="66"/>
  <c r="Y364" i="66"/>
  <c r="Z364" i="66" s="1"/>
  <c r="U364" i="66"/>
  <c r="T364" i="66"/>
  <c r="X364" i="66" s="1"/>
  <c r="U363" i="66"/>
  <c r="AA363" i="66" s="1"/>
  <c r="T363" i="66"/>
  <c r="X362" i="66"/>
  <c r="U362" i="66"/>
  <c r="T362" i="66"/>
  <c r="AA361" i="66"/>
  <c r="U361" i="66"/>
  <c r="T361" i="66"/>
  <c r="AA360" i="66"/>
  <c r="X360" i="66"/>
  <c r="U360" i="66"/>
  <c r="Y360" i="66" s="1"/>
  <c r="Z360" i="66" s="1"/>
  <c r="T360" i="66"/>
  <c r="Y359" i="66"/>
  <c r="Z359" i="66" s="1"/>
  <c r="U359" i="66"/>
  <c r="AA359" i="66" s="1"/>
  <c r="T359" i="66"/>
  <c r="AA358" i="66"/>
  <c r="Z358" i="66"/>
  <c r="X358" i="66"/>
  <c r="U358" i="66"/>
  <c r="Y358" i="66" s="1"/>
  <c r="T358" i="66"/>
  <c r="AA357" i="66"/>
  <c r="Y357" i="66"/>
  <c r="Z357" i="66" s="1"/>
  <c r="X357" i="66"/>
  <c r="U357" i="66"/>
  <c r="T357" i="66"/>
  <c r="Y356" i="66"/>
  <c r="Z356" i="66" s="1"/>
  <c r="U356" i="66"/>
  <c r="AA356" i="66" s="1"/>
  <c r="T356" i="66"/>
  <c r="X356" i="66" s="1"/>
  <c r="AA355" i="66"/>
  <c r="U355" i="66"/>
  <c r="T355" i="66"/>
  <c r="AA354" i="66"/>
  <c r="Y354" i="66"/>
  <c r="Z354" i="66" s="1"/>
  <c r="X354" i="66"/>
  <c r="U354" i="66"/>
  <c r="T354" i="66"/>
  <c r="U353" i="66"/>
  <c r="AA353" i="66" s="1"/>
  <c r="T353" i="66"/>
  <c r="U352" i="66"/>
  <c r="AA352" i="66" s="1"/>
  <c r="T352" i="66"/>
  <c r="AA351" i="66"/>
  <c r="Z351" i="66"/>
  <c r="Y351" i="66"/>
  <c r="U351" i="66"/>
  <c r="T351" i="66"/>
  <c r="X351" i="66" s="1"/>
  <c r="Y350" i="66"/>
  <c r="Z350" i="66" s="1"/>
  <c r="U350" i="66"/>
  <c r="T350" i="66"/>
  <c r="X349" i="66"/>
  <c r="U349" i="66"/>
  <c r="AA349" i="66" s="1"/>
  <c r="T349" i="66"/>
  <c r="Y349" i="66" s="1"/>
  <c r="Z349" i="66" s="1"/>
  <c r="AA348" i="66"/>
  <c r="Y348" i="66"/>
  <c r="Z348" i="66" s="1"/>
  <c r="U348" i="66"/>
  <c r="T348" i="66"/>
  <c r="X348" i="66" s="1"/>
  <c r="AA347" i="66"/>
  <c r="U347" i="66"/>
  <c r="T347" i="66"/>
  <c r="U346" i="66"/>
  <c r="T346" i="66"/>
  <c r="AA345" i="66"/>
  <c r="U345" i="66"/>
  <c r="T345" i="66"/>
  <c r="U344" i="66"/>
  <c r="T344" i="66"/>
  <c r="U343" i="66"/>
  <c r="T343" i="66"/>
  <c r="AA342" i="66"/>
  <c r="X342" i="66"/>
  <c r="U342" i="66"/>
  <c r="Y342" i="66" s="1"/>
  <c r="Z342" i="66" s="1"/>
  <c r="T342" i="66"/>
  <c r="AA341" i="66"/>
  <c r="Y341" i="66"/>
  <c r="Z341" i="66" s="1"/>
  <c r="X341" i="66"/>
  <c r="U341" i="66"/>
  <c r="T341" i="66"/>
  <c r="Y340" i="66"/>
  <c r="Z340" i="66" s="1"/>
  <c r="X340" i="66"/>
  <c r="U340" i="66"/>
  <c r="AA340" i="66" s="1"/>
  <c r="T340" i="66"/>
  <c r="AA339" i="66"/>
  <c r="U339" i="66"/>
  <c r="T339" i="66"/>
  <c r="AA338" i="66"/>
  <c r="Y338" i="66"/>
  <c r="Z338" i="66" s="1"/>
  <c r="X338" i="66"/>
  <c r="U338" i="66"/>
  <c r="T338" i="66"/>
  <c r="Z337" i="66"/>
  <c r="Y337" i="66"/>
  <c r="U337" i="66"/>
  <c r="AA337" i="66" s="1"/>
  <c r="T337" i="66"/>
  <c r="X337" i="66" s="1"/>
  <c r="U336" i="66"/>
  <c r="AA336" i="66" s="1"/>
  <c r="T336" i="66"/>
  <c r="AA335" i="66"/>
  <c r="Y335" i="66"/>
  <c r="Z335" i="66" s="1"/>
  <c r="U335" i="66"/>
  <c r="T335" i="66"/>
  <c r="X335" i="66" s="1"/>
  <c r="U334" i="66"/>
  <c r="T334" i="66"/>
  <c r="U333" i="66"/>
  <c r="T333" i="66"/>
  <c r="AA332" i="66"/>
  <c r="Y332" i="66"/>
  <c r="Z332" i="66" s="1"/>
  <c r="U332" i="66"/>
  <c r="T332" i="66"/>
  <c r="X332" i="66" s="1"/>
  <c r="U331" i="66"/>
  <c r="AA331" i="66" s="1"/>
  <c r="T331" i="66"/>
  <c r="U330" i="66"/>
  <c r="T330" i="66"/>
  <c r="AA329" i="66"/>
  <c r="U329" i="66"/>
  <c r="T329" i="66"/>
  <c r="AA328" i="66"/>
  <c r="U328" i="66"/>
  <c r="Y328" i="66" s="1"/>
  <c r="Z328" i="66" s="1"/>
  <c r="T328" i="66"/>
  <c r="U327" i="66"/>
  <c r="AA327" i="66" s="1"/>
  <c r="T327" i="66"/>
  <c r="AA326" i="66"/>
  <c r="Z326" i="66"/>
  <c r="X326" i="66"/>
  <c r="U326" i="66"/>
  <c r="Y326" i="66" s="1"/>
  <c r="T326" i="66"/>
  <c r="AA325" i="66"/>
  <c r="Y325" i="66"/>
  <c r="Z325" i="66" s="1"/>
  <c r="X325" i="66"/>
  <c r="U325" i="66"/>
  <c r="T325" i="66"/>
  <c r="U324" i="66"/>
  <c r="AA324" i="66" s="1"/>
  <c r="T324" i="66"/>
  <c r="AA323" i="66"/>
  <c r="U323" i="66"/>
  <c r="T323" i="66"/>
  <c r="AA322" i="66"/>
  <c r="Y322" i="66"/>
  <c r="Z322" i="66" s="1"/>
  <c r="X322" i="66"/>
  <c r="U322" i="66"/>
  <c r="T322" i="66"/>
  <c r="U321" i="66"/>
  <c r="AA321" i="66" s="1"/>
  <c r="T321" i="66"/>
  <c r="U320" i="66"/>
  <c r="AA320" i="66" s="1"/>
  <c r="T320" i="66"/>
  <c r="AA319" i="66"/>
  <c r="Y319" i="66"/>
  <c r="Z319" i="66" s="1"/>
  <c r="U319" i="66"/>
  <c r="T319" i="66"/>
  <c r="X319" i="66" s="1"/>
  <c r="U318" i="66"/>
  <c r="T318" i="66"/>
  <c r="U317" i="66"/>
  <c r="AA317" i="66" s="1"/>
  <c r="T317" i="66"/>
  <c r="AA316" i="66"/>
  <c r="Y316" i="66"/>
  <c r="Z316" i="66" s="1"/>
  <c r="U316" i="66"/>
  <c r="T316" i="66"/>
  <c r="X316" i="66" s="1"/>
  <c r="U315" i="66"/>
  <c r="AA315" i="66" s="1"/>
  <c r="T315" i="66"/>
  <c r="X314" i="66"/>
  <c r="U314" i="66"/>
  <c r="T314" i="66"/>
  <c r="AA313" i="66"/>
  <c r="U313" i="66"/>
  <c r="T313" i="66"/>
  <c r="U312" i="66"/>
  <c r="T312" i="66"/>
  <c r="U311" i="66"/>
  <c r="AA311" i="66" s="1"/>
  <c r="T311" i="66"/>
  <c r="AA310" i="66"/>
  <c r="X310" i="66"/>
  <c r="U310" i="66"/>
  <c r="Y310" i="66" s="1"/>
  <c r="Z310" i="66" s="1"/>
  <c r="T310" i="66"/>
  <c r="AA309" i="66"/>
  <c r="Y309" i="66"/>
  <c r="Z309" i="66" s="1"/>
  <c r="X309" i="66"/>
  <c r="U309" i="66"/>
  <c r="T309" i="66"/>
  <c r="Y308" i="66"/>
  <c r="Z308" i="66" s="1"/>
  <c r="X308" i="66"/>
  <c r="U308" i="66"/>
  <c r="AA308" i="66" s="1"/>
  <c r="T308" i="66"/>
  <c r="AA307" i="66"/>
  <c r="U307" i="66"/>
  <c r="T307" i="66"/>
  <c r="AA306" i="66"/>
  <c r="Z306" i="66"/>
  <c r="Y306" i="66"/>
  <c r="X306" i="66"/>
  <c r="U306" i="66"/>
  <c r="T306" i="66"/>
  <c r="Y305" i="66"/>
  <c r="Z305" i="66" s="1"/>
  <c r="U305" i="66"/>
  <c r="AA305" i="66" s="1"/>
  <c r="T305" i="66"/>
  <c r="X305" i="66" s="1"/>
  <c r="U304" i="66"/>
  <c r="AA304" i="66" s="1"/>
  <c r="T304" i="66"/>
  <c r="AA303" i="66"/>
  <c r="U303" i="66"/>
  <c r="T303" i="66"/>
  <c r="U302" i="66"/>
  <c r="AA302" i="66" s="1"/>
  <c r="T302" i="66"/>
  <c r="U301" i="66"/>
  <c r="AA301" i="66" s="1"/>
  <c r="T301" i="66"/>
  <c r="U300" i="66"/>
  <c r="AA300" i="66" s="1"/>
  <c r="T300" i="66"/>
  <c r="X300" i="66" s="1"/>
  <c r="AA299" i="66"/>
  <c r="U299" i="66"/>
  <c r="Y299" i="66" s="1"/>
  <c r="Z299" i="66" s="1"/>
  <c r="T299" i="66"/>
  <c r="U298" i="66"/>
  <c r="T298" i="66"/>
  <c r="AA297" i="66"/>
  <c r="Z297" i="66"/>
  <c r="X297" i="66"/>
  <c r="U297" i="66"/>
  <c r="T297" i="66"/>
  <c r="Y297" i="66" s="1"/>
  <c r="AA296" i="66"/>
  <c r="Y296" i="66"/>
  <c r="Z296" i="66" s="1"/>
  <c r="X296" i="66"/>
  <c r="U296" i="66"/>
  <c r="T296" i="66"/>
  <c r="AA295" i="66"/>
  <c r="U295" i="66"/>
  <c r="T295" i="66"/>
  <c r="X295" i="66" s="1"/>
  <c r="AA294" i="66"/>
  <c r="Z294" i="66"/>
  <c r="X294" i="66"/>
  <c r="U294" i="66"/>
  <c r="Y294" i="66" s="1"/>
  <c r="T294" i="66"/>
  <c r="AA293" i="66"/>
  <c r="Y293" i="66"/>
  <c r="Z293" i="66" s="1"/>
  <c r="X293" i="66"/>
  <c r="U293" i="66"/>
  <c r="T293" i="66"/>
  <c r="Y292" i="66"/>
  <c r="Z292" i="66" s="1"/>
  <c r="X292" i="66"/>
  <c r="U292" i="66"/>
  <c r="AA292" i="66" s="1"/>
  <c r="T292" i="66"/>
  <c r="AA291" i="66"/>
  <c r="Y291" i="66"/>
  <c r="Z291" i="66" s="1"/>
  <c r="U291" i="66"/>
  <c r="T291" i="66"/>
  <c r="X291" i="66" s="1"/>
  <c r="AA290" i="66"/>
  <c r="Z290" i="66"/>
  <c r="Y290" i="66"/>
  <c r="X290" i="66"/>
  <c r="U290" i="66"/>
  <c r="T290" i="66"/>
  <c r="X289" i="66"/>
  <c r="U289" i="66"/>
  <c r="AA289" i="66" s="1"/>
  <c r="T289" i="66"/>
  <c r="Y289" i="66" s="1"/>
  <c r="Z289" i="66" s="1"/>
  <c r="U288" i="66"/>
  <c r="AA288" i="66" s="1"/>
  <c r="T288" i="66"/>
  <c r="AA287" i="66"/>
  <c r="Y287" i="66"/>
  <c r="Z287" i="66" s="1"/>
  <c r="U287" i="66"/>
  <c r="T287" i="66"/>
  <c r="X287" i="66" s="1"/>
  <c r="U286" i="66"/>
  <c r="T286" i="66"/>
  <c r="Z285" i="66"/>
  <c r="Y285" i="66"/>
  <c r="U285" i="66"/>
  <c r="AA285" i="66" s="1"/>
  <c r="T285" i="66"/>
  <c r="X285" i="66" s="1"/>
  <c r="AA284" i="66"/>
  <c r="U284" i="66"/>
  <c r="T284" i="66"/>
  <c r="AA283" i="66"/>
  <c r="U283" i="66"/>
  <c r="T283" i="66"/>
  <c r="X282" i="66"/>
  <c r="U282" i="66"/>
  <c r="T282" i="66"/>
  <c r="U281" i="66"/>
  <c r="AA281" i="66" s="1"/>
  <c r="T281" i="66"/>
  <c r="AA280" i="66"/>
  <c r="Y280" i="66"/>
  <c r="Z280" i="66" s="1"/>
  <c r="U280" i="66"/>
  <c r="X280" i="66" s="1"/>
  <c r="T280" i="66"/>
  <c r="U279" i="66"/>
  <c r="AA279" i="66" s="1"/>
  <c r="T279" i="66"/>
  <c r="U278" i="66"/>
  <c r="T278" i="66"/>
  <c r="AA277" i="66"/>
  <c r="Y277" i="66"/>
  <c r="Z277" i="66" s="1"/>
  <c r="U277" i="66"/>
  <c r="T277" i="66"/>
  <c r="X277" i="66" s="1"/>
  <c r="U276" i="66"/>
  <c r="AA276" i="66" s="1"/>
  <c r="T276" i="66"/>
  <c r="U275" i="66"/>
  <c r="AA275" i="66" s="1"/>
  <c r="T275" i="66"/>
  <c r="AA274" i="66"/>
  <c r="Y274" i="66"/>
  <c r="Z274" i="66" s="1"/>
  <c r="X274" i="66"/>
  <c r="U274" i="66"/>
  <c r="T274" i="66"/>
  <c r="AA273" i="66"/>
  <c r="U273" i="66"/>
  <c r="T273" i="66"/>
  <c r="X273" i="66" s="1"/>
  <c r="U272" i="66"/>
  <c r="AA272" i="66" s="1"/>
  <c r="T272" i="66"/>
  <c r="AA271" i="66"/>
  <c r="Y271" i="66"/>
  <c r="Z271" i="66" s="1"/>
  <c r="U271" i="66"/>
  <c r="T271" i="66"/>
  <c r="X271" i="66" s="1"/>
  <c r="AA270" i="66"/>
  <c r="Z270" i="66"/>
  <c r="Y270" i="66"/>
  <c r="X270" i="66"/>
  <c r="U270" i="66"/>
  <c r="T270" i="66"/>
  <c r="U269" i="66"/>
  <c r="AA269" i="66" s="1"/>
  <c r="T269" i="66"/>
  <c r="AA268" i="66"/>
  <c r="U268" i="66"/>
  <c r="T268" i="66"/>
  <c r="U267" i="66"/>
  <c r="AA267" i="66" s="1"/>
  <c r="T267" i="66"/>
  <c r="Y266" i="66"/>
  <c r="Z266" i="66" s="1"/>
  <c r="X266" i="66"/>
  <c r="U266" i="66"/>
  <c r="AA266" i="66" s="1"/>
  <c r="T266" i="66"/>
  <c r="AA265" i="66"/>
  <c r="X265" i="66"/>
  <c r="U265" i="66"/>
  <c r="T265" i="66"/>
  <c r="Y265" i="66" s="1"/>
  <c r="Z265" i="66" s="1"/>
  <c r="U264" i="66"/>
  <c r="T264" i="66"/>
  <c r="U263" i="66"/>
  <c r="T263" i="66"/>
  <c r="U262" i="66"/>
  <c r="T262" i="66"/>
  <c r="AA261" i="66"/>
  <c r="U261" i="66"/>
  <c r="T261" i="66"/>
  <c r="AA260" i="66"/>
  <c r="X260" i="66"/>
  <c r="U260" i="66"/>
  <c r="T260" i="66"/>
  <c r="U259" i="66"/>
  <c r="AA259" i="66" s="1"/>
  <c r="T259" i="66"/>
  <c r="AA258" i="66"/>
  <c r="Y258" i="66"/>
  <c r="Z258" i="66" s="1"/>
  <c r="X258" i="66"/>
  <c r="U258" i="66"/>
  <c r="T258" i="66"/>
  <c r="U257" i="66"/>
  <c r="T257" i="66"/>
  <c r="X256" i="66"/>
  <c r="U256" i="66"/>
  <c r="AA256" i="66" s="1"/>
  <c r="T256" i="66"/>
  <c r="Y256" i="66" s="1"/>
  <c r="Z256" i="66" s="1"/>
  <c r="AA255" i="66"/>
  <c r="Z255" i="66"/>
  <c r="Y255" i="66"/>
  <c r="U255" i="66"/>
  <c r="T255" i="66"/>
  <c r="X255" i="66" s="1"/>
  <c r="AA254" i="66"/>
  <c r="Y254" i="66"/>
  <c r="Z254" i="66" s="1"/>
  <c r="U254" i="66"/>
  <c r="X254" i="66" s="1"/>
  <c r="T254" i="66"/>
  <c r="U253" i="66"/>
  <c r="AA253" i="66" s="1"/>
  <c r="T253" i="66"/>
  <c r="Y252" i="66"/>
  <c r="Z252" i="66" s="1"/>
  <c r="U252" i="66"/>
  <c r="AA252" i="66" s="1"/>
  <c r="T252" i="66"/>
  <c r="Y251" i="66"/>
  <c r="Z251" i="66" s="1"/>
  <c r="U251" i="66"/>
  <c r="AA251" i="66" s="1"/>
  <c r="T251" i="66"/>
  <c r="Y250" i="66"/>
  <c r="Z250" i="66" s="1"/>
  <c r="U250" i="66"/>
  <c r="AA250" i="66" s="1"/>
  <c r="T250" i="66"/>
  <c r="U249" i="66"/>
  <c r="AA249" i="66" s="1"/>
  <c r="T249" i="66"/>
  <c r="U248" i="66"/>
  <c r="T248" i="66"/>
  <c r="Z247" i="66"/>
  <c r="Y247" i="66"/>
  <c r="U247" i="66"/>
  <c r="AA247" i="66" s="1"/>
  <c r="T247" i="66"/>
  <c r="X247" i="66" s="1"/>
  <c r="AA246" i="66"/>
  <c r="Z246" i="66"/>
  <c r="X246" i="66"/>
  <c r="U246" i="66"/>
  <c r="Y246" i="66" s="1"/>
  <c r="T246" i="66"/>
  <c r="AA245" i="66"/>
  <c r="U245" i="66"/>
  <c r="T245" i="66"/>
  <c r="Y245" i="66" s="1"/>
  <c r="Z245" i="66" s="1"/>
  <c r="Y244" i="66"/>
  <c r="Z244" i="66" s="1"/>
  <c r="X244" i="66"/>
  <c r="U244" i="66"/>
  <c r="AA244" i="66" s="1"/>
  <c r="T244" i="66"/>
  <c r="Y243" i="66"/>
  <c r="Z243" i="66" s="1"/>
  <c r="U243" i="66"/>
  <c r="AA243" i="66" s="1"/>
  <c r="T243" i="66"/>
  <c r="AA242" i="66"/>
  <c r="Z242" i="66"/>
  <c r="Y242" i="66"/>
  <c r="X242" i="66"/>
  <c r="U242" i="66"/>
  <c r="T242" i="66"/>
  <c r="AA241" i="66"/>
  <c r="Y241" i="66"/>
  <c r="Z241" i="66" s="1"/>
  <c r="X241" i="66"/>
  <c r="U241" i="66"/>
  <c r="T241" i="66"/>
  <c r="U240" i="66"/>
  <c r="T240" i="66"/>
  <c r="AA239" i="66"/>
  <c r="U239" i="66"/>
  <c r="T239" i="66"/>
  <c r="X238" i="66"/>
  <c r="U238" i="66"/>
  <c r="Y238" i="66" s="1"/>
  <c r="Z238" i="66" s="1"/>
  <c r="T238" i="66"/>
  <c r="Y237" i="66"/>
  <c r="Z237" i="66" s="1"/>
  <c r="X237" i="66"/>
  <c r="U237" i="66"/>
  <c r="AA237" i="66" s="1"/>
  <c r="T237" i="66"/>
  <c r="AA236" i="66"/>
  <c r="Y236" i="66"/>
  <c r="Z236" i="66" s="1"/>
  <c r="U236" i="66"/>
  <c r="T236" i="66"/>
  <c r="X236" i="66" s="1"/>
  <c r="AA235" i="66"/>
  <c r="U235" i="66"/>
  <c r="T235" i="66"/>
  <c r="X235" i="66" s="1"/>
  <c r="U234" i="66"/>
  <c r="T234" i="66"/>
  <c r="AA233" i="66"/>
  <c r="X233" i="66"/>
  <c r="U233" i="66"/>
  <c r="T233" i="66"/>
  <c r="X232" i="66"/>
  <c r="U232" i="66"/>
  <c r="AA232" i="66" s="1"/>
  <c r="T232" i="66"/>
  <c r="AA231" i="66"/>
  <c r="U231" i="66"/>
  <c r="T231" i="66"/>
  <c r="U230" i="66"/>
  <c r="T230" i="66"/>
  <c r="AA229" i="66"/>
  <c r="Y229" i="66"/>
  <c r="Z229" i="66" s="1"/>
  <c r="X229" i="66"/>
  <c r="U229" i="66"/>
  <c r="T229" i="66"/>
  <c r="AA228" i="66"/>
  <c r="U228" i="66"/>
  <c r="T228" i="66"/>
  <c r="AA227" i="66"/>
  <c r="U227" i="66"/>
  <c r="T227" i="66"/>
  <c r="X227" i="66" s="1"/>
  <c r="AA226" i="66"/>
  <c r="Y226" i="66"/>
  <c r="Z226" i="66" s="1"/>
  <c r="X226" i="66"/>
  <c r="U226" i="66"/>
  <c r="T226" i="66"/>
  <c r="U225" i="66"/>
  <c r="AA225" i="66" s="1"/>
  <c r="T225" i="66"/>
  <c r="X224" i="66"/>
  <c r="U224" i="66"/>
  <c r="AA224" i="66" s="1"/>
  <c r="T224" i="66"/>
  <c r="Y224" i="66" s="1"/>
  <c r="Z224" i="66" s="1"/>
  <c r="AA223" i="66"/>
  <c r="U223" i="66"/>
  <c r="T223" i="66"/>
  <c r="AA222" i="66"/>
  <c r="Y222" i="66"/>
  <c r="Z222" i="66" s="1"/>
  <c r="X222" i="66"/>
  <c r="U222" i="66"/>
  <c r="T222" i="66"/>
  <c r="U221" i="66"/>
  <c r="AA221" i="66" s="1"/>
  <c r="T221" i="66"/>
  <c r="Y221" i="66" s="1"/>
  <c r="Z221" i="66" s="1"/>
  <c r="U220" i="66"/>
  <c r="AA220" i="66" s="1"/>
  <c r="T220" i="66"/>
  <c r="U219" i="66"/>
  <c r="AA219" i="66" s="1"/>
  <c r="T219" i="66"/>
  <c r="U218" i="66"/>
  <c r="AA218" i="66" s="1"/>
  <c r="T218" i="66"/>
  <c r="U217" i="66"/>
  <c r="AA217" i="66" s="1"/>
  <c r="T217" i="66"/>
  <c r="Y217" i="66" s="1"/>
  <c r="Z217" i="66" s="1"/>
  <c r="AA216" i="66"/>
  <c r="Y216" i="66"/>
  <c r="Z216" i="66" s="1"/>
  <c r="X216" i="66"/>
  <c r="U216" i="66"/>
  <c r="T216" i="66"/>
  <c r="U215" i="66"/>
  <c r="AA215" i="66" s="1"/>
  <c r="T215" i="66"/>
  <c r="X215" i="66" s="1"/>
  <c r="AA214" i="66"/>
  <c r="Y214" i="66"/>
  <c r="Z214" i="66" s="1"/>
  <c r="X214" i="66"/>
  <c r="U214" i="66"/>
  <c r="T214" i="66"/>
  <c r="U213" i="66"/>
  <c r="AA213" i="66" s="1"/>
  <c r="T213" i="66"/>
  <c r="X213" i="66" s="1"/>
  <c r="U212" i="66"/>
  <c r="AA212" i="66" s="1"/>
  <c r="T212" i="66"/>
  <c r="U211" i="66"/>
  <c r="AA211" i="66" s="1"/>
  <c r="T211" i="66"/>
  <c r="U210" i="66"/>
  <c r="T210" i="66"/>
  <c r="AA209" i="66"/>
  <c r="Y209" i="66"/>
  <c r="Z209" i="66" s="1"/>
  <c r="U209" i="66"/>
  <c r="T209" i="66"/>
  <c r="X209" i="66" s="1"/>
  <c r="U208" i="66"/>
  <c r="AA208" i="66" s="1"/>
  <c r="T208" i="66"/>
  <c r="Y208" i="66" s="1"/>
  <c r="Z208" i="66" s="1"/>
  <c r="U207" i="66"/>
  <c r="AA207" i="66" s="1"/>
  <c r="T207" i="66"/>
  <c r="X206" i="66"/>
  <c r="U206" i="66"/>
  <c r="AA206" i="66" s="1"/>
  <c r="T206" i="66"/>
  <c r="AA205" i="66"/>
  <c r="Y205" i="66"/>
  <c r="Z205" i="66" s="1"/>
  <c r="U205" i="66"/>
  <c r="T205" i="66"/>
  <c r="X205" i="66" s="1"/>
  <c r="AA204" i="66"/>
  <c r="U204" i="66"/>
  <c r="T204" i="66"/>
  <c r="U203" i="66"/>
  <c r="AA203" i="66" s="1"/>
  <c r="T203" i="66"/>
  <c r="X203" i="66" s="1"/>
  <c r="U202" i="66"/>
  <c r="T202" i="66"/>
  <c r="AA201" i="66"/>
  <c r="Z201" i="66"/>
  <c r="Y201" i="66"/>
  <c r="U201" i="66"/>
  <c r="T201" i="66"/>
  <c r="X201" i="66" s="1"/>
  <c r="AA200" i="66"/>
  <c r="U200" i="66"/>
  <c r="T200" i="66"/>
  <c r="Y200" i="66" s="1"/>
  <c r="Z200" i="66" s="1"/>
  <c r="U199" i="66"/>
  <c r="AA199" i="66" s="1"/>
  <c r="T199" i="66"/>
  <c r="U198" i="66"/>
  <c r="AA198" i="66" s="1"/>
  <c r="T198" i="66"/>
  <c r="AA197" i="66"/>
  <c r="Y197" i="66"/>
  <c r="Z197" i="66" s="1"/>
  <c r="U197" i="66"/>
  <c r="T197" i="66"/>
  <c r="X197" i="66" s="1"/>
  <c r="AA196" i="66"/>
  <c r="U196" i="66"/>
  <c r="T196" i="66"/>
  <c r="U195" i="66"/>
  <c r="AA195" i="66" s="1"/>
  <c r="T195" i="66"/>
  <c r="X195" i="66" s="1"/>
  <c r="U194" i="66"/>
  <c r="T194" i="66"/>
  <c r="AA193" i="66"/>
  <c r="Y193" i="66"/>
  <c r="Z193" i="66" s="1"/>
  <c r="U193" i="66"/>
  <c r="T193" i="66"/>
  <c r="X193" i="66" s="1"/>
  <c r="AA192" i="66"/>
  <c r="X192" i="66"/>
  <c r="U192" i="66"/>
  <c r="T192" i="66"/>
  <c r="Y192" i="66" s="1"/>
  <c r="Z192" i="66" s="1"/>
  <c r="U191" i="66"/>
  <c r="AA191" i="66" s="1"/>
  <c r="T191" i="66"/>
  <c r="U190" i="66"/>
  <c r="AA190" i="66" s="1"/>
  <c r="T190" i="66"/>
  <c r="AA189" i="66"/>
  <c r="U189" i="66"/>
  <c r="T189" i="66"/>
  <c r="X189" i="66" s="1"/>
  <c r="AA188" i="66"/>
  <c r="U188" i="66"/>
  <c r="T188" i="66"/>
  <c r="Y187" i="66"/>
  <c r="Z187" i="66" s="1"/>
  <c r="U187" i="66"/>
  <c r="AA187" i="66" s="1"/>
  <c r="T187" i="66"/>
  <c r="X187" i="66" s="1"/>
  <c r="U186" i="66"/>
  <c r="T186" i="66"/>
  <c r="AA185" i="66"/>
  <c r="Y185" i="66"/>
  <c r="Z185" i="66" s="1"/>
  <c r="U185" i="66"/>
  <c r="T185" i="66"/>
  <c r="X185" i="66" s="1"/>
  <c r="U184" i="66"/>
  <c r="AA184" i="66" s="1"/>
  <c r="T184" i="66"/>
  <c r="U183" i="66"/>
  <c r="AA183" i="66" s="1"/>
  <c r="T183" i="66"/>
  <c r="U182" i="66"/>
  <c r="AA182" i="66" s="1"/>
  <c r="T182" i="66"/>
  <c r="AA181" i="66"/>
  <c r="U181" i="66"/>
  <c r="T181" i="66"/>
  <c r="X181" i="66" s="1"/>
  <c r="AA180" i="66"/>
  <c r="U180" i="66"/>
  <c r="T180" i="66"/>
  <c r="U179" i="66"/>
  <c r="AA179" i="66" s="1"/>
  <c r="T179" i="66"/>
  <c r="U178" i="66"/>
  <c r="T178" i="66"/>
  <c r="AA177" i="66"/>
  <c r="Y177" i="66"/>
  <c r="Z177" i="66" s="1"/>
  <c r="U177" i="66"/>
  <c r="T177" i="66"/>
  <c r="X177" i="66" s="1"/>
  <c r="U176" i="66"/>
  <c r="AA176" i="66" s="1"/>
  <c r="T176" i="66"/>
  <c r="Y176" i="66" s="1"/>
  <c r="Z176" i="66" s="1"/>
  <c r="U175" i="66"/>
  <c r="AA175" i="66" s="1"/>
  <c r="T175" i="66"/>
  <c r="X174" i="66"/>
  <c r="U174" i="66"/>
  <c r="AA174" i="66" s="1"/>
  <c r="T174" i="66"/>
  <c r="AA173" i="66"/>
  <c r="Y173" i="66"/>
  <c r="Z173" i="66" s="1"/>
  <c r="U173" i="66"/>
  <c r="T173" i="66"/>
  <c r="X173" i="66" s="1"/>
  <c r="AA172" i="66"/>
  <c r="U172" i="66"/>
  <c r="T172" i="66"/>
  <c r="U171" i="66"/>
  <c r="AA171" i="66" s="1"/>
  <c r="T171" i="66"/>
  <c r="X171" i="66" s="1"/>
  <c r="U170" i="66"/>
  <c r="T170" i="66"/>
  <c r="AA169" i="66"/>
  <c r="Z169" i="66"/>
  <c r="Y169" i="66"/>
  <c r="U169" i="66"/>
  <c r="T169" i="66"/>
  <c r="X169" i="66" s="1"/>
  <c r="AA168" i="66"/>
  <c r="U168" i="66"/>
  <c r="T168" i="66"/>
  <c r="Y168" i="66" s="1"/>
  <c r="Z168" i="66" s="1"/>
  <c r="U167" i="66"/>
  <c r="AA167" i="66" s="1"/>
  <c r="T167" i="66"/>
  <c r="U166" i="66"/>
  <c r="AA166" i="66" s="1"/>
  <c r="T166" i="66"/>
  <c r="AA165" i="66"/>
  <c r="Y165" i="66"/>
  <c r="Z165" i="66" s="1"/>
  <c r="U165" i="66"/>
  <c r="T165" i="66"/>
  <c r="X165" i="66" s="1"/>
  <c r="AA164" i="66"/>
  <c r="U164" i="66"/>
  <c r="T164" i="66"/>
  <c r="U163" i="66"/>
  <c r="AA163" i="66" s="1"/>
  <c r="T163" i="66"/>
  <c r="X163" i="66" s="1"/>
  <c r="U162" i="66"/>
  <c r="T162" i="66"/>
  <c r="AA161" i="66"/>
  <c r="Y161" i="66"/>
  <c r="Z161" i="66" s="1"/>
  <c r="U161" i="66"/>
  <c r="T161" i="66"/>
  <c r="X161" i="66" s="1"/>
  <c r="AA160" i="66"/>
  <c r="X160" i="66"/>
  <c r="U160" i="66"/>
  <c r="T160" i="66"/>
  <c r="Y160" i="66" s="1"/>
  <c r="Z160" i="66" s="1"/>
  <c r="U159" i="66"/>
  <c r="AA159" i="66" s="1"/>
  <c r="T159" i="66"/>
  <c r="Y159" i="66" s="1"/>
  <c r="Z159" i="66" s="1"/>
  <c r="AA158" i="66"/>
  <c r="Z158" i="66"/>
  <c r="X158" i="66"/>
  <c r="U158" i="66"/>
  <c r="T158" i="66"/>
  <c r="Y158" i="66" s="1"/>
  <c r="AA157" i="66"/>
  <c r="X157" i="66"/>
  <c r="U157" i="66"/>
  <c r="T157" i="66"/>
  <c r="Y157" i="66" s="1"/>
  <c r="Z157" i="66" s="1"/>
  <c r="X156" i="66"/>
  <c r="U156" i="66"/>
  <c r="AA156" i="66" s="1"/>
  <c r="T156" i="66"/>
  <c r="Y156" i="66" s="1"/>
  <c r="Z156" i="66" s="1"/>
  <c r="Y155" i="66"/>
  <c r="Z155" i="66" s="1"/>
  <c r="U155" i="66"/>
  <c r="AA155" i="66" s="1"/>
  <c r="T155" i="66"/>
  <c r="X155" i="66" s="1"/>
  <c r="U154" i="66"/>
  <c r="X154" i="66" s="1"/>
  <c r="T154" i="66"/>
  <c r="AA153" i="66"/>
  <c r="X153" i="66"/>
  <c r="U153" i="66"/>
  <c r="T153" i="66"/>
  <c r="Y153" i="66" s="1"/>
  <c r="Z153" i="66" s="1"/>
  <c r="AA152" i="66"/>
  <c r="U152" i="66"/>
  <c r="T152" i="66"/>
  <c r="U151" i="66"/>
  <c r="AA151" i="66" s="1"/>
  <c r="T151" i="66"/>
  <c r="U150" i="66"/>
  <c r="AA150" i="66" s="1"/>
  <c r="T150" i="66"/>
  <c r="X150" i="66" s="1"/>
  <c r="U149" i="66"/>
  <c r="AA149" i="66" s="1"/>
  <c r="T149" i="66"/>
  <c r="Y149" i="66" s="1"/>
  <c r="Z149" i="66" s="1"/>
  <c r="AA148" i="66"/>
  <c r="Y148" i="66"/>
  <c r="Z148" i="66" s="1"/>
  <c r="U148" i="66"/>
  <c r="T148" i="66"/>
  <c r="X148" i="66" s="1"/>
  <c r="U147" i="66"/>
  <c r="AA147" i="66" s="1"/>
  <c r="T147" i="66"/>
  <c r="U146" i="66"/>
  <c r="AA146" i="66" s="1"/>
  <c r="T146" i="66"/>
  <c r="X146" i="66" s="1"/>
  <c r="U145" i="66"/>
  <c r="AA145" i="66" s="1"/>
  <c r="T145" i="66"/>
  <c r="Y145" i="66" s="1"/>
  <c r="Z145" i="66" s="1"/>
  <c r="AA144" i="66"/>
  <c r="Y144" i="66"/>
  <c r="Z144" i="66" s="1"/>
  <c r="U144" i="66"/>
  <c r="T144" i="66"/>
  <c r="X144" i="66" s="1"/>
  <c r="U143" i="66"/>
  <c r="AA143" i="66" s="1"/>
  <c r="T143" i="66"/>
  <c r="U142" i="66"/>
  <c r="AA142" i="66" s="1"/>
  <c r="T142" i="66"/>
  <c r="X142" i="66" s="1"/>
  <c r="U141" i="66"/>
  <c r="AA141" i="66" s="1"/>
  <c r="T141" i="66"/>
  <c r="Y141" i="66" s="1"/>
  <c r="Z141" i="66" s="1"/>
  <c r="AA140" i="66"/>
  <c r="Y140" i="66"/>
  <c r="Z140" i="66" s="1"/>
  <c r="U140" i="66"/>
  <c r="T140" i="66"/>
  <c r="X140" i="66" s="1"/>
  <c r="U139" i="66"/>
  <c r="AA139" i="66" s="1"/>
  <c r="T139" i="66"/>
  <c r="U138" i="66"/>
  <c r="AA138" i="66" s="1"/>
  <c r="T138" i="66"/>
  <c r="X138" i="66" s="1"/>
  <c r="U137" i="66"/>
  <c r="AA137" i="66" s="1"/>
  <c r="T137" i="66"/>
  <c r="Y137" i="66" s="1"/>
  <c r="Z137" i="66" s="1"/>
  <c r="AA136" i="66"/>
  <c r="Y136" i="66"/>
  <c r="Z136" i="66" s="1"/>
  <c r="U136" i="66"/>
  <c r="T136" i="66"/>
  <c r="X136" i="66" s="1"/>
  <c r="U135" i="66"/>
  <c r="AA135" i="66" s="1"/>
  <c r="T135" i="66"/>
  <c r="U134" i="66"/>
  <c r="AA134" i="66" s="1"/>
  <c r="T134" i="66"/>
  <c r="X134" i="66" s="1"/>
  <c r="U133" i="66"/>
  <c r="AA133" i="66" s="1"/>
  <c r="T133" i="66"/>
  <c r="Y133" i="66" s="1"/>
  <c r="Z133" i="66" s="1"/>
  <c r="AA132" i="66"/>
  <c r="Y132" i="66"/>
  <c r="Z132" i="66" s="1"/>
  <c r="U132" i="66"/>
  <c r="T132" i="66"/>
  <c r="X132" i="66" s="1"/>
  <c r="U131" i="66"/>
  <c r="AA131" i="66" s="1"/>
  <c r="T131" i="66"/>
  <c r="U130" i="66"/>
  <c r="AA130" i="66" s="1"/>
  <c r="T130" i="66"/>
  <c r="X130" i="66" s="1"/>
  <c r="U129" i="66"/>
  <c r="AA129" i="66" s="1"/>
  <c r="T129" i="66"/>
  <c r="Y129" i="66" s="1"/>
  <c r="Z129" i="66" s="1"/>
  <c r="AA128" i="66"/>
  <c r="Y128" i="66"/>
  <c r="Z128" i="66" s="1"/>
  <c r="U128" i="66"/>
  <c r="T128" i="66"/>
  <c r="X128" i="66" s="1"/>
  <c r="U127" i="66"/>
  <c r="AA127" i="66" s="1"/>
  <c r="T127" i="66"/>
  <c r="U126" i="66"/>
  <c r="AA126" i="66" s="1"/>
  <c r="T126" i="66"/>
  <c r="X126" i="66" s="1"/>
  <c r="U125" i="66"/>
  <c r="AA125" i="66" s="1"/>
  <c r="T125" i="66"/>
  <c r="Y125" i="66" s="1"/>
  <c r="Z125" i="66" s="1"/>
  <c r="AA124" i="66"/>
  <c r="Y124" i="66"/>
  <c r="Z124" i="66" s="1"/>
  <c r="U124" i="66"/>
  <c r="T124" i="66"/>
  <c r="X124" i="66" s="1"/>
  <c r="U123" i="66"/>
  <c r="AA123" i="66" s="1"/>
  <c r="T123" i="66"/>
  <c r="U122" i="66"/>
  <c r="AA122" i="66" s="1"/>
  <c r="T122" i="66"/>
  <c r="X122" i="66" s="1"/>
  <c r="U121" i="66"/>
  <c r="AA121" i="66" s="1"/>
  <c r="T121" i="66"/>
  <c r="Y121" i="66" s="1"/>
  <c r="Z121" i="66" s="1"/>
  <c r="AA120" i="66"/>
  <c r="Y120" i="66"/>
  <c r="Z120" i="66" s="1"/>
  <c r="U120" i="66"/>
  <c r="T120" i="66"/>
  <c r="X120" i="66" s="1"/>
  <c r="U119" i="66"/>
  <c r="AA119" i="66" s="1"/>
  <c r="T119" i="66"/>
  <c r="U118" i="66"/>
  <c r="AA118" i="66" s="1"/>
  <c r="T118" i="66"/>
  <c r="X118" i="66" s="1"/>
  <c r="U117" i="66"/>
  <c r="AA117" i="66" s="1"/>
  <c r="T117" i="66"/>
  <c r="Y117" i="66" s="1"/>
  <c r="Z117" i="66" s="1"/>
  <c r="AA116" i="66"/>
  <c r="Y116" i="66"/>
  <c r="Z116" i="66" s="1"/>
  <c r="U116" i="66"/>
  <c r="T116" i="66"/>
  <c r="X116" i="66" s="1"/>
  <c r="U115" i="66"/>
  <c r="AA115" i="66" s="1"/>
  <c r="T115" i="66"/>
  <c r="U114" i="66"/>
  <c r="AA114" i="66" s="1"/>
  <c r="T114" i="66"/>
  <c r="X114" i="66" s="1"/>
  <c r="U113" i="66"/>
  <c r="AA113" i="66" s="1"/>
  <c r="T113" i="66"/>
  <c r="Y113" i="66" s="1"/>
  <c r="Z113" i="66" s="1"/>
  <c r="AA112" i="66"/>
  <c r="Y112" i="66"/>
  <c r="Z112" i="66" s="1"/>
  <c r="U112" i="66"/>
  <c r="T112" i="66"/>
  <c r="X112" i="66" s="1"/>
  <c r="U111" i="66"/>
  <c r="AA111" i="66" s="1"/>
  <c r="T111" i="66"/>
  <c r="U110" i="66"/>
  <c r="AA110" i="66" s="1"/>
  <c r="T110" i="66"/>
  <c r="X110" i="66" s="1"/>
  <c r="U109" i="66"/>
  <c r="AA109" i="66" s="1"/>
  <c r="T109" i="66"/>
  <c r="Y109" i="66" s="1"/>
  <c r="Z109" i="66" s="1"/>
  <c r="AA108" i="66"/>
  <c r="Y108" i="66"/>
  <c r="Z108" i="66" s="1"/>
  <c r="U108" i="66"/>
  <c r="T108" i="66"/>
  <c r="X108" i="66" s="1"/>
  <c r="U107" i="66"/>
  <c r="AA107" i="66" s="1"/>
  <c r="T107" i="66"/>
  <c r="U106" i="66"/>
  <c r="AA106" i="66" s="1"/>
  <c r="T106" i="66"/>
  <c r="X106" i="66" s="1"/>
  <c r="U105" i="66"/>
  <c r="AA105" i="66" s="1"/>
  <c r="T105" i="66"/>
  <c r="Y105" i="66" s="1"/>
  <c r="Z105" i="66" s="1"/>
  <c r="AA104" i="66"/>
  <c r="Y104" i="66"/>
  <c r="Z104" i="66" s="1"/>
  <c r="U104" i="66"/>
  <c r="T104" i="66"/>
  <c r="X104" i="66" s="1"/>
  <c r="U103" i="66"/>
  <c r="AA103" i="66" s="1"/>
  <c r="T103" i="66"/>
  <c r="U102" i="66"/>
  <c r="AA102" i="66" s="1"/>
  <c r="T102" i="66"/>
  <c r="X102" i="66" s="1"/>
  <c r="U101" i="66"/>
  <c r="AA101" i="66" s="1"/>
  <c r="T101" i="66"/>
  <c r="Y101" i="66" s="1"/>
  <c r="Z101" i="66" s="1"/>
  <c r="AA100" i="66"/>
  <c r="Y100" i="66"/>
  <c r="Z100" i="66" s="1"/>
  <c r="U100" i="66"/>
  <c r="T100" i="66"/>
  <c r="X100" i="66" s="1"/>
  <c r="U99" i="66"/>
  <c r="AA99" i="66" s="1"/>
  <c r="T99" i="66"/>
  <c r="U98" i="66"/>
  <c r="AA98" i="66" s="1"/>
  <c r="T98" i="66"/>
  <c r="X98" i="66" s="1"/>
  <c r="U97" i="66"/>
  <c r="AA97" i="66" s="1"/>
  <c r="T97" i="66"/>
  <c r="AA96" i="66"/>
  <c r="Y96" i="66"/>
  <c r="Z96" i="66" s="1"/>
  <c r="U96" i="66"/>
  <c r="T96" i="66"/>
  <c r="X96" i="66" s="1"/>
  <c r="Y95" i="66"/>
  <c r="Z95" i="66" s="1"/>
  <c r="X95" i="66"/>
  <c r="U95" i="66"/>
  <c r="AA95" i="66" s="1"/>
  <c r="T95" i="66"/>
  <c r="Y94" i="66"/>
  <c r="Z94" i="66" s="1"/>
  <c r="X94" i="66"/>
  <c r="U94" i="66"/>
  <c r="AA94" i="66" s="1"/>
  <c r="T94" i="66"/>
  <c r="U93" i="66"/>
  <c r="AA93" i="66" s="1"/>
  <c r="T93" i="66"/>
  <c r="AA92" i="66"/>
  <c r="Y92" i="66"/>
  <c r="Z92" i="66" s="1"/>
  <c r="U92" i="66"/>
  <c r="T92" i="66"/>
  <c r="X92" i="66" s="1"/>
  <c r="U91" i="66"/>
  <c r="AA91" i="66" s="1"/>
  <c r="T91" i="66"/>
  <c r="U90" i="66"/>
  <c r="AA90" i="66" s="1"/>
  <c r="T90" i="66"/>
  <c r="Y90" i="66" s="1"/>
  <c r="Z90" i="66" s="1"/>
  <c r="U89" i="66"/>
  <c r="AA89" i="66" s="1"/>
  <c r="T89" i="66"/>
  <c r="AA88" i="66"/>
  <c r="Y88" i="66"/>
  <c r="Z88" i="66" s="1"/>
  <c r="U88" i="66"/>
  <c r="T88" i="66"/>
  <c r="X88" i="66" s="1"/>
  <c r="AA87" i="66"/>
  <c r="Y87" i="66"/>
  <c r="Z87" i="66" s="1"/>
  <c r="X87" i="66"/>
  <c r="U87" i="66"/>
  <c r="T87" i="66"/>
  <c r="X86" i="66"/>
  <c r="U86" i="66"/>
  <c r="AA86" i="66" s="1"/>
  <c r="T86" i="66"/>
  <c r="Y86" i="66" s="1"/>
  <c r="Z86" i="66" s="1"/>
  <c r="U85" i="66"/>
  <c r="AA85" i="66" s="1"/>
  <c r="T85" i="66"/>
  <c r="AA84" i="66"/>
  <c r="Y84" i="66"/>
  <c r="Z84" i="66" s="1"/>
  <c r="U84" i="66"/>
  <c r="T84" i="66"/>
  <c r="X84" i="66" s="1"/>
  <c r="AA83" i="66"/>
  <c r="U83" i="66"/>
  <c r="Y83" i="66" s="1"/>
  <c r="Z83" i="66" s="1"/>
  <c r="T83" i="66"/>
  <c r="U82" i="66"/>
  <c r="AA82" i="66" s="1"/>
  <c r="T82" i="66"/>
  <c r="Y82" i="66" s="1"/>
  <c r="Z82" i="66" s="1"/>
  <c r="U81" i="66"/>
  <c r="AA81" i="66" s="1"/>
  <c r="T81" i="66"/>
  <c r="AA80" i="66"/>
  <c r="Y80" i="66"/>
  <c r="Z80" i="66" s="1"/>
  <c r="U80" i="66"/>
  <c r="T80" i="66"/>
  <c r="X80" i="66" s="1"/>
  <c r="Y79" i="66"/>
  <c r="Z79" i="66" s="1"/>
  <c r="X79" i="66"/>
  <c r="U79" i="66"/>
  <c r="AA79" i="66" s="1"/>
  <c r="T79" i="66"/>
  <c r="Y78" i="66"/>
  <c r="Z78" i="66" s="1"/>
  <c r="X78" i="66"/>
  <c r="U78" i="66"/>
  <c r="AA78" i="66" s="1"/>
  <c r="T78" i="66"/>
  <c r="U77" i="66"/>
  <c r="AA77" i="66" s="1"/>
  <c r="T77" i="66"/>
  <c r="AA76" i="66"/>
  <c r="Y76" i="66"/>
  <c r="Z76" i="66" s="1"/>
  <c r="U76" i="66"/>
  <c r="T76" i="66"/>
  <c r="X76" i="66" s="1"/>
  <c r="U75" i="66"/>
  <c r="AA75" i="66" s="1"/>
  <c r="T75" i="66"/>
  <c r="U74" i="66"/>
  <c r="AA74" i="66" s="1"/>
  <c r="T74" i="66"/>
  <c r="Y74" i="66" s="1"/>
  <c r="Z74" i="66" s="1"/>
  <c r="U73" i="66"/>
  <c r="AA73" i="66" s="1"/>
  <c r="T73" i="66"/>
  <c r="AA72" i="66"/>
  <c r="Y72" i="66"/>
  <c r="Z72" i="66" s="1"/>
  <c r="U72" i="66"/>
  <c r="T72" i="66"/>
  <c r="X72" i="66" s="1"/>
  <c r="AA71" i="66"/>
  <c r="Y71" i="66"/>
  <c r="Z71" i="66" s="1"/>
  <c r="X71" i="66"/>
  <c r="U71" i="66"/>
  <c r="T71" i="66"/>
  <c r="X70" i="66"/>
  <c r="U70" i="66"/>
  <c r="AA70" i="66" s="1"/>
  <c r="T70" i="66"/>
  <c r="Y70" i="66" s="1"/>
  <c r="Z70" i="66" s="1"/>
  <c r="U69" i="66"/>
  <c r="AA69" i="66" s="1"/>
  <c r="T69" i="66"/>
  <c r="AA68" i="66"/>
  <c r="Y68" i="66"/>
  <c r="Z68" i="66" s="1"/>
  <c r="U68" i="66"/>
  <c r="T68" i="66"/>
  <c r="X68" i="66" s="1"/>
  <c r="AA67" i="66"/>
  <c r="U67" i="66"/>
  <c r="Y67" i="66" s="1"/>
  <c r="Z67" i="66" s="1"/>
  <c r="T67" i="66"/>
  <c r="U66" i="66"/>
  <c r="AA66" i="66" s="1"/>
  <c r="T66" i="66"/>
  <c r="Y66" i="66" s="1"/>
  <c r="Z66" i="66" s="1"/>
  <c r="U65" i="66"/>
  <c r="AA65" i="66" s="1"/>
  <c r="T65" i="66"/>
  <c r="AA64" i="66"/>
  <c r="Y64" i="66"/>
  <c r="Z64" i="66" s="1"/>
  <c r="U64" i="66"/>
  <c r="T64" i="66"/>
  <c r="X64" i="66" s="1"/>
  <c r="Y63" i="66"/>
  <c r="Z63" i="66" s="1"/>
  <c r="X63" i="66"/>
  <c r="U63" i="66"/>
  <c r="AA63" i="66" s="1"/>
  <c r="T63" i="66"/>
  <c r="Y62" i="66"/>
  <c r="Z62" i="66" s="1"/>
  <c r="X62" i="66"/>
  <c r="U62" i="66"/>
  <c r="AA62" i="66" s="1"/>
  <c r="T62" i="66"/>
  <c r="U61" i="66"/>
  <c r="AA61" i="66" s="1"/>
  <c r="T61" i="66"/>
  <c r="AA60" i="66"/>
  <c r="Y60" i="66"/>
  <c r="Z60" i="66" s="1"/>
  <c r="U60" i="66"/>
  <c r="T60" i="66"/>
  <c r="X60" i="66" s="1"/>
  <c r="U59" i="66"/>
  <c r="AA59" i="66" s="1"/>
  <c r="T59" i="66"/>
  <c r="U58" i="66"/>
  <c r="AA58" i="66" s="1"/>
  <c r="T58" i="66"/>
  <c r="Y58" i="66" s="1"/>
  <c r="Z58" i="66" s="1"/>
  <c r="U57" i="66"/>
  <c r="AA57" i="66" s="1"/>
  <c r="T57" i="66"/>
  <c r="AA56" i="66"/>
  <c r="Y56" i="66"/>
  <c r="Z56" i="66" s="1"/>
  <c r="U56" i="66"/>
  <c r="T56" i="66"/>
  <c r="X56" i="66" s="1"/>
  <c r="AA55" i="66"/>
  <c r="Y55" i="66"/>
  <c r="Z55" i="66" s="1"/>
  <c r="X55" i="66"/>
  <c r="U55" i="66"/>
  <c r="T55" i="66"/>
  <c r="X54" i="66"/>
  <c r="U54" i="66"/>
  <c r="AA54" i="66" s="1"/>
  <c r="T54" i="66"/>
  <c r="Y54" i="66" s="1"/>
  <c r="Z54" i="66" s="1"/>
  <c r="U53" i="66"/>
  <c r="AA53" i="66" s="1"/>
  <c r="T53" i="66"/>
  <c r="AA52" i="66"/>
  <c r="Y52" i="66"/>
  <c r="Z52" i="66" s="1"/>
  <c r="U52" i="66"/>
  <c r="T52" i="66"/>
  <c r="X52" i="66" s="1"/>
  <c r="AA51" i="66"/>
  <c r="U51" i="66"/>
  <c r="Y51" i="66" s="1"/>
  <c r="Z51" i="66" s="1"/>
  <c r="T51" i="66"/>
  <c r="U50" i="66"/>
  <c r="AA50" i="66" s="1"/>
  <c r="T50" i="66"/>
  <c r="Y50" i="66" s="1"/>
  <c r="Z50" i="66" s="1"/>
  <c r="U49" i="66"/>
  <c r="AA49" i="66" s="1"/>
  <c r="T49" i="66"/>
  <c r="AA48" i="66"/>
  <c r="Y48" i="66"/>
  <c r="Z48" i="66" s="1"/>
  <c r="U48" i="66"/>
  <c r="T48" i="66"/>
  <c r="X48" i="66" s="1"/>
  <c r="Y47" i="66"/>
  <c r="Z47" i="66" s="1"/>
  <c r="X47" i="66"/>
  <c r="U47" i="66"/>
  <c r="AA47" i="66" s="1"/>
  <c r="T47" i="66"/>
  <c r="Y46" i="66"/>
  <c r="Z46" i="66" s="1"/>
  <c r="X46" i="66"/>
  <c r="U46" i="66"/>
  <c r="AA46" i="66" s="1"/>
  <c r="T46" i="66"/>
  <c r="U45" i="66"/>
  <c r="AA45" i="66" s="1"/>
  <c r="T45" i="66"/>
  <c r="AA44" i="66"/>
  <c r="Y44" i="66"/>
  <c r="Z44" i="66" s="1"/>
  <c r="U44" i="66"/>
  <c r="T44" i="66"/>
  <c r="X44" i="66" s="1"/>
  <c r="U43" i="66"/>
  <c r="AA43" i="66" s="1"/>
  <c r="T43" i="66"/>
  <c r="U42" i="66"/>
  <c r="AA42" i="66" s="1"/>
  <c r="T42" i="66"/>
  <c r="Y42" i="66" s="1"/>
  <c r="Z42" i="66" s="1"/>
  <c r="U41" i="66"/>
  <c r="AA41" i="66" s="1"/>
  <c r="T41" i="66"/>
  <c r="AA40" i="66"/>
  <c r="Y40" i="66"/>
  <c r="Z40" i="66" s="1"/>
  <c r="U40" i="66"/>
  <c r="T40" i="66"/>
  <c r="X40" i="66" s="1"/>
  <c r="AA39" i="66"/>
  <c r="Y39" i="66"/>
  <c r="Z39" i="66" s="1"/>
  <c r="X39" i="66"/>
  <c r="U39" i="66"/>
  <c r="T39" i="66"/>
  <c r="X38" i="66"/>
  <c r="U38" i="66"/>
  <c r="AA38" i="66" s="1"/>
  <c r="T38" i="66"/>
  <c r="Y38" i="66" s="1"/>
  <c r="Z38" i="66" s="1"/>
  <c r="U37" i="66"/>
  <c r="AA37" i="66" s="1"/>
  <c r="T37" i="66"/>
  <c r="AA36" i="66"/>
  <c r="Y36" i="66"/>
  <c r="Z36" i="66" s="1"/>
  <c r="U36" i="66"/>
  <c r="T36" i="66"/>
  <c r="X36" i="66" s="1"/>
  <c r="AA35" i="66"/>
  <c r="U35" i="66"/>
  <c r="Y35" i="66" s="1"/>
  <c r="Z35" i="66" s="1"/>
  <c r="T35" i="66"/>
  <c r="U34" i="66"/>
  <c r="AA34" i="66" s="1"/>
  <c r="T34" i="66"/>
  <c r="Y34" i="66" s="1"/>
  <c r="Z34" i="66" s="1"/>
  <c r="U33" i="66"/>
  <c r="AA33" i="66" s="1"/>
  <c r="T33" i="66"/>
  <c r="AA32" i="66"/>
  <c r="Y32" i="66"/>
  <c r="Z32" i="66" s="1"/>
  <c r="U32" i="66"/>
  <c r="T32" i="66"/>
  <c r="X32" i="66" s="1"/>
  <c r="Y31" i="66"/>
  <c r="Z31" i="66" s="1"/>
  <c r="X31" i="66"/>
  <c r="U31" i="66"/>
  <c r="AA31" i="66" s="1"/>
  <c r="T31" i="66"/>
  <c r="Y30" i="66"/>
  <c r="Z30" i="66" s="1"/>
  <c r="X30" i="66"/>
  <c r="U30" i="66"/>
  <c r="AA30" i="66" s="1"/>
  <c r="T30" i="66"/>
  <c r="U29" i="66"/>
  <c r="AA29" i="66" s="1"/>
  <c r="T29" i="66"/>
  <c r="AA28" i="66"/>
  <c r="Y28" i="66"/>
  <c r="Z28" i="66" s="1"/>
  <c r="U28" i="66"/>
  <c r="T28" i="66"/>
  <c r="X28" i="66" s="1"/>
  <c r="U27" i="66"/>
  <c r="AA27" i="66" s="1"/>
  <c r="T27" i="66"/>
  <c r="U26" i="66"/>
  <c r="AA26" i="66" s="1"/>
  <c r="T26" i="66"/>
  <c r="Y26" i="66" s="1"/>
  <c r="Z26" i="66" s="1"/>
  <c r="U25" i="66"/>
  <c r="AA25" i="66" s="1"/>
  <c r="T25" i="66"/>
  <c r="AA24" i="66"/>
  <c r="Y24" i="66"/>
  <c r="Z24" i="66" s="1"/>
  <c r="U24" i="66"/>
  <c r="T24" i="66"/>
  <c r="X24" i="66" s="1"/>
  <c r="AA23" i="66"/>
  <c r="Y23" i="66"/>
  <c r="Z23" i="66" s="1"/>
  <c r="X23" i="66"/>
  <c r="U23" i="66"/>
  <c r="T23" i="66"/>
  <c r="X22" i="66"/>
  <c r="U22" i="66"/>
  <c r="AA22" i="66" s="1"/>
  <c r="T22" i="66"/>
  <c r="Y22" i="66" s="1"/>
  <c r="Z22" i="66" s="1"/>
  <c r="U21" i="66"/>
  <c r="AA21" i="66" s="1"/>
  <c r="T21" i="66"/>
  <c r="AA20" i="66"/>
  <c r="Y20" i="66"/>
  <c r="Z20" i="66" s="1"/>
  <c r="U20" i="66"/>
  <c r="T20" i="66"/>
  <c r="X20" i="66" s="1"/>
  <c r="AA19" i="66"/>
  <c r="U19" i="66"/>
  <c r="Y19" i="66" s="1"/>
  <c r="Z19" i="66" s="1"/>
  <c r="T19" i="66"/>
  <c r="U18" i="66"/>
  <c r="AA18" i="66" s="1"/>
  <c r="T18" i="66"/>
  <c r="Y18" i="66" s="1"/>
  <c r="Z18" i="66" s="1"/>
  <c r="U17" i="66"/>
  <c r="AA17" i="66" s="1"/>
  <c r="T17" i="66"/>
  <c r="AA16" i="66"/>
  <c r="Y16" i="66"/>
  <c r="Z16" i="66" s="1"/>
  <c r="U16" i="66"/>
  <c r="T16" i="66"/>
  <c r="X16" i="66" s="1"/>
  <c r="Y15" i="66"/>
  <c r="Z15" i="66" s="1"/>
  <c r="X15" i="66"/>
  <c r="U15" i="66"/>
  <c r="AA15" i="66" s="1"/>
  <c r="T15" i="66"/>
  <c r="Y14" i="66"/>
  <c r="Z14" i="66" s="1"/>
  <c r="X14" i="66"/>
  <c r="U14" i="66"/>
  <c r="AA14" i="66" s="1"/>
  <c r="T14" i="66"/>
  <c r="V2" i="66"/>
  <c r="G2" i="66"/>
  <c r="F2" i="66"/>
  <c r="Z1" i="66"/>
  <c r="S1" i="66"/>
  <c r="Q1" i="66"/>
  <c r="O1" i="66"/>
  <c r="M1" i="66"/>
  <c r="K1" i="66"/>
  <c r="I1" i="66"/>
  <c r="T1" i="66" s="1"/>
  <c r="F1" i="66"/>
  <c r="E1" i="66"/>
  <c r="E2" i="66" s="1"/>
  <c r="G1" i="66" s="1"/>
  <c r="W811" i="65"/>
  <c r="V811" i="65"/>
  <c r="W810" i="65"/>
  <c r="V810" i="65"/>
  <c r="W809" i="65"/>
  <c r="V809" i="65"/>
  <c r="W808" i="65"/>
  <c r="V808" i="65"/>
  <c r="W807" i="65"/>
  <c r="V807" i="65"/>
  <c r="W806" i="65"/>
  <c r="V806" i="65"/>
  <c r="W805" i="65"/>
  <c r="V805" i="65"/>
  <c r="W804" i="65"/>
  <c r="V804" i="65"/>
  <c r="W803" i="65"/>
  <c r="V803" i="65"/>
  <c r="W802" i="65"/>
  <c r="V802" i="65"/>
  <c r="W801" i="65"/>
  <c r="V801" i="65"/>
  <c r="W800" i="65"/>
  <c r="V800" i="65"/>
  <c r="W799" i="65"/>
  <c r="V799" i="65"/>
  <c r="W798" i="65"/>
  <c r="V798" i="65"/>
  <c r="W797" i="65"/>
  <c r="V797" i="65"/>
  <c r="W796" i="65"/>
  <c r="V796" i="65"/>
  <c r="W795" i="65"/>
  <c r="V795" i="65"/>
  <c r="W794" i="65"/>
  <c r="V794" i="65"/>
  <c r="W793" i="65"/>
  <c r="V793" i="65"/>
  <c r="W792" i="65"/>
  <c r="V792" i="65"/>
  <c r="W791" i="65"/>
  <c r="V791" i="65"/>
  <c r="W790" i="65"/>
  <c r="V790" i="65"/>
  <c r="W789" i="65"/>
  <c r="V789" i="65"/>
  <c r="W788" i="65"/>
  <c r="V788" i="65"/>
  <c r="W787" i="65"/>
  <c r="V787" i="65"/>
  <c r="W786" i="65"/>
  <c r="V786" i="65"/>
  <c r="W785" i="65"/>
  <c r="V785" i="65"/>
  <c r="W784" i="65"/>
  <c r="V784" i="65"/>
  <c r="W783" i="65"/>
  <c r="V783" i="65"/>
  <c r="W782" i="65"/>
  <c r="V782" i="65"/>
  <c r="W781" i="65"/>
  <c r="V781" i="65"/>
  <c r="W780" i="65"/>
  <c r="V780" i="65"/>
  <c r="W779" i="65"/>
  <c r="V779" i="65"/>
  <c r="W778" i="65"/>
  <c r="V778" i="65"/>
  <c r="W777" i="65"/>
  <c r="V777" i="65"/>
  <c r="W776" i="65"/>
  <c r="V776" i="65"/>
  <c r="W775" i="65"/>
  <c r="V775" i="65"/>
  <c r="W774" i="65"/>
  <c r="V774" i="65"/>
  <c r="W773" i="65"/>
  <c r="V773" i="65"/>
  <c r="W772" i="65"/>
  <c r="V772" i="65"/>
  <c r="W771" i="65"/>
  <c r="V771" i="65"/>
  <c r="W770" i="65"/>
  <c r="V770" i="65"/>
  <c r="W769" i="65"/>
  <c r="V769" i="65"/>
  <c r="W768" i="65"/>
  <c r="V768" i="65"/>
  <c r="W767" i="65"/>
  <c r="V767" i="65"/>
  <c r="W766" i="65"/>
  <c r="V766" i="65"/>
  <c r="W765" i="65"/>
  <c r="V765" i="65"/>
  <c r="W764" i="65"/>
  <c r="V764" i="65"/>
  <c r="W763" i="65"/>
  <c r="V763" i="65"/>
  <c r="W762" i="65"/>
  <c r="V762" i="65"/>
  <c r="W761" i="65"/>
  <c r="V761" i="65"/>
  <c r="W760" i="65"/>
  <c r="V760" i="65"/>
  <c r="W759" i="65"/>
  <c r="V759" i="65"/>
  <c r="W758" i="65"/>
  <c r="V758" i="65"/>
  <c r="W757" i="65"/>
  <c r="V757" i="65"/>
  <c r="W756" i="65"/>
  <c r="V756" i="65"/>
  <c r="W755" i="65"/>
  <c r="V755" i="65"/>
  <c r="W754" i="65"/>
  <c r="V754" i="65"/>
  <c r="W753" i="65"/>
  <c r="V753" i="65"/>
  <c r="W752" i="65"/>
  <c r="V752" i="65"/>
  <c r="W751" i="65"/>
  <c r="V751" i="65"/>
  <c r="W750" i="65"/>
  <c r="V750" i="65"/>
  <c r="W749" i="65"/>
  <c r="V749" i="65"/>
  <c r="W748" i="65"/>
  <c r="V748" i="65"/>
  <c r="W747" i="65"/>
  <c r="V747" i="65"/>
  <c r="W746" i="65"/>
  <c r="V746" i="65"/>
  <c r="W745" i="65"/>
  <c r="V745" i="65"/>
  <c r="W744" i="65"/>
  <c r="V744" i="65"/>
  <c r="W743" i="65"/>
  <c r="V743" i="65"/>
  <c r="W742" i="65"/>
  <c r="V742" i="65"/>
  <c r="W741" i="65"/>
  <c r="V741" i="65"/>
  <c r="W740" i="65"/>
  <c r="V740" i="65"/>
  <c r="W739" i="65"/>
  <c r="V739" i="65"/>
  <c r="W738" i="65"/>
  <c r="V738" i="65"/>
  <c r="W737" i="65"/>
  <c r="V737" i="65"/>
  <c r="W736" i="65"/>
  <c r="V736" i="65"/>
  <c r="W735" i="65"/>
  <c r="V735" i="65"/>
  <c r="W734" i="65"/>
  <c r="V734" i="65"/>
  <c r="W733" i="65"/>
  <c r="V733" i="65"/>
  <c r="W732" i="65"/>
  <c r="V732" i="65"/>
  <c r="W731" i="65"/>
  <c r="V731" i="65"/>
  <c r="W730" i="65"/>
  <c r="V730" i="65"/>
  <c r="W729" i="65"/>
  <c r="V729" i="65"/>
  <c r="W728" i="65"/>
  <c r="V728" i="65"/>
  <c r="W727" i="65"/>
  <c r="V727" i="65"/>
  <c r="W726" i="65"/>
  <c r="V726" i="65"/>
  <c r="W725" i="65"/>
  <c r="V725" i="65"/>
  <c r="W724" i="65"/>
  <c r="V724" i="65"/>
  <c r="W723" i="65"/>
  <c r="V723" i="65"/>
  <c r="W722" i="65"/>
  <c r="V722" i="65"/>
  <c r="W721" i="65"/>
  <c r="V721" i="65"/>
  <c r="W720" i="65"/>
  <c r="V720" i="65"/>
  <c r="W719" i="65"/>
  <c r="V719" i="65"/>
  <c r="W718" i="65"/>
  <c r="V718" i="65"/>
  <c r="W717" i="65"/>
  <c r="V717" i="65"/>
  <c r="W716" i="65"/>
  <c r="V716" i="65"/>
  <c r="W715" i="65"/>
  <c r="V715" i="65"/>
  <c r="W714" i="65"/>
  <c r="V714" i="65"/>
  <c r="W713" i="65"/>
  <c r="V713" i="65"/>
  <c r="W712" i="65"/>
  <c r="V712" i="65"/>
  <c r="W711" i="65"/>
  <c r="V711" i="65"/>
  <c r="W710" i="65"/>
  <c r="V710" i="65"/>
  <c r="W709" i="65"/>
  <c r="V709" i="65"/>
  <c r="W708" i="65"/>
  <c r="V708" i="65"/>
  <c r="W707" i="65"/>
  <c r="V707" i="65"/>
  <c r="W706" i="65"/>
  <c r="V706" i="65"/>
  <c r="W705" i="65"/>
  <c r="V705" i="65"/>
  <c r="W704" i="65"/>
  <c r="V704" i="65"/>
  <c r="W703" i="65"/>
  <c r="V703" i="65"/>
  <c r="W702" i="65"/>
  <c r="V702" i="65"/>
  <c r="W701" i="65"/>
  <c r="V701" i="65"/>
  <c r="W700" i="65"/>
  <c r="V700" i="65"/>
  <c r="W699" i="65"/>
  <c r="V699" i="65"/>
  <c r="W698" i="65"/>
  <c r="V698" i="65"/>
  <c r="W697" i="65"/>
  <c r="V697" i="65"/>
  <c r="W696" i="65"/>
  <c r="V696" i="65"/>
  <c r="W695" i="65"/>
  <c r="V695" i="65"/>
  <c r="W694" i="65"/>
  <c r="V694" i="65"/>
  <c r="W693" i="65"/>
  <c r="V693" i="65"/>
  <c r="W692" i="65"/>
  <c r="V692" i="65"/>
  <c r="W691" i="65"/>
  <c r="V691" i="65"/>
  <c r="W690" i="65"/>
  <c r="V690" i="65"/>
  <c r="W689" i="65"/>
  <c r="V689" i="65"/>
  <c r="W688" i="65"/>
  <c r="V688" i="65"/>
  <c r="W687" i="65"/>
  <c r="V687" i="65"/>
  <c r="W686" i="65"/>
  <c r="V686" i="65"/>
  <c r="W685" i="65"/>
  <c r="V685" i="65"/>
  <c r="W684" i="65"/>
  <c r="V684" i="65"/>
  <c r="W683" i="65"/>
  <c r="V683" i="65"/>
  <c r="W682" i="65"/>
  <c r="V682" i="65"/>
  <c r="W681" i="65"/>
  <c r="V681" i="65"/>
  <c r="W680" i="65"/>
  <c r="V680" i="65"/>
  <c r="W679" i="65"/>
  <c r="V679" i="65"/>
  <c r="W678" i="65"/>
  <c r="V678" i="65"/>
  <c r="W677" i="65"/>
  <c r="V677" i="65"/>
  <c r="W676" i="65"/>
  <c r="V676" i="65"/>
  <c r="W675" i="65"/>
  <c r="V675" i="65"/>
  <c r="W674" i="65"/>
  <c r="V674" i="65"/>
  <c r="W673" i="65"/>
  <c r="V673" i="65"/>
  <c r="W672" i="65"/>
  <c r="V672" i="65"/>
  <c r="W671" i="65"/>
  <c r="V671" i="65"/>
  <c r="W670" i="65"/>
  <c r="V670" i="65"/>
  <c r="W669" i="65"/>
  <c r="V669" i="65"/>
  <c r="W668" i="65"/>
  <c r="V668" i="65"/>
  <c r="W667" i="65"/>
  <c r="V667" i="65"/>
  <c r="W666" i="65"/>
  <c r="V666" i="65"/>
  <c r="W665" i="65"/>
  <c r="V665" i="65"/>
  <c r="W664" i="65"/>
  <c r="V664" i="65"/>
  <c r="W663" i="65"/>
  <c r="V663" i="65"/>
  <c r="W662" i="65"/>
  <c r="V662" i="65"/>
  <c r="W661" i="65"/>
  <c r="V661" i="65"/>
  <c r="W660" i="65"/>
  <c r="V660" i="65"/>
  <c r="W659" i="65"/>
  <c r="V659" i="65"/>
  <c r="W658" i="65"/>
  <c r="V658" i="65"/>
  <c r="W657" i="65"/>
  <c r="V657" i="65"/>
  <c r="W656" i="65"/>
  <c r="V656" i="65"/>
  <c r="W655" i="65"/>
  <c r="V655" i="65"/>
  <c r="W654" i="65"/>
  <c r="V654" i="65"/>
  <c r="W653" i="65"/>
  <c r="V653" i="65"/>
  <c r="W652" i="65"/>
  <c r="V652" i="65"/>
  <c r="W651" i="65"/>
  <c r="V651" i="65"/>
  <c r="W650" i="65"/>
  <c r="V650" i="65"/>
  <c r="W649" i="65"/>
  <c r="V649" i="65"/>
  <c r="W648" i="65"/>
  <c r="V648" i="65"/>
  <c r="W647" i="65"/>
  <c r="V647" i="65"/>
  <c r="W646" i="65"/>
  <c r="V646" i="65"/>
  <c r="W645" i="65"/>
  <c r="V645" i="65"/>
  <c r="W644" i="65"/>
  <c r="V644" i="65"/>
  <c r="W643" i="65"/>
  <c r="V643" i="65"/>
  <c r="W642" i="65"/>
  <c r="V642" i="65"/>
  <c r="W641" i="65"/>
  <c r="V641" i="65"/>
  <c r="W640" i="65"/>
  <c r="V640" i="65"/>
  <c r="W639" i="65"/>
  <c r="V639" i="65"/>
  <c r="W638" i="65"/>
  <c r="V638" i="65"/>
  <c r="W637" i="65"/>
  <c r="V637" i="65"/>
  <c r="W636" i="65"/>
  <c r="V636" i="65"/>
  <c r="W635" i="65"/>
  <c r="V635" i="65"/>
  <c r="W634" i="65"/>
  <c r="V634" i="65"/>
  <c r="W633" i="65"/>
  <c r="V633" i="65"/>
  <c r="W632" i="65"/>
  <c r="V632" i="65"/>
  <c r="W631" i="65"/>
  <c r="V631" i="65"/>
  <c r="W630" i="65"/>
  <c r="V630" i="65"/>
  <c r="W629" i="65"/>
  <c r="V629" i="65"/>
  <c r="W628" i="65"/>
  <c r="V628" i="65"/>
  <c r="W627" i="65"/>
  <c r="V627" i="65"/>
  <c r="W626" i="65"/>
  <c r="V626" i="65"/>
  <c r="W625" i="65"/>
  <c r="V625" i="65"/>
  <c r="W624" i="65"/>
  <c r="V624" i="65"/>
  <c r="W623" i="65"/>
  <c r="V623" i="65"/>
  <c r="W622" i="65"/>
  <c r="V622" i="65"/>
  <c r="W621" i="65"/>
  <c r="V621" i="65"/>
  <c r="W620" i="65"/>
  <c r="V620" i="65"/>
  <c r="W619" i="65"/>
  <c r="V619" i="65"/>
  <c r="W618" i="65"/>
  <c r="V618" i="65"/>
  <c r="W617" i="65"/>
  <c r="V617" i="65"/>
  <c r="W616" i="65"/>
  <c r="V616" i="65"/>
  <c r="W615" i="65"/>
  <c r="V615" i="65"/>
  <c r="W614" i="65"/>
  <c r="V614" i="65"/>
  <c r="W613" i="65"/>
  <c r="V613" i="65"/>
  <c r="W612" i="65"/>
  <c r="V612" i="65"/>
  <c r="W611" i="65"/>
  <c r="V611" i="65"/>
  <c r="W610" i="65"/>
  <c r="V610" i="65"/>
  <c r="W609" i="65"/>
  <c r="V609" i="65"/>
  <c r="W608" i="65"/>
  <c r="V608" i="65"/>
  <c r="W607" i="65"/>
  <c r="V607" i="65"/>
  <c r="W606" i="65"/>
  <c r="V606" i="65"/>
  <c r="W605" i="65"/>
  <c r="V605" i="65"/>
  <c r="W604" i="65"/>
  <c r="V604" i="65"/>
  <c r="W603" i="65"/>
  <c r="V603" i="65"/>
  <c r="W602" i="65"/>
  <c r="V602" i="65"/>
  <c r="W601" i="65"/>
  <c r="V601" i="65"/>
  <c r="W600" i="65"/>
  <c r="V600" i="65"/>
  <c r="W599" i="65"/>
  <c r="V599" i="65"/>
  <c r="W598" i="65"/>
  <c r="V598" i="65"/>
  <c r="W597" i="65"/>
  <c r="V597" i="65"/>
  <c r="W596" i="65"/>
  <c r="V596" i="65"/>
  <c r="W595" i="65"/>
  <c r="V595" i="65"/>
  <c r="W594" i="65"/>
  <c r="V594" i="65"/>
  <c r="W593" i="65"/>
  <c r="V593" i="65"/>
  <c r="W592" i="65"/>
  <c r="V592" i="65"/>
  <c r="W591" i="65"/>
  <c r="V591" i="65"/>
  <c r="W590" i="65"/>
  <c r="V590" i="65"/>
  <c r="W589" i="65"/>
  <c r="V589" i="65"/>
  <c r="W588" i="65"/>
  <c r="V588" i="65"/>
  <c r="W587" i="65"/>
  <c r="V587" i="65"/>
  <c r="W586" i="65"/>
  <c r="V586" i="65"/>
  <c r="W585" i="65"/>
  <c r="V585" i="65"/>
  <c r="W584" i="65"/>
  <c r="V584" i="65"/>
  <c r="W583" i="65"/>
  <c r="V583" i="65"/>
  <c r="W582" i="65"/>
  <c r="V582" i="65"/>
  <c r="W581" i="65"/>
  <c r="V581" i="65"/>
  <c r="W580" i="65"/>
  <c r="V580" i="65"/>
  <c r="W579" i="65"/>
  <c r="V579" i="65"/>
  <c r="W578" i="65"/>
  <c r="V578" i="65"/>
  <c r="W577" i="65"/>
  <c r="V577" i="65"/>
  <c r="W576" i="65"/>
  <c r="V576" i="65"/>
  <c r="W575" i="65"/>
  <c r="V575" i="65"/>
  <c r="W574" i="65"/>
  <c r="V574" i="65"/>
  <c r="W573" i="65"/>
  <c r="V573" i="65"/>
  <c r="W572" i="65"/>
  <c r="V572" i="65"/>
  <c r="W571" i="65"/>
  <c r="V571" i="65"/>
  <c r="W570" i="65"/>
  <c r="V570" i="65"/>
  <c r="W569" i="65"/>
  <c r="V569" i="65"/>
  <c r="W568" i="65"/>
  <c r="V568" i="65"/>
  <c r="W567" i="65"/>
  <c r="V567" i="65"/>
  <c r="W566" i="65"/>
  <c r="V566" i="65"/>
  <c r="W565" i="65"/>
  <c r="V565" i="65"/>
  <c r="W564" i="65"/>
  <c r="V564" i="65"/>
  <c r="W563" i="65"/>
  <c r="V563" i="65"/>
  <c r="W562" i="65"/>
  <c r="V562" i="65"/>
  <c r="W561" i="65"/>
  <c r="V561" i="65"/>
  <c r="W560" i="65"/>
  <c r="V560" i="65"/>
  <c r="W559" i="65"/>
  <c r="V559" i="65"/>
  <c r="W558" i="65"/>
  <c r="V558" i="65"/>
  <c r="W557" i="65"/>
  <c r="V557" i="65"/>
  <c r="W556" i="65"/>
  <c r="V556" i="65"/>
  <c r="W555" i="65"/>
  <c r="V555" i="65"/>
  <c r="W554" i="65"/>
  <c r="V554" i="65"/>
  <c r="W553" i="65"/>
  <c r="V553" i="65"/>
  <c r="W552" i="65"/>
  <c r="V552" i="65"/>
  <c r="W551" i="65"/>
  <c r="V551" i="65"/>
  <c r="W550" i="65"/>
  <c r="V550" i="65"/>
  <c r="W549" i="65"/>
  <c r="V549" i="65"/>
  <c r="W548" i="65"/>
  <c r="V548" i="65"/>
  <c r="W547" i="65"/>
  <c r="V547" i="65"/>
  <c r="W546" i="65"/>
  <c r="V546" i="65"/>
  <c r="W545" i="65"/>
  <c r="V545" i="65"/>
  <c r="W544" i="65"/>
  <c r="V544" i="65"/>
  <c r="W543" i="65"/>
  <c r="V543" i="65"/>
  <c r="W542" i="65"/>
  <c r="V542" i="65"/>
  <c r="W541" i="65"/>
  <c r="V541" i="65"/>
  <c r="W540" i="65"/>
  <c r="V540" i="65"/>
  <c r="W539" i="65"/>
  <c r="V539" i="65"/>
  <c r="W538" i="65"/>
  <c r="V538" i="65"/>
  <c r="W537" i="65"/>
  <c r="V537" i="65"/>
  <c r="W536" i="65"/>
  <c r="V536" i="65"/>
  <c r="W535" i="65"/>
  <c r="V535" i="65"/>
  <c r="W534" i="65"/>
  <c r="V534" i="65"/>
  <c r="W533" i="65"/>
  <c r="V533" i="65"/>
  <c r="W532" i="65"/>
  <c r="V532" i="65"/>
  <c r="W531" i="65"/>
  <c r="V531" i="65"/>
  <c r="W530" i="65"/>
  <c r="V530" i="65"/>
  <c r="W529" i="65"/>
  <c r="V529" i="65"/>
  <c r="W528" i="65"/>
  <c r="V528" i="65"/>
  <c r="W527" i="65"/>
  <c r="V527" i="65"/>
  <c r="W526" i="65"/>
  <c r="V526" i="65"/>
  <c r="W525" i="65"/>
  <c r="V525" i="65"/>
  <c r="W524" i="65"/>
  <c r="V524" i="65"/>
  <c r="W523" i="65"/>
  <c r="V523" i="65"/>
  <c r="W522" i="65"/>
  <c r="V522" i="65"/>
  <c r="W521" i="65"/>
  <c r="V521" i="65"/>
  <c r="W520" i="65"/>
  <c r="V520" i="65"/>
  <c r="W519" i="65"/>
  <c r="V519" i="65"/>
  <c r="W518" i="65"/>
  <c r="V518" i="65"/>
  <c r="W517" i="65"/>
  <c r="V517" i="65"/>
  <c r="W516" i="65"/>
  <c r="V516" i="65"/>
  <c r="W515" i="65"/>
  <c r="V515" i="65"/>
  <c r="W514" i="65"/>
  <c r="V514" i="65"/>
  <c r="W513" i="65"/>
  <c r="V513" i="65"/>
  <c r="W512" i="65"/>
  <c r="V512" i="65"/>
  <c r="W511" i="65"/>
  <c r="V511" i="65"/>
  <c r="W510" i="65"/>
  <c r="V510" i="65"/>
  <c r="W509" i="65"/>
  <c r="V509" i="65"/>
  <c r="W508" i="65"/>
  <c r="V508" i="65"/>
  <c r="W507" i="65"/>
  <c r="V507" i="65"/>
  <c r="W506" i="65"/>
  <c r="V506" i="65"/>
  <c r="W505" i="65"/>
  <c r="V505" i="65"/>
  <c r="W504" i="65"/>
  <c r="V504" i="65"/>
  <c r="W503" i="65"/>
  <c r="V503" i="65"/>
  <c r="W502" i="65"/>
  <c r="V502" i="65"/>
  <c r="W501" i="65"/>
  <c r="V501" i="65"/>
  <c r="W500" i="65"/>
  <c r="V500" i="65"/>
  <c r="W499" i="65"/>
  <c r="V499" i="65"/>
  <c r="W498" i="65"/>
  <c r="V498" i="65"/>
  <c r="W497" i="65"/>
  <c r="V497" i="65"/>
  <c r="W496" i="65"/>
  <c r="V496" i="65"/>
  <c r="W495" i="65"/>
  <c r="V495" i="65"/>
  <c r="W494" i="65"/>
  <c r="V494" i="65"/>
  <c r="W493" i="65"/>
  <c r="V493" i="65"/>
  <c r="W492" i="65"/>
  <c r="V492" i="65"/>
  <c r="W491" i="65"/>
  <c r="V491" i="65"/>
  <c r="W490" i="65"/>
  <c r="V490" i="65"/>
  <c r="W489" i="65"/>
  <c r="V489" i="65"/>
  <c r="W488" i="65"/>
  <c r="V488" i="65"/>
  <c r="W487" i="65"/>
  <c r="V487" i="65"/>
  <c r="W486" i="65"/>
  <c r="V486" i="65"/>
  <c r="W485" i="65"/>
  <c r="V485" i="65"/>
  <c r="W484" i="65"/>
  <c r="V484" i="65"/>
  <c r="W483" i="65"/>
  <c r="V483" i="65"/>
  <c r="W482" i="65"/>
  <c r="V482" i="65"/>
  <c r="W481" i="65"/>
  <c r="V481" i="65"/>
  <c r="W480" i="65"/>
  <c r="V480" i="65"/>
  <c r="W479" i="65"/>
  <c r="V479" i="65"/>
  <c r="W478" i="65"/>
  <c r="V478" i="65"/>
  <c r="W477" i="65"/>
  <c r="V477" i="65"/>
  <c r="W476" i="65"/>
  <c r="V476" i="65"/>
  <c r="W475" i="65"/>
  <c r="V475" i="65"/>
  <c r="W474" i="65"/>
  <c r="V474" i="65"/>
  <c r="W473" i="65"/>
  <c r="V473" i="65"/>
  <c r="W472" i="65"/>
  <c r="V472" i="65"/>
  <c r="W471" i="65"/>
  <c r="V471" i="65"/>
  <c r="W470" i="65"/>
  <c r="V470" i="65"/>
  <c r="W469" i="65"/>
  <c r="V469" i="65"/>
  <c r="W468" i="65"/>
  <c r="V468" i="65"/>
  <c r="W467" i="65"/>
  <c r="V467" i="65"/>
  <c r="W466" i="65"/>
  <c r="V466" i="65"/>
  <c r="W465" i="65"/>
  <c r="V465" i="65"/>
  <c r="W464" i="65"/>
  <c r="V464" i="65"/>
  <c r="W463" i="65"/>
  <c r="V463" i="65"/>
  <c r="W462" i="65"/>
  <c r="V462" i="65"/>
  <c r="W461" i="65"/>
  <c r="V461" i="65"/>
  <c r="W460" i="65"/>
  <c r="V460" i="65"/>
  <c r="W459" i="65"/>
  <c r="V459" i="65"/>
  <c r="W458" i="65"/>
  <c r="V458" i="65"/>
  <c r="W457" i="65"/>
  <c r="V457" i="65"/>
  <c r="W456" i="65"/>
  <c r="V456" i="65"/>
  <c r="W455" i="65"/>
  <c r="V455" i="65"/>
  <c r="W454" i="65"/>
  <c r="V454" i="65"/>
  <c r="W453" i="65"/>
  <c r="V453" i="65"/>
  <c r="W452" i="65"/>
  <c r="V452" i="65"/>
  <c r="W451" i="65"/>
  <c r="V451" i="65"/>
  <c r="W450" i="65"/>
  <c r="V450" i="65"/>
  <c r="W449" i="65"/>
  <c r="V449" i="65"/>
  <c r="W448" i="65"/>
  <c r="V448" i="65"/>
  <c r="W447" i="65"/>
  <c r="V447" i="65"/>
  <c r="W446" i="65"/>
  <c r="V446" i="65"/>
  <c r="W445" i="65"/>
  <c r="V445" i="65"/>
  <c r="W444" i="65"/>
  <c r="V444" i="65"/>
  <c r="W443" i="65"/>
  <c r="V443" i="65"/>
  <c r="W442" i="65"/>
  <c r="V442" i="65"/>
  <c r="W441" i="65"/>
  <c r="V441" i="65"/>
  <c r="W440" i="65"/>
  <c r="V440" i="65"/>
  <c r="W439" i="65"/>
  <c r="V439" i="65"/>
  <c r="W438" i="65"/>
  <c r="V438" i="65"/>
  <c r="W437" i="65"/>
  <c r="V437" i="65"/>
  <c r="W436" i="65"/>
  <c r="V436" i="65"/>
  <c r="W435" i="65"/>
  <c r="V435" i="65"/>
  <c r="W434" i="65"/>
  <c r="V434" i="65"/>
  <c r="W433" i="65"/>
  <c r="V433" i="65"/>
  <c r="W432" i="65"/>
  <c r="V432" i="65"/>
  <c r="W431" i="65"/>
  <c r="V431" i="65"/>
  <c r="W430" i="65"/>
  <c r="V430" i="65"/>
  <c r="W429" i="65"/>
  <c r="V429" i="65"/>
  <c r="W428" i="65"/>
  <c r="V428" i="65"/>
  <c r="W427" i="65"/>
  <c r="V427" i="65"/>
  <c r="W426" i="65"/>
  <c r="V426" i="65"/>
  <c r="W425" i="65"/>
  <c r="V425" i="65"/>
  <c r="W424" i="65"/>
  <c r="V424" i="65"/>
  <c r="W423" i="65"/>
  <c r="V423" i="65"/>
  <c r="W422" i="65"/>
  <c r="V422" i="65"/>
  <c r="W421" i="65"/>
  <c r="V421" i="65"/>
  <c r="W420" i="65"/>
  <c r="V420" i="65"/>
  <c r="W419" i="65"/>
  <c r="V419" i="65"/>
  <c r="W418" i="65"/>
  <c r="V418" i="65"/>
  <c r="W417" i="65"/>
  <c r="V417" i="65"/>
  <c r="W416" i="65"/>
  <c r="V416" i="65"/>
  <c r="W415" i="65"/>
  <c r="V415" i="65"/>
  <c r="W414" i="65"/>
  <c r="V414" i="65"/>
  <c r="W413" i="65"/>
  <c r="V413" i="65"/>
  <c r="W412" i="65"/>
  <c r="V412" i="65"/>
  <c r="W411" i="65"/>
  <c r="V411" i="65"/>
  <c r="W410" i="65"/>
  <c r="V410" i="65"/>
  <c r="W409" i="65"/>
  <c r="V409" i="65"/>
  <c r="W408" i="65"/>
  <c r="V408" i="65"/>
  <c r="W407" i="65"/>
  <c r="V407" i="65"/>
  <c r="W406" i="65"/>
  <c r="V406" i="65"/>
  <c r="W405" i="65"/>
  <c r="V405" i="65"/>
  <c r="W404" i="65"/>
  <c r="V404" i="65"/>
  <c r="W403" i="65"/>
  <c r="V403" i="65"/>
  <c r="W402" i="65"/>
  <c r="V402" i="65"/>
  <c r="W401" i="65"/>
  <c r="V401" i="65"/>
  <c r="W400" i="65"/>
  <c r="V400" i="65"/>
  <c r="W399" i="65"/>
  <c r="V399" i="65"/>
  <c r="W398" i="65"/>
  <c r="V398" i="65"/>
  <c r="W397" i="65"/>
  <c r="V397" i="65"/>
  <c r="W396" i="65"/>
  <c r="V396" i="65"/>
  <c r="W395" i="65"/>
  <c r="V395" i="65"/>
  <c r="W394" i="65"/>
  <c r="V394" i="65"/>
  <c r="W393" i="65"/>
  <c r="V393" i="65"/>
  <c r="W392" i="65"/>
  <c r="V392" i="65"/>
  <c r="W391" i="65"/>
  <c r="V391" i="65"/>
  <c r="W390" i="65"/>
  <c r="V390" i="65"/>
  <c r="W389" i="65"/>
  <c r="V389" i="65"/>
  <c r="W388" i="65"/>
  <c r="V388" i="65"/>
  <c r="W387" i="65"/>
  <c r="V387" i="65"/>
  <c r="W386" i="65"/>
  <c r="V386" i="65"/>
  <c r="W385" i="65"/>
  <c r="V385" i="65"/>
  <c r="W384" i="65"/>
  <c r="V384" i="65"/>
  <c r="W383" i="65"/>
  <c r="V383" i="65"/>
  <c r="W382" i="65"/>
  <c r="V382" i="65"/>
  <c r="W381" i="65"/>
  <c r="V381" i="65"/>
  <c r="W380" i="65"/>
  <c r="V380" i="65"/>
  <c r="W379" i="65"/>
  <c r="V379" i="65"/>
  <c r="W378" i="65"/>
  <c r="V378" i="65"/>
  <c r="W377" i="65"/>
  <c r="V377" i="65"/>
  <c r="W376" i="65"/>
  <c r="V376" i="65"/>
  <c r="W375" i="65"/>
  <c r="V375" i="65"/>
  <c r="W374" i="65"/>
  <c r="V374" i="65"/>
  <c r="W373" i="65"/>
  <c r="V373" i="65"/>
  <c r="W372" i="65"/>
  <c r="V372" i="65"/>
  <c r="W371" i="65"/>
  <c r="V371" i="65"/>
  <c r="W370" i="65"/>
  <c r="V370" i="65"/>
  <c r="W369" i="65"/>
  <c r="V369" i="65"/>
  <c r="W368" i="65"/>
  <c r="V368" i="65"/>
  <c r="W367" i="65"/>
  <c r="V367" i="65"/>
  <c r="W366" i="65"/>
  <c r="V366" i="65"/>
  <c r="W365" i="65"/>
  <c r="V365" i="65"/>
  <c r="W364" i="65"/>
  <c r="V364" i="65"/>
  <c r="W363" i="65"/>
  <c r="V363" i="65"/>
  <c r="W362" i="65"/>
  <c r="V362" i="65"/>
  <c r="W361" i="65"/>
  <c r="V361" i="65"/>
  <c r="W360" i="65"/>
  <c r="V360" i="65"/>
  <c r="W359" i="65"/>
  <c r="V359" i="65"/>
  <c r="W358" i="65"/>
  <c r="V358" i="65"/>
  <c r="W357" i="65"/>
  <c r="V357" i="65"/>
  <c r="W356" i="65"/>
  <c r="V356" i="65"/>
  <c r="W355" i="65"/>
  <c r="V355" i="65"/>
  <c r="W354" i="65"/>
  <c r="V354" i="65"/>
  <c r="W353" i="65"/>
  <c r="V353" i="65"/>
  <c r="W352" i="65"/>
  <c r="V352" i="65"/>
  <c r="W351" i="65"/>
  <c r="V351" i="65"/>
  <c r="W350" i="65"/>
  <c r="V350" i="65"/>
  <c r="W349" i="65"/>
  <c r="V349" i="65"/>
  <c r="W348" i="65"/>
  <c r="V348" i="65"/>
  <c r="W347" i="65"/>
  <c r="V347" i="65"/>
  <c r="W346" i="65"/>
  <c r="V346" i="65"/>
  <c r="W345" i="65"/>
  <c r="V345" i="65"/>
  <c r="W344" i="65"/>
  <c r="V344" i="65"/>
  <c r="W343" i="65"/>
  <c r="V343" i="65"/>
  <c r="W342" i="65"/>
  <c r="V342" i="65"/>
  <c r="W341" i="65"/>
  <c r="V341" i="65"/>
  <c r="W340" i="65"/>
  <c r="V340" i="65"/>
  <c r="W339" i="65"/>
  <c r="V339" i="65"/>
  <c r="W338" i="65"/>
  <c r="V338" i="65"/>
  <c r="W337" i="65"/>
  <c r="V337" i="65"/>
  <c r="W336" i="65"/>
  <c r="V336" i="65"/>
  <c r="W335" i="65"/>
  <c r="V335" i="65"/>
  <c r="W334" i="65"/>
  <c r="V334" i="65"/>
  <c r="W333" i="65"/>
  <c r="V333" i="65"/>
  <c r="W332" i="65"/>
  <c r="V332" i="65"/>
  <c r="W331" i="65"/>
  <c r="V331" i="65"/>
  <c r="W330" i="65"/>
  <c r="V330" i="65"/>
  <c r="W329" i="65"/>
  <c r="V329" i="65"/>
  <c r="W328" i="65"/>
  <c r="V328" i="65"/>
  <c r="W327" i="65"/>
  <c r="V327" i="65"/>
  <c r="W326" i="65"/>
  <c r="V326" i="65"/>
  <c r="W325" i="65"/>
  <c r="V325" i="65"/>
  <c r="W324" i="65"/>
  <c r="V324" i="65"/>
  <c r="W323" i="65"/>
  <c r="V323" i="65"/>
  <c r="W322" i="65"/>
  <c r="V322" i="65"/>
  <c r="W321" i="65"/>
  <c r="V321" i="65"/>
  <c r="W320" i="65"/>
  <c r="V320" i="65"/>
  <c r="W319" i="65"/>
  <c r="V319" i="65"/>
  <c r="W318" i="65"/>
  <c r="V318" i="65"/>
  <c r="W317" i="65"/>
  <c r="V317" i="65"/>
  <c r="W316" i="65"/>
  <c r="V316" i="65"/>
  <c r="W315" i="65"/>
  <c r="V315" i="65"/>
  <c r="W314" i="65"/>
  <c r="V314" i="65"/>
  <c r="W313" i="65"/>
  <c r="V313" i="65"/>
  <c r="W312" i="65"/>
  <c r="V312" i="65"/>
  <c r="W311" i="65"/>
  <c r="V311" i="65"/>
  <c r="W310" i="65"/>
  <c r="V310" i="65"/>
  <c r="W309" i="65"/>
  <c r="V309" i="65"/>
  <c r="W308" i="65"/>
  <c r="V308" i="65"/>
  <c r="W307" i="65"/>
  <c r="V307" i="65"/>
  <c r="W306" i="65"/>
  <c r="V306" i="65"/>
  <c r="W305" i="65"/>
  <c r="V305" i="65"/>
  <c r="W304" i="65"/>
  <c r="V304" i="65"/>
  <c r="W303" i="65"/>
  <c r="V303" i="65"/>
  <c r="W302" i="65"/>
  <c r="V302" i="65"/>
  <c r="W301" i="65"/>
  <c r="V301" i="65"/>
  <c r="W300" i="65"/>
  <c r="V300" i="65"/>
  <c r="W299" i="65"/>
  <c r="V299" i="65"/>
  <c r="W298" i="65"/>
  <c r="V298" i="65"/>
  <c r="W297" i="65"/>
  <c r="V297" i="65"/>
  <c r="W296" i="65"/>
  <c r="V296" i="65"/>
  <c r="W295" i="65"/>
  <c r="V295" i="65"/>
  <c r="W294" i="65"/>
  <c r="V294" i="65"/>
  <c r="W293" i="65"/>
  <c r="V293" i="65"/>
  <c r="W292" i="65"/>
  <c r="V292" i="65"/>
  <c r="W291" i="65"/>
  <c r="V291" i="65"/>
  <c r="W290" i="65"/>
  <c r="V290" i="65"/>
  <c r="W289" i="65"/>
  <c r="V289" i="65"/>
  <c r="W288" i="65"/>
  <c r="V288" i="65"/>
  <c r="W287" i="65"/>
  <c r="V287" i="65"/>
  <c r="W286" i="65"/>
  <c r="V286" i="65"/>
  <c r="W285" i="65"/>
  <c r="V285" i="65"/>
  <c r="W284" i="65"/>
  <c r="V284" i="65"/>
  <c r="W283" i="65"/>
  <c r="V283" i="65"/>
  <c r="W282" i="65"/>
  <c r="V282" i="65"/>
  <c r="W281" i="65"/>
  <c r="V281" i="65"/>
  <c r="W280" i="65"/>
  <c r="V280" i="65"/>
  <c r="W279" i="65"/>
  <c r="V279" i="65"/>
  <c r="W278" i="65"/>
  <c r="V278" i="65"/>
  <c r="W277" i="65"/>
  <c r="V277" i="65"/>
  <c r="W276" i="65"/>
  <c r="V276" i="65"/>
  <c r="W275" i="65"/>
  <c r="V275" i="65"/>
  <c r="W274" i="65"/>
  <c r="V274" i="65"/>
  <c r="W273" i="65"/>
  <c r="V273" i="65"/>
  <c r="W272" i="65"/>
  <c r="V272" i="65"/>
  <c r="W271" i="65"/>
  <c r="V271" i="65"/>
  <c r="W270" i="65"/>
  <c r="V270" i="65"/>
  <c r="W269" i="65"/>
  <c r="V269" i="65"/>
  <c r="W268" i="65"/>
  <c r="V268" i="65"/>
  <c r="W267" i="65"/>
  <c r="V267" i="65"/>
  <c r="W266" i="65"/>
  <c r="V266" i="65"/>
  <c r="W265" i="65"/>
  <c r="V265" i="65"/>
  <c r="W264" i="65"/>
  <c r="V264" i="65"/>
  <c r="W263" i="65"/>
  <c r="V263" i="65"/>
  <c r="W262" i="65"/>
  <c r="V262" i="65"/>
  <c r="W261" i="65"/>
  <c r="V261" i="65"/>
  <c r="W260" i="65"/>
  <c r="V260" i="65"/>
  <c r="W259" i="65"/>
  <c r="V259" i="65"/>
  <c r="W258" i="65"/>
  <c r="V258" i="65"/>
  <c r="W257" i="65"/>
  <c r="V257" i="65"/>
  <c r="W256" i="65"/>
  <c r="V256" i="65"/>
  <c r="W255" i="65"/>
  <c r="V255" i="65"/>
  <c r="W254" i="65"/>
  <c r="V254" i="65"/>
  <c r="W253" i="65"/>
  <c r="V253" i="65"/>
  <c r="W252" i="65"/>
  <c r="V252" i="65"/>
  <c r="W251" i="65"/>
  <c r="V251" i="65"/>
  <c r="W250" i="65"/>
  <c r="V250" i="65"/>
  <c r="W249" i="65"/>
  <c r="V249" i="65"/>
  <c r="W248" i="65"/>
  <c r="V248" i="65"/>
  <c r="W247" i="65"/>
  <c r="V247" i="65"/>
  <c r="W246" i="65"/>
  <c r="V246" i="65"/>
  <c r="W245" i="65"/>
  <c r="V245" i="65"/>
  <c r="W244" i="65"/>
  <c r="V244" i="65"/>
  <c r="W243" i="65"/>
  <c r="V243" i="65"/>
  <c r="W242" i="65"/>
  <c r="V242" i="65"/>
  <c r="W241" i="65"/>
  <c r="V241" i="65"/>
  <c r="W240" i="65"/>
  <c r="V240" i="65"/>
  <c r="W239" i="65"/>
  <c r="V239" i="65"/>
  <c r="W238" i="65"/>
  <c r="V238" i="65"/>
  <c r="W237" i="65"/>
  <c r="V237" i="65"/>
  <c r="W236" i="65"/>
  <c r="V236" i="65"/>
  <c r="W235" i="65"/>
  <c r="V235" i="65"/>
  <c r="W234" i="65"/>
  <c r="V234" i="65"/>
  <c r="W233" i="65"/>
  <c r="V233" i="65"/>
  <c r="W232" i="65"/>
  <c r="V232" i="65"/>
  <c r="W231" i="65"/>
  <c r="V231" i="65"/>
  <c r="W230" i="65"/>
  <c r="V230" i="65"/>
  <c r="W229" i="65"/>
  <c r="V229" i="65"/>
  <c r="W228" i="65"/>
  <c r="V228" i="65"/>
  <c r="W227" i="65"/>
  <c r="V227" i="65"/>
  <c r="W226" i="65"/>
  <c r="V226" i="65"/>
  <c r="W225" i="65"/>
  <c r="V225" i="65"/>
  <c r="W224" i="65"/>
  <c r="V224" i="65"/>
  <c r="W223" i="65"/>
  <c r="V223" i="65"/>
  <c r="W222" i="65"/>
  <c r="V222" i="65"/>
  <c r="W221" i="65"/>
  <c r="V221" i="65"/>
  <c r="W220" i="65"/>
  <c r="V220" i="65"/>
  <c r="W219" i="65"/>
  <c r="V219" i="65"/>
  <c r="W218" i="65"/>
  <c r="V218" i="65"/>
  <c r="W217" i="65"/>
  <c r="V217" i="65"/>
  <c r="W216" i="65"/>
  <c r="V216" i="65"/>
  <c r="W215" i="65"/>
  <c r="V215" i="65"/>
  <c r="W214" i="65"/>
  <c r="V214" i="65"/>
  <c r="W213" i="65"/>
  <c r="V213" i="65"/>
  <c r="W212" i="65"/>
  <c r="V212" i="65"/>
  <c r="W211" i="65"/>
  <c r="V211" i="65"/>
  <c r="W210" i="65"/>
  <c r="V210" i="65"/>
  <c r="W209" i="65"/>
  <c r="V209" i="65"/>
  <c r="W208" i="65"/>
  <c r="V208" i="65"/>
  <c r="W207" i="65"/>
  <c r="V207" i="65"/>
  <c r="W206" i="65"/>
  <c r="V206" i="65"/>
  <c r="W205" i="65"/>
  <c r="V205" i="65"/>
  <c r="W204" i="65"/>
  <c r="V204" i="65"/>
  <c r="W203" i="65"/>
  <c r="V203" i="65"/>
  <c r="W202" i="65"/>
  <c r="V202" i="65"/>
  <c r="W201" i="65"/>
  <c r="V201" i="65"/>
  <c r="W200" i="65"/>
  <c r="V200" i="65"/>
  <c r="W199" i="65"/>
  <c r="V199" i="65"/>
  <c r="W198" i="65"/>
  <c r="V198" i="65"/>
  <c r="W197" i="65"/>
  <c r="V197" i="65"/>
  <c r="W196" i="65"/>
  <c r="V196" i="65"/>
  <c r="W195" i="65"/>
  <c r="V195" i="65"/>
  <c r="W194" i="65"/>
  <c r="V194" i="65"/>
  <c r="W193" i="65"/>
  <c r="V193" i="65"/>
  <c r="W192" i="65"/>
  <c r="V192" i="65"/>
  <c r="W191" i="65"/>
  <c r="V191" i="65"/>
  <c r="W190" i="65"/>
  <c r="V190" i="65"/>
  <c r="W189" i="65"/>
  <c r="V189" i="65"/>
  <c r="W188" i="65"/>
  <c r="V188" i="65"/>
  <c r="W187" i="65"/>
  <c r="V187" i="65"/>
  <c r="W186" i="65"/>
  <c r="V186" i="65"/>
  <c r="W185" i="65"/>
  <c r="V185" i="65"/>
  <c r="W184" i="65"/>
  <c r="V184" i="65"/>
  <c r="W183" i="65"/>
  <c r="V183" i="65"/>
  <c r="W182" i="65"/>
  <c r="V182" i="65"/>
  <c r="W181" i="65"/>
  <c r="V181" i="65"/>
  <c r="W180" i="65"/>
  <c r="V180" i="65"/>
  <c r="W179" i="65"/>
  <c r="V179" i="65"/>
  <c r="W178" i="65"/>
  <c r="V178" i="65"/>
  <c r="W177" i="65"/>
  <c r="V177" i="65"/>
  <c r="W176" i="65"/>
  <c r="V176" i="65"/>
  <c r="W175" i="65"/>
  <c r="V175" i="65"/>
  <c r="W174" i="65"/>
  <c r="V174" i="65"/>
  <c r="W173" i="65"/>
  <c r="V173" i="65"/>
  <c r="W172" i="65"/>
  <c r="V172" i="65"/>
  <c r="W171" i="65"/>
  <c r="V171" i="65"/>
  <c r="W170" i="65"/>
  <c r="V170" i="65"/>
  <c r="W169" i="65"/>
  <c r="V169" i="65"/>
  <c r="W168" i="65"/>
  <c r="V168" i="65"/>
  <c r="W167" i="65"/>
  <c r="V167" i="65"/>
  <c r="W166" i="65"/>
  <c r="V166" i="65"/>
  <c r="W165" i="65"/>
  <c r="V165" i="65"/>
  <c r="W164" i="65"/>
  <c r="V164" i="65"/>
  <c r="W163" i="65"/>
  <c r="V163" i="65"/>
  <c r="W162" i="65"/>
  <c r="V162" i="65"/>
  <c r="W161" i="65"/>
  <c r="V161" i="65"/>
  <c r="W160" i="65"/>
  <c r="V160" i="65"/>
  <c r="W159" i="65"/>
  <c r="V159" i="65"/>
  <c r="W158" i="65"/>
  <c r="V158" i="65"/>
  <c r="W157" i="65"/>
  <c r="V157" i="65"/>
  <c r="W156" i="65"/>
  <c r="V156" i="65"/>
  <c r="W155" i="65"/>
  <c r="V155" i="65"/>
  <c r="W154" i="65"/>
  <c r="V154" i="65"/>
  <c r="W153" i="65"/>
  <c r="V153" i="65"/>
  <c r="W152" i="65"/>
  <c r="V152" i="65"/>
  <c r="W151" i="65"/>
  <c r="V151" i="65"/>
  <c r="W150" i="65"/>
  <c r="V150" i="65"/>
  <c r="W149" i="65"/>
  <c r="V149" i="65"/>
  <c r="W148" i="65"/>
  <c r="V148" i="65"/>
  <c r="W147" i="65"/>
  <c r="V147" i="65"/>
  <c r="W146" i="65"/>
  <c r="V146" i="65"/>
  <c r="W145" i="65"/>
  <c r="V145" i="65"/>
  <c r="W144" i="65"/>
  <c r="V144" i="65"/>
  <c r="W143" i="65"/>
  <c r="V143" i="65"/>
  <c r="W142" i="65"/>
  <c r="V142" i="65"/>
  <c r="W141" i="65"/>
  <c r="V141" i="65"/>
  <c r="W140" i="65"/>
  <c r="V140" i="65"/>
  <c r="W139" i="65"/>
  <c r="V139" i="65"/>
  <c r="W138" i="65"/>
  <c r="V138" i="65"/>
  <c r="W137" i="65"/>
  <c r="V137" i="65"/>
  <c r="W136" i="65"/>
  <c r="V136" i="65"/>
  <c r="W135" i="65"/>
  <c r="V135" i="65"/>
  <c r="W134" i="65"/>
  <c r="V134" i="65"/>
  <c r="W133" i="65"/>
  <c r="V133" i="65"/>
  <c r="W132" i="65"/>
  <c r="V132" i="65"/>
  <c r="W131" i="65"/>
  <c r="V131" i="65"/>
  <c r="W130" i="65"/>
  <c r="V130" i="65"/>
  <c r="W129" i="65"/>
  <c r="V129" i="65"/>
  <c r="W128" i="65"/>
  <c r="V128" i="65"/>
  <c r="W127" i="65"/>
  <c r="V127" i="65"/>
  <c r="W126" i="65"/>
  <c r="V126" i="65"/>
  <c r="W125" i="65"/>
  <c r="V125" i="65"/>
  <c r="W124" i="65"/>
  <c r="V124" i="65"/>
  <c r="W123" i="65"/>
  <c r="V123" i="65"/>
  <c r="W122" i="65"/>
  <c r="V122" i="65"/>
  <c r="W121" i="65"/>
  <c r="V121" i="65"/>
  <c r="W120" i="65"/>
  <c r="V120" i="65"/>
  <c r="W119" i="65"/>
  <c r="V119" i="65"/>
  <c r="W118" i="65"/>
  <c r="V118" i="65"/>
  <c r="W117" i="65"/>
  <c r="V117" i="65"/>
  <c r="W116" i="65"/>
  <c r="V116" i="65"/>
  <c r="W115" i="65"/>
  <c r="V115" i="65"/>
  <c r="W114" i="65"/>
  <c r="V114" i="65"/>
  <c r="W113" i="65"/>
  <c r="V113" i="65"/>
  <c r="W112" i="65"/>
  <c r="V112" i="65"/>
  <c r="W111" i="65"/>
  <c r="V111" i="65"/>
  <c r="W110" i="65"/>
  <c r="V110" i="65"/>
  <c r="W109" i="65"/>
  <c r="V109" i="65"/>
  <c r="W108" i="65"/>
  <c r="V108" i="65"/>
  <c r="W107" i="65"/>
  <c r="V107" i="65"/>
  <c r="W106" i="65"/>
  <c r="V106" i="65"/>
  <c r="W105" i="65"/>
  <c r="V105" i="65"/>
  <c r="W104" i="65"/>
  <c r="V104" i="65"/>
  <c r="W103" i="65"/>
  <c r="V103" i="65"/>
  <c r="W102" i="65"/>
  <c r="V102" i="65"/>
  <c r="W101" i="65"/>
  <c r="V101" i="65"/>
  <c r="W100" i="65"/>
  <c r="V100" i="65"/>
  <c r="W99" i="65"/>
  <c r="V99" i="65"/>
  <c r="W98" i="65"/>
  <c r="V98" i="65"/>
  <c r="W97" i="65"/>
  <c r="V97" i="65"/>
  <c r="W96" i="65"/>
  <c r="V96" i="65"/>
  <c r="W95" i="65"/>
  <c r="V95" i="65"/>
  <c r="W94" i="65"/>
  <c r="V94" i="65"/>
  <c r="W93" i="65"/>
  <c r="V93" i="65"/>
  <c r="W92" i="65"/>
  <c r="V92" i="65"/>
  <c r="W91" i="65"/>
  <c r="V91" i="65"/>
  <c r="W90" i="65"/>
  <c r="V90" i="65"/>
  <c r="W89" i="65"/>
  <c r="V89" i="65"/>
  <c r="W88" i="65"/>
  <c r="V88" i="65"/>
  <c r="W87" i="65"/>
  <c r="V87" i="65"/>
  <c r="W86" i="65"/>
  <c r="V86" i="65"/>
  <c r="W85" i="65"/>
  <c r="V85" i="65"/>
  <c r="W84" i="65"/>
  <c r="V84" i="65"/>
  <c r="W83" i="65"/>
  <c r="V83" i="65"/>
  <c r="W82" i="65"/>
  <c r="V82" i="65"/>
  <c r="W81" i="65"/>
  <c r="V81" i="65"/>
  <c r="W80" i="65"/>
  <c r="V80" i="65"/>
  <c r="W79" i="65"/>
  <c r="V79" i="65"/>
  <c r="W78" i="65"/>
  <c r="V78" i="65"/>
  <c r="W77" i="65"/>
  <c r="V77" i="65"/>
  <c r="W76" i="65"/>
  <c r="V76" i="65"/>
  <c r="W75" i="65"/>
  <c r="V75" i="65"/>
  <c r="W74" i="65"/>
  <c r="V74" i="65"/>
  <c r="W73" i="65"/>
  <c r="V73" i="65"/>
  <c r="W72" i="65"/>
  <c r="V72" i="65"/>
  <c r="W71" i="65"/>
  <c r="V71" i="65"/>
  <c r="W70" i="65"/>
  <c r="V70" i="65"/>
  <c r="W69" i="65"/>
  <c r="V69" i="65"/>
  <c r="W68" i="65"/>
  <c r="V68" i="65"/>
  <c r="W67" i="65"/>
  <c r="V67" i="65"/>
  <c r="W66" i="65"/>
  <c r="V66" i="65"/>
  <c r="W65" i="65"/>
  <c r="V65" i="65"/>
  <c r="W64" i="65"/>
  <c r="V64" i="65"/>
  <c r="W63" i="65"/>
  <c r="V63" i="65"/>
  <c r="W62" i="65"/>
  <c r="V62" i="65"/>
  <c r="W61" i="65"/>
  <c r="V61" i="65"/>
  <c r="W60" i="65"/>
  <c r="V60" i="65"/>
  <c r="W59" i="65"/>
  <c r="V59" i="65"/>
  <c r="W58" i="65"/>
  <c r="V58" i="65"/>
  <c r="W57" i="65"/>
  <c r="V57" i="65"/>
  <c r="W56" i="65"/>
  <c r="V56" i="65"/>
  <c r="W55" i="65"/>
  <c r="V55" i="65"/>
  <c r="W54" i="65"/>
  <c r="V54" i="65"/>
  <c r="W53" i="65"/>
  <c r="V53" i="65"/>
  <c r="W52" i="65"/>
  <c r="V52" i="65"/>
  <c r="W51" i="65"/>
  <c r="V51" i="65"/>
  <c r="W50" i="65"/>
  <c r="V50" i="65"/>
  <c r="W49" i="65"/>
  <c r="V49" i="65"/>
  <c r="W48" i="65"/>
  <c r="V48" i="65"/>
  <c r="W47" i="65"/>
  <c r="V47" i="65"/>
  <c r="W46" i="65"/>
  <c r="V46" i="65"/>
  <c r="W45" i="65"/>
  <c r="V45" i="65"/>
  <c r="W44" i="65"/>
  <c r="V44" i="65"/>
  <c r="W43" i="65"/>
  <c r="V43" i="65"/>
  <c r="W42" i="65"/>
  <c r="V42" i="65"/>
  <c r="W41" i="65"/>
  <c r="V41" i="65"/>
  <c r="W40" i="65"/>
  <c r="V40" i="65"/>
  <c r="W39" i="65"/>
  <c r="V39" i="65"/>
  <c r="W38" i="65"/>
  <c r="V38" i="65"/>
  <c r="W37" i="65"/>
  <c r="V37" i="65"/>
  <c r="W36" i="65"/>
  <c r="V36" i="65"/>
  <c r="W35" i="65"/>
  <c r="V35" i="65"/>
  <c r="W34" i="65"/>
  <c r="V34" i="65"/>
  <c r="W33" i="65"/>
  <c r="V33" i="65"/>
  <c r="W32" i="65"/>
  <c r="V32" i="65"/>
  <c r="W31" i="65"/>
  <c r="V31" i="65"/>
  <c r="W30" i="65"/>
  <c r="V30" i="65"/>
  <c r="W29" i="65"/>
  <c r="V29" i="65"/>
  <c r="AJ17" i="65"/>
  <c r="AK15" i="65"/>
  <c r="AJ15" i="65"/>
  <c r="AJ14" i="65"/>
  <c r="AJ16" i="65" s="1"/>
  <c r="F7" i="65"/>
  <c r="F6" i="65"/>
  <c r="F5" i="65"/>
  <c r="F4" i="65"/>
  <c r="F3" i="65"/>
  <c r="F44" i="64"/>
  <c r="D12" i="64"/>
  <c r="D14" i="64" s="1"/>
  <c r="D11" i="64"/>
  <c r="D10" i="64"/>
  <c r="D9" i="64"/>
  <c r="D8" i="64"/>
  <c r="Z813" i="63"/>
  <c r="X813" i="63"/>
  <c r="U813" i="63"/>
  <c r="AA813" i="63" s="1"/>
  <c r="T813" i="63"/>
  <c r="Y813" i="63" s="1"/>
  <c r="Z812" i="63"/>
  <c r="U812" i="63"/>
  <c r="AA812" i="63" s="1"/>
  <c r="T812" i="63"/>
  <c r="Y812" i="63" s="1"/>
  <c r="AA811" i="63"/>
  <c r="U811" i="63"/>
  <c r="T811" i="63"/>
  <c r="AA810" i="63"/>
  <c r="Z810" i="63"/>
  <c r="Y810" i="63"/>
  <c r="X810" i="63"/>
  <c r="U810" i="63"/>
  <c r="T810" i="63"/>
  <c r="Z809" i="63"/>
  <c r="U809" i="63"/>
  <c r="AA809" i="63" s="1"/>
  <c r="T809" i="63"/>
  <c r="Y809" i="63" s="1"/>
  <c r="Z808" i="63"/>
  <c r="X808" i="63"/>
  <c r="U808" i="63"/>
  <c r="AA808" i="63" s="1"/>
  <c r="T808" i="63"/>
  <c r="Y808" i="63" s="1"/>
  <c r="AA807" i="63"/>
  <c r="Z807" i="63"/>
  <c r="U807" i="63"/>
  <c r="T807" i="63"/>
  <c r="Y807" i="63" s="1"/>
  <c r="AA806" i="63"/>
  <c r="Z806" i="63"/>
  <c r="X806" i="63"/>
  <c r="U806" i="63"/>
  <c r="T806" i="63"/>
  <c r="Y806" i="63" s="1"/>
  <c r="U805" i="63"/>
  <c r="AA805" i="63" s="1"/>
  <c r="T805" i="63"/>
  <c r="X804" i="63"/>
  <c r="U804" i="63"/>
  <c r="AA804" i="63" s="1"/>
  <c r="T804" i="63"/>
  <c r="Y804" i="63" s="1"/>
  <c r="Z804" i="63" s="1"/>
  <c r="AA803" i="63"/>
  <c r="Z803" i="63"/>
  <c r="X803" i="63"/>
  <c r="U803" i="63"/>
  <c r="T803" i="63"/>
  <c r="Y803" i="63" s="1"/>
  <c r="AA802" i="63"/>
  <c r="U802" i="63"/>
  <c r="T802" i="63"/>
  <c r="U801" i="63"/>
  <c r="AA801" i="63" s="1"/>
  <c r="T801" i="63"/>
  <c r="X800" i="63"/>
  <c r="U800" i="63"/>
  <c r="AA800" i="63" s="1"/>
  <c r="T800" i="63"/>
  <c r="Y800" i="63" s="1"/>
  <c r="Z800" i="63" s="1"/>
  <c r="AA799" i="63"/>
  <c r="X799" i="63"/>
  <c r="U799" i="63"/>
  <c r="T799" i="63"/>
  <c r="Y799" i="63" s="1"/>
  <c r="Z799" i="63" s="1"/>
  <c r="AA798" i="63"/>
  <c r="U798" i="63"/>
  <c r="T798" i="63"/>
  <c r="Z797" i="63"/>
  <c r="U797" i="63"/>
  <c r="AA797" i="63" s="1"/>
  <c r="T797" i="63"/>
  <c r="Y797" i="63" s="1"/>
  <c r="U796" i="63"/>
  <c r="AA796" i="63" s="1"/>
  <c r="T796" i="63"/>
  <c r="AA795" i="63"/>
  <c r="U795" i="63"/>
  <c r="T795" i="63"/>
  <c r="AA794" i="63"/>
  <c r="Y794" i="63"/>
  <c r="Z794" i="63" s="1"/>
  <c r="U794" i="63"/>
  <c r="T794" i="63"/>
  <c r="X794" i="63" s="1"/>
  <c r="U793" i="63"/>
  <c r="AA793" i="63" s="1"/>
  <c r="T793" i="63"/>
  <c r="X792" i="63"/>
  <c r="U792" i="63"/>
  <c r="AA792" i="63" s="1"/>
  <c r="T792" i="63"/>
  <c r="Y792" i="63" s="1"/>
  <c r="Z792" i="63" s="1"/>
  <c r="AA791" i="63"/>
  <c r="X791" i="63"/>
  <c r="U791" i="63"/>
  <c r="T791" i="63"/>
  <c r="Y791" i="63" s="1"/>
  <c r="Z791" i="63" s="1"/>
  <c r="AA790" i="63"/>
  <c r="U790" i="63"/>
  <c r="T790" i="63"/>
  <c r="Z789" i="63"/>
  <c r="U789" i="63"/>
  <c r="AA789" i="63" s="1"/>
  <c r="T789" i="63"/>
  <c r="Y789" i="63" s="1"/>
  <c r="U788" i="63"/>
  <c r="AA788" i="63" s="1"/>
  <c r="T788" i="63"/>
  <c r="AA787" i="63"/>
  <c r="U787" i="63"/>
  <c r="T787" i="63"/>
  <c r="AA786" i="63"/>
  <c r="Y786" i="63"/>
  <c r="Z786" i="63" s="1"/>
  <c r="X786" i="63"/>
  <c r="U786" i="63"/>
  <c r="T786" i="63"/>
  <c r="U785" i="63"/>
  <c r="AA785" i="63" s="1"/>
  <c r="T785" i="63"/>
  <c r="U784" i="63"/>
  <c r="AA784" i="63" s="1"/>
  <c r="T784" i="63"/>
  <c r="Y784" i="63" s="1"/>
  <c r="Z784" i="63" s="1"/>
  <c r="AA783" i="63"/>
  <c r="X783" i="63"/>
  <c r="U783" i="63"/>
  <c r="T783" i="63"/>
  <c r="Y783" i="63" s="1"/>
  <c r="Z783" i="63" s="1"/>
  <c r="AA782" i="63"/>
  <c r="U782" i="63"/>
  <c r="T782" i="63"/>
  <c r="X782" i="63" s="1"/>
  <c r="X781" i="63"/>
  <c r="U781" i="63"/>
  <c r="AA781" i="63" s="1"/>
  <c r="T781" i="63"/>
  <c r="Y781" i="63" s="1"/>
  <c r="Z781" i="63" s="1"/>
  <c r="U780" i="63"/>
  <c r="AA780" i="63" s="1"/>
  <c r="T780" i="63"/>
  <c r="AA779" i="63"/>
  <c r="U779" i="63"/>
  <c r="T779" i="63"/>
  <c r="AA778" i="63"/>
  <c r="Z778" i="63"/>
  <c r="Y778" i="63"/>
  <c r="X778" i="63"/>
  <c r="U778" i="63"/>
  <c r="T778" i="63"/>
  <c r="U777" i="63"/>
  <c r="AA777" i="63" s="1"/>
  <c r="T777" i="63"/>
  <c r="U776" i="63"/>
  <c r="AA776" i="63" s="1"/>
  <c r="T776" i="63"/>
  <c r="AA775" i="63"/>
  <c r="X775" i="63"/>
  <c r="U775" i="63"/>
  <c r="T775" i="63"/>
  <c r="Y775" i="63" s="1"/>
  <c r="Z775" i="63" s="1"/>
  <c r="AA774" i="63"/>
  <c r="X774" i="63"/>
  <c r="U774" i="63"/>
  <c r="T774" i="63"/>
  <c r="Y774" i="63" s="1"/>
  <c r="Z774" i="63" s="1"/>
  <c r="U773" i="63"/>
  <c r="AA773" i="63" s="1"/>
  <c r="T773" i="63"/>
  <c r="U772" i="63"/>
  <c r="AA772" i="63" s="1"/>
  <c r="T772" i="63"/>
  <c r="AA771" i="63"/>
  <c r="U771" i="63"/>
  <c r="T771" i="63"/>
  <c r="AA770" i="63"/>
  <c r="Y770" i="63"/>
  <c r="Z770" i="63" s="1"/>
  <c r="X770" i="63"/>
  <c r="U770" i="63"/>
  <c r="T770" i="63"/>
  <c r="U769" i="63"/>
  <c r="T769" i="63"/>
  <c r="X768" i="63"/>
  <c r="U768" i="63"/>
  <c r="AA768" i="63" s="1"/>
  <c r="T768" i="63"/>
  <c r="Y768" i="63" s="1"/>
  <c r="Z768" i="63" s="1"/>
  <c r="AA767" i="63"/>
  <c r="X767" i="63"/>
  <c r="U767" i="63"/>
  <c r="T767" i="63"/>
  <c r="Y767" i="63" s="1"/>
  <c r="Z767" i="63" s="1"/>
  <c r="AA766" i="63"/>
  <c r="U766" i="63"/>
  <c r="T766" i="63"/>
  <c r="Y765" i="63"/>
  <c r="Z765" i="63" s="1"/>
  <c r="U765" i="63"/>
  <c r="AA765" i="63" s="1"/>
  <c r="T765" i="63"/>
  <c r="Y764" i="63"/>
  <c r="Z764" i="63" s="1"/>
  <c r="U764" i="63"/>
  <c r="AA764" i="63" s="1"/>
  <c r="T764" i="63"/>
  <c r="X764" i="63" s="1"/>
  <c r="AA763" i="63"/>
  <c r="U763" i="63"/>
  <c r="T763" i="63"/>
  <c r="AA762" i="63"/>
  <c r="U762" i="63"/>
  <c r="T762" i="63"/>
  <c r="X762" i="63" s="1"/>
  <c r="Y761" i="63"/>
  <c r="Z761" i="63" s="1"/>
  <c r="U761" i="63"/>
  <c r="T761" i="63"/>
  <c r="U760" i="63"/>
  <c r="AA760" i="63" s="1"/>
  <c r="T760" i="63"/>
  <c r="U759" i="63"/>
  <c r="AA759" i="63" s="1"/>
  <c r="T759" i="63"/>
  <c r="AA758" i="63"/>
  <c r="Z758" i="63"/>
  <c r="Y758" i="63"/>
  <c r="X758" i="63"/>
  <c r="U758" i="63"/>
  <c r="T758" i="63"/>
  <c r="AA757" i="63"/>
  <c r="X757" i="63"/>
  <c r="U757" i="63"/>
  <c r="T757" i="63"/>
  <c r="U756" i="63"/>
  <c r="T756" i="63"/>
  <c r="U755" i="63"/>
  <c r="T755" i="63"/>
  <c r="AA754" i="63"/>
  <c r="Z754" i="63"/>
  <c r="X754" i="63"/>
  <c r="U754" i="63"/>
  <c r="T754" i="63"/>
  <c r="Y754" i="63" s="1"/>
  <c r="AA753" i="63"/>
  <c r="Y753" i="63"/>
  <c r="Z753" i="63" s="1"/>
  <c r="U753" i="63"/>
  <c r="T753" i="63"/>
  <c r="X753" i="63" s="1"/>
  <c r="Z752" i="63"/>
  <c r="X752" i="63"/>
  <c r="U752" i="63"/>
  <c r="AA752" i="63" s="1"/>
  <c r="T752" i="63"/>
  <c r="Y752" i="63" s="1"/>
  <c r="U751" i="63"/>
  <c r="T751" i="63"/>
  <c r="AA750" i="63"/>
  <c r="Y750" i="63"/>
  <c r="Z750" i="63" s="1"/>
  <c r="U750" i="63"/>
  <c r="T750" i="63"/>
  <c r="X750" i="63" s="1"/>
  <c r="U749" i="63"/>
  <c r="AA749" i="63" s="1"/>
  <c r="T749" i="63"/>
  <c r="Y748" i="63"/>
  <c r="Z748" i="63" s="1"/>
  <c r="U748" i="63"/>
  <c r="AA748" i="63" s="1"/>
  <c r="T748" i="63"/>
  <c r="X748" i="63" s="1"/>
  <c r="AA747" i="63"/>
  <c r="U747" i="63"/>
  <c r="T747" i="63"/>
  <c r="AA746" i="63"/>
  <c r="Y746" i="63"/>
  <c r="Z746" i="63" s="1"/>
  <c r="U746" i="63"/>
  <c r="T746" i="63"/>
  <c r="X746" i="63" s="1"/>
  <c r="U745" i="63"/>
  <c r="T745" i="63"/>
  <c r="U744" i="63"/>
  <c r="T744" i="63"/>
  <c r="U743" i="63"/>
  <c r="AA743" i="63" s="1"/>
  <c r="T743" i="63"/>
  <c r="AA742" i="63"/>
  <c r="Y742" i="63"/>
  <c r="Z742" i="63" s="1"/>
  <c r="X742" i="63"/>
  <c r="U742" i="63"/>
  <c r="T742" i="63"/>
  <c r="AA741" i="63"/>
  <c r="Z741" i="63"/>
  <c r="X741" i="63"/>
  <c r="U741" i="63"/>
  <c r="T741" i="63"/>
  <c r="Y741" i="63" s="1"/>
  <c r="U740" i="63"/>
  <c r="T740" i="63"/>
  <c r="AA739" i="63"/>
  <c r="U739" i="63"/>
  <c r="X739" i="63" s="1"/>
  <c r="T739" i="63"/>
  <c r="AA738" i="63"/>
  <c r="X738" i="63"/>
  <c r="U738" i="63"/>
  <c r="T738" i="63"/>
  <c r="Y738" i="63" s="1"/>
  <c r="Z738" i="63" s="1"/>
  <c r="AA737" i="63"/>
  <c r="X737" i="63"/>
  <c r="U737" i="63"/>
  <c r="T737" i="63"/>
  <c r="Y737" i="63" s="1"/>
  <c r="Z737" i="63" s="1"/>
  <c r="U736" i="63"/>
  <c r="AA736" i="63" s="1"/>
  <c r="T736" i="63"/>
  <c r="X735" i="63"/>
  <c r="U735" i="63"/>
  <c r="AA735" i="63" s="1"/>
  <c r="T735" i="63"/>
  <c r="AA734" i="63"/>
  <c r="Y734" i="63"/>
  <c r="Z734" i="63" s="1"/>
  <c r="X734" i="63"/>
  <c r="U734" i="63"/>
  <c r="T734" i="63"/>
  <c r="AA733" i="63"/>
  <c r="U733" i="63"/>
  <c r="T733" i="63"/>
  <c r="Y732" i="63"/>
  <c r="Z732" i="63" s="1"/>
  <c r="X732" i="63"/>
  <c r="U732" i="63"/>
  <c r="AA732" i="63" s="1"/>
  <c r="T732" i="63"/>
  <c r="AA731" i="63"/>
  <c r="Z731" i="63"/>
  <c r="U731" i="63"/>
  <c r="T731" i="63"/>
  <c r="Y731" i="63" s="1"/>
  <c r="AA730" i="63"/>
  <c r="U730" i="63"/>
  <c r="T730" i="63"/>
  <c r="U729" i="63"/>
  <c r="T729" i="63"/>
  <c r="U728" i="63"/>
  <c r="AA728" i="63" s="1"/>
  <c r="T728" i="63"/>
  <c r="X728" i="63" s="1"/>
  <c r="U727" i="63"/>
  <c r="AA727" i="63" s="1"/>
  <c r="T727" i="63"/>
  <c r="AA726" i="63"/>
  <c r="Z726" i="63"/>
  <c r="Y726" i="63"/>
  <c r="X726" i="63"/>
  <c r="U726" i="63"/>
  <c r="T726" i="63"/>
  <c r="U725" i="63"/>
  <c r="T725" i="63"/>
  <c r="Y725" i="63" s="1"/>
  <c r="Z725" i="63" s="1"/>
  <c r="X724" i="63"/>
  <c r="U724" i="63"/>
  <c r="T724" i="63"/>
  <c r="U723" i="63"/>
  <c r="T723" i="63"/>
  <c r="AA722" i="63"/>
  <c r="Z722" i="63"/>
  <c r="X722" i="63"/>
  <c r="U722" i="63"/>
  <c r="T722" i="63"/>
  <c r="Y722" i="63" s="1"/>
  <c r="AA721" i="63"/>
  <c r="Y721" i="63"/>
  <c r="Z721" i="63" s="1"/>
  <c r="X721" i="63"/>
  <c r="U721" i="63"/>
  <c r="T721" i="63"/>
  <c r="Z720" i="63"/>
  <c r="U720" i="63"/>
  <c r="AA720" i="63" s="1"/>
  <c r="T720" i="63"/>
  <c r="Y720" i="63" s="1"/>
  <c r="AA719" i="63"/>
  <c r="X719" i="63"/>
  <c r="U719" i="63"/>
  <c r="T719" i="63"/>
  <c r="AA718" i="63"/>
  <c r="X718" i="63"/>
  <c r="U718" i="63"/>
  <c r="T718" i="63"/>
  <c r="Y718" i="63" s="1"/>
  <c r="Z718" i="63" s="1"/>
  <c r="U717" i="63"/>
  <c r="AA717" i="63" s="1"/>
  <c r="T717" i="63"/>
  <c r="U716" i="63"/>
  <c r="AA716" i="63" s="1"/>
  <c r="T716" i="63"/>
  <c r="AA715" i="63"/>
  <c r="X715" i="63"/>
  <c r="U715" i="63"/>
  <c r="T715" i="63"/>
  <c r="Y715" i="63" s="1"/>
  <c r="Z715" i="63" s="1"/>
  <c r="AA714" i="63"/>
  <c r="U714" i="63"/>
  <c r="T714" i="63"/>
  <c r="Y713" i="63"/>
  <c r="Z713" i="63" s="1"/>
  <c r="U713" i="63"/>
  <c r="T713" i="63"/>
  <c r="U712" i="63"/>
  <c r="AA712" i="63" s="1"/>
  <c r="T712" i="63"/>
  <c r="U711" i="63"/>
  <c r="AA711" i="63" s="1"/>
  <c r="T711" i="63"/>
  <c r="AA710" i="63"/>
  <c r="Z710" i="63"/>
  <c r="Y710" i="63"/>
  <c r="X710" i="63"/>
  <c r="U710" i="63"/>
  <c r="T710" i="63"/>
  <c r="U709" i="63"/>
  <c r="T709" i="63"/>
  <c r="X708" i="63"/>
  <c r="U708" i="63"/>
  <c r="T708" i="63"/>
  <c r="U707" i="63"/>
  <c r="T707" i="63"/>
  <c r="AA706" i="63"/>
  <c r="X706" i="63"/>
  <c r="U706" i="63"/>
  <c r="T706" i="63"/>
  <c r="Y706" i="63" s="1"/>
  <c r="Z706" i="63" s="1"/>
  <c r="AA705" i="63"/>
  <c r="Y705" i="63"/>
  <c r="Z705" i="63" s="1"/>
  <c r="U705" i="63"/>
  <c r="T705" i="63"/>
  <c r="X705" i="63" s="1"/>
  <c r="X704" i="63"/>
  <c r="U704" i="63"/>
  <c r="AA704" i="63" s="1"/>
  <c r="T704" i="63"/>
  <c r="Y704" i="63" s="1"/>
  <c r="Z704" i="63" s="1"/>
  <c r="AA703" i="63"/>
  <c r="U703" i="63"/>
  <c r="X703" i="63" s="1"/>
  <c r="T703" i="63"/>
  <c r="Y703" i="63" s="1"/>
  <c r="Z703" i="63" s="1"/>
  <c r="AA702" i="63"/>
  <c r="U702" i="63"/>
  <c r="T702" i="63"/>
  <c r="AA701" i="63"/>
  <c r="Y701" i="63"/>
  <c r="Z701" i="63" s="1"/>
  <c r="U701" i="63"/>
  <c r="T701" i="63"/>
  <c r="X701" i="63" s="1"/>
  <c r="Y700" i="63"/>
  <c r="Z700" i="63" s="1"/>
  <c r="U700" i="63"/>
  <c r="AA700" i="63" s="1"/>
  <c r="T700" i="63"/>
  <c r="X700" i="63" s="1"/>
  <c r="AA699" i="63"/>
  <c r="U699" i="63"/>
  <c r="T699" i="63"/>
  <c r="AA698" i="63"/>
  <c r="U698" i="63"/>
  <c r="T698" i="63"/>
  <c r="Y697" i="63"/>
  <c r="Z697" i="63" s="1"/>
  <c r="X697" i="63"/>
  <c r="U697" i="63"/>
  <c r="AA697" i="63" s="1"/>
  <c r="T697" i="63"/>
  <c r="U696" i="63"/>
  <c r="AA696" i="63" s="1"/>
  <c r="T696" i="63"/>
  <c r="AA695" i="63"/>
  <c r="U695" i="63"/>
  <c r="T695" i="63"/>
  <c r="AA694" i="63"/>
  <c r="Y694" i="63"/>
  <c r="Z694" i="63" s="1"/>
  <c r="X694" i="63"/>
  <c r="U694" i="63"/>
  <c r="T694" i="63"/>
  <c r="U693" i="63"/>
  <c r="AA693" i="63" s="1"/>
  <c r="T693" i="63"/>
  <c r="U692" i="63"/>
  <c r="T692" i="63"/>
  <c r="AA691" i="63"/>
  <c r="X691" i="63"/>
  <c r="U691" i="63"/>
  <c r="T691" i="63"/>
  <c r="AA690" i="63"/>
  <c r="Z690" i="63"/>
  <c r="U690" i="63"/>
  <c r="T690" i="63"/>
  <c r="Y690" i="63" s="1"/>
  <c r="AA689" i="63"/>
  <c r="Z689" i="63"/>
  <c r="X689" i="63"/>
  <c r="U689" i="63"/>
  <c r="T689" i="63"/>
  <c r="Y689" i="63" s="1"/>
  <c r="X688" i="63"/>
  <c r="U688" i="63"/>
  <c r="T688" i="63"/>
  <c r="AA687" i="63"/>
  <c r="U687" i="63"/>
  <c r="T687" i="63"/>
  <c r="AA686" i="63"/>
  <c r="U686" i="63"/>
  <c r="T686" i="63"/>
  <c r="X685" i="63"/>
  <c r="U685" i="63"/>
  <c r="T685" i="63"/>
  <c r="U684" i="63"/>
  <c r="AA684" i="63" s="1"/>
  <c r="T684" i="63"/>
  <c r="AA683" i="63"/>
  <c r="Z683" i="63"/>
  <c r="X683" i="63"/>
  <c r="U683" i="63"/>
  <c r="T683" i="63"/>
  <c r="Y683" i="63" s="1"/>
  <c r="AA682" i="63"/>
  <c r="Y682" i="63"/>
  <c r="Z682" i="63" s="1"/>
  <c r="U682" i="63"/>
  <c r="T682" i="63"/>
  <c r="X682" i="63" s="1"/>
  <c r="Y681" i="63"/>
  <c r="Z681" i="63" s="1"/>
  <c r="X681" i="63"/>
  <c r="U681" i="63"/>
  <c r="AA681" i="63" s="1"/>
  <c r="T681" i="63"/>
  <c r="U680" i="63"/>
  <c r="T680" i="63"/>
  <c r="U679" i="63"/>
  <c r="AA679" i="63" s="1"/>
  <c r="T679" i="63"/>
  <c r="AA678" i="63"/>
  <c r="Z678" i="63"/>
  <c r="X678" i="63"/>
  <c r="U678" i="63"/>
  <c r="T678" i="63"/>
  <c r="Y678" i="63" s="1"/>
  <c r="AA677" i="63"/>
  <c r="X677" i="63"/>
  <c r="U677" i="63"/>
  <c r="T677" i="63"/>
  <c r="Y676" i="63"/>
  <c r="Z676" i="63" s="1"/>
  <c r="U676" i="63"/>
  <c r="T676" i="63"/>
  <c r="AA675" i="63"/>
  <c r="U675" i="63"/>
  <c r="T675" i="63"/>
  <c r="AA674" i="63"/>
  <c r="U674" i="63"/>
  <c r="T674" i="63"/>
  <c r="AA673" i="63"/>
  <c r="Z673" i="63"/>
  <c r="Y673" i="63"/>
  <c r="U673" i="63"/>
  <c r="T673" i="63"/>
  <c r="X673" i="63" s="1"/>
  <c r="U672" i="63"/>
  <c r="AA672" i="63" s="1"/>
  <c r="T672" i="63"/>
  <c r="X671" i="63"/>
  <c r="U671" i="63"/>
  <c r="AA671" i="63" s="1"/>
  <c r="T671" i="63"/>
  <c r="Y671" i="63" s="1"/>
  <c r="Z671" i="63" s="1"/>
  <c r="AA670" i="63"/>
  <c r="U670" i="63"/>
  <c r="T670" i="63"/>
  <c r="U669" i="63"/>
  <c r="AA669" i="63" s="1"/>
  <c r="T669" i="63"/>
  <c r="X668" i="63"/>
  <c r="U668" i="63"/>
  <c r="AA668" i="63" s="1"/>
  <c r="T668" i="63"/>
  <c r="Y668" i="63" s="1"/>
  <c r="Z668" i="63" s="1"/>
  <c r="AA667" i="63"/>
  <c r="X667" i="63"/>
  <c r="U667" i="63"/>
  <c r="T667" i="63"/>
  <c r="Y667" i="63" s="1"/>
  <c r="Z667" i="63" s="1"/>
  <c r="AA666" i="63"/>
  <c r="U666" i="63"/>
  <c r="T666" i="63"/>
  <c r="Z665" i="63"/>
  <c r="X665" i="63"/>
  <c r="U665" i="63"/>
  <c r="AA665" i="63" s="1"/>
  <c r="T665" i="63"/>
  <c r="Y665" i="63" s="1"/>
  <c r="U664" i="63"/>
  <c r="AA664" i="63" s="1"/>
  <c r="T664" i="63"/>
  <c r="U663" i="63"/>
  <c r="AA663" i="63" s="1"/>
  <c r="T663" i="63"/>
  <c r="AA662" i="63"/>
  <c r="Y662" i="63"/>
  <c r="Z662" i="63" s="1"/>
  <c r="U662" i="63"/>
  <c r="T662" i="63"/>
  <c r="X662" i="63" s="1"/>
  <c r="AA661" i="63"/>
  <c r="U661" i="63"/>
  <c r="T661" i="63"/>
  <c r="U660" i="63"/>
  <c r="T660" i="63"/>
  <c r="X659" i="63"/>
  <c r="U659" i="63"/>
  <c r="AA659" i="63" s="1"/>
  <c r="T659" i="63"/>
  <c r="Y659" i="63" s="1"/>
  <c r="Z659" i="63" s="1"/>
  <c r="AA658" i="63"/>
  <c r="Z658" i="63"/>
  <c r="X658" i="63"/>
  <c r="U658" i="63"/>
  <c r="T658" i="63"/>
  <c r="Y658" i="63" s="1"/>
  <c r="AA657" i="63"/>
  <c r="Y657" i="63"/>
  <c r="Z657" i="63" s="1"/>
  <c r="U657" i="63"/>
  <c r="T657" i="63"/>
  <c r="X657" i="63" s="1"/>
  <c r="Y656" i="63"/>
  <c r="Z656" i="63" s="1"/>
  <c r="X656" i="63"/>
  <c r="U656" i="63"/>
  <c r="AA656" i="63" s="1"/>
  <c r="T656" i="63"/>
  <c r="U655" i="63"/>
  <c r="AA655" i="63" s="1"/>
  <c r="T655" i="63"/>
  <c r="AA654" i="63"/>
  <c r="Z654" i="63"/>
  <c r="X654" i="63"/>
  <c r="U654" i="63"/>
  <c r="T654" i="63"/>
  <c r="Y654" i="63" s="1"/>
  <c r="AA653" i="63"/>
  <c r="Y653" i="63"/>
  <c r="Z653" i="63" s="1"/>
  <c r="X653" i="63"/>
  <c r="U653" i="63"/>
  <c r="T653" i="63"/>
  <c r="X652" i="63"/>
  <c r="U652" i="63"/>
  <c r="T652" i="63"/>
  <c r="AA651" i="63"/>
  <c r="U651" i="63"/>
  <c r="T651" i="63"/>
  <c r="AA650" i="63"/>
  <c r="Z650" i="63"/>
  <c r="X650" i="63"/>
  <c r="U650" i="63"/>
  <c r="Y650" i="63" s="1"/>
  <c r="T650" i="63"/>
  <c r="AA649" i="63"/>
  <c r="U649" i="63"/>
  <c r="T649" i="63"/>
  <c r="AA648" i="63"/>
  <c r="U648" i="63"/>
  <c r="T648" i="63"/>
  <c r="AA647" i="63"/>
  <c r="Y647" i="63"/>
  <c r="Z647" i="63" s="1"/>
  <c r="U647" i="63"/>
  <c r="T647" i="63"/>
  <c r="AA646" i="63"/>
  <c r="Y646" i="63"/>
  <c r="Z646" i="63" s="1"/>
  <c r="X646" i="63"/>
  <c r="U646" i="63"/>
  <c r="T646" i="63"/>
  <c r="U645" i="63"/>
  <c r="AA645" i="63" s="1"/>
  <c r="T645" i="63"/>
  <c r="X644" i="63"/>
  <c r="U644" i="63"/>
  <c r="AA644" i="63" s="1"/>
  <c r="T644" i="63"/>
  <c r="Y644" i="63" s="1"/>
  <c r="Z644" i="63" s="1"/>
  <c r="AA643" i="63"/>
  <c r="Y643" i="63"/>
  <c r="Z643" i="63" s="1"/>
  <c r="U643" i="63"/>
  <c r="T643" i="63"/>
  <c r="X643" i="63" s="1"/>
  <c r="AA642" i="63"/>
  <c r="Y642" i="63"/>
  <c r="Z642" i="63" s="1"/>
  <c r="U642" i="63"/>
  <c r="X642" i="63" s="1"/>
  <c r="T642" i="63"/>
  <c r="Y641" i="63"/>
  <c r="Z641" i="63" s="1"/>
  <c r="U641" i="63"/>
  <c r="AA641" i="63" s="1"/>
  <c r="T641" i="63"/>
  <c r="AA640" i="63"/>
  <c r="Y640" i="63"/>
  <c r="Z640" i="63" s="1"/>
  <c r="U640" i="63"/>
  <c r="T640" i="63"/>
  <c r="X640" i="63" s="1"/>
  <c r="U639" i="63"/>
  <c r="AA639" i="63" s="1"/>
  <c r="T639" i="63"/>
  <c r="U638" i="63"/>
  <c r="T638" i="63"/>
  <c r="X637" i="63"/>
  <c r="U637" i="63"/>
  <c r="AA637" i="63" s="1"/>
  <c r="T637" i="63"/>
  <c r="AA636" i="63"/>
  <c r="X636" i="63"/>
  <c r="U636" i="63"/>
  <c r="Y636" i="63" s="1"/>
  <c r="Z636" i="63" s="1"/>
  <c r="T636" i="63"/>
  <c r="U635" i="63"/>
  <c r="AA635" i="63" s="1"/>
  <c r="T635" i="63"/>
  <c r="AA634" i="63"/>
  <c r="Z634" i="63"/>
  <c r="U634" i="63"/>
  <c r="Y634" i="63" s="1"/>
  <c r="T634" i="63"/>
  <c r="AA633" i="63"/>
  <c r="Y633" i="63"/>
  <c r="Z633" i="63" s="1"/>
  <c r="U633" i="63"/>
  <c r="T633" i="63"/>
  <c r="X633" i="63" s="1"/>
  <c r="AA632" i="63"/>
  <c r="U632" i="63"/>
  <c r="T632" i="63"/>
  <c r="U631" i="63"/>
  <c r="T631" i="63"/>
  <c r="AA630" i="63"/>
  <c r="Y630" i="63"/>
  <c r="Z630" i="63" s="1"/>
  <c r="X630" i="63"/>
  <c r="U630" i="63"/>
  <c r="T630" i="63"/>
  <c r="U629" i="63"/>
  <c r="T629" i="63"/>
  <c r="U628" i="63"/>
  <c r="AA628" i="63" s="1"/>
  <c r="T628" i="63"/>
  <c r="AA627" i="63"/>
  <c r="Y627" i="63"/>
  <c r="Z627" i="63" s="1"/>
  <c r="U627" i="63"/>
  <c r="T627" i="63"/>
  <c r="X627" i="63" s="1"/>
  <c r="U626" i="63"/>
  <c r="T626" i="63"/>
  <c r="Z625" i="63"/>
  <c r="Y625" i="63"/>
  <c r="U625" i="63"/>
  <c r="AA625" i="63" s="1"/>
  <c r="T625" i="63"/>
  <c r="X625" i="63" s="1"/>
  <c r="Y624" i="63"/>
  <c r="Z624" i="63" s="1"/>
  <c r="U624" i="63"/>
  <c r="AA624" i="63" s="1"/>
  <c r="T624" i="63"/>
  <c r="U623" i="63"/>
  <c r="AA623" i="63" s="1"/>
  <c r="T623" i="63"/>
  <c r="U622" i="63"/>
  <c r="T622" i="63"/>
  <c r="Z621" i="63"/>
  <c r="X621" i="63"/>
  <c r="U621" i="63"/>
  <c r="AA621" i="63" s="1"/>
  <c r="T621" i="63"/>
  <c r="Y621" i="63" s="1"/>
  <c r="U620" i="63"/>
  <c r="T620" i="63"/>
  <c r="AA619" i="63"/>
  <c r="U619" i="63"/>
  <c r="T619" i="63"/>
  <c r="AA618" i="63"/>
  <c r="Z618" i="63"/>
  <c r="X618" i="63"/>
  <c r="U618" i="63"/>
  <c r="Y618" i="63" s="1"/>
  <c r="T618" i="63"/>
  <c r="AA617" i="63"/>
  <c r="U617" i="63"/>
  <c r="T617" i="63"/>
  <c r="AA616" i="63"/>
  <c r="U616" i="63"/>
  <c r="T616" i="63"/>
  <c r="AA615" i="63"/>
  <c r="Y615" i="63"/>
  <c r="Z615" i="63" s="1"/>
  <c r="U615" i="63"/>
  <c r="T615" i="63"/>
  <c r="AA614" i="63"/>
  <c r="Y614" i="63"/>
  <c r="Z614" i="63" s="1"/>
  <c r="X614" i="63"/>
  <c r="U614" i="63"/>
  <c r="T614" i="63"/>
  <c r="U613" i="63"/>
  <c r="AA613" i="63" s="1"/>
  <c r="T613" i="63"/>
  <c r="X612" i="63"/>
  <c r="U612" i="63"/>
  <c r="AA612" i="63" s="1"/>
  <c r="T612" i="63"/>
  <c r="Y612" i="63" s="1"/>
  <c r="Z612" i="63" s="1"/>
  <c r="AA611" i="63"/>
  <c r="Y611" i="63"/>
  <c r="Z611" i="63" s="1"/>
  <c r="U611" i="63"/>
  <c r="T611" i="63"/>
  <c r="X611" i="63" s="1"/>
  <c r="AA610" i="63"/>
  <c r="Y610" i="63"/>
  <c r="Z610" i="63" s="1"/>
  <c r="U610" i="63"/>
  <c r="X610" i="63" s="1"/>
  <c r="T610" i="63"/>
  <c r="U609" i="63"/>
  <c r="T609" i="63"/>
  <c r="AA608" i="63"/>
  <c r="Y608" i="63"/>
  <c r="Z608" i="63" s="1"/>
  <c r="U608" i="63"/>
  <c r="T608" i="63"/>
  <c r="X608" i="63" s="1"/>
  <c r="U607" i="63"/>
  <c r="T607" i="63"/>
  <c r="AA606" i="63"/>
  <c r="Z606" i="63"/>
  <c r="X606" i="63"/>
  <c r="U606" i="63"/>
  <c r="T606" i="63"/>
  <c r="Y606" i="63" s="1"/>
  <c r="AA605" i="63"/>
  <c r="U605" i="63"/>
  <c r="T605" i="63"/>
  <c r="U604" i="63"/>
  <c r="AA604" i="63" s="1"/>
  <c r="T604" i="63"/>
  <c r="U603" i="63"/>
  <c r="T603" i="63"/>
  <c r="AA602" i="63"/>
  <c r="U602" i="63"/>
  <c r="T602" i="63"/>
  <c r="AA601" i="63"/>
  <c r="Y601" i="63"/>
  <c r="Z601" i="63" s="1"/>
  <c r="X601" i="63"/>
  <c r="U601" i="63"/>
  <c r="T601" i="63"/>
  <c r="Y600" i="63"/>
  <c r="Z600" i="63" s="1"/>
  <c r="U600" i="63"/>
  <c r="AA600" i="63" s="1"/>
  <c r="T600" i="63"/>
  <c r="X599" i="63"/>
  <c r="U599" i="63"/>
  <c r="T599" i="63"/>
  <c r="AA598" i="63"/>
  <c r="Z598" i="63"/>
  <c r="X598" i="63"/>
  <c r="U598" i="63"/>
  <c r="T598" i="63"/>
  <c r="Y598" i="63" s="1"/>
  <c r="AA597" i="63"/>
  <c r="U597" i="63"/>
  <c r="T597" i="63"/>
  <c r="U596" i="63"/>
  <c r="AA596" i="63" s="1"/>
  <c r="T596" i="63"/>
  <c r="X595" i="63"/>
  <c r="U595" i="63"/>
  <c r="T595" i="63"/>
  <c r="AA594" i="63"/>
  <c r="X594" i="63"/>
  <c r="U594" i="63"/>
  <c r="T594" i="63"/>
  <c r="Y594" i="63" s="1"/>
  <c r="Z594" i="63" s="1"/>
  <c r="AA593" i="63"/>
  <c r="Y593" i="63"/>
  <c r="Z593" i="63" s="1"/>
  <c r="X593" i="63"/>
  <c r="U593" i="63"/>
  <c r="T593" i="63"/>
  <c r="Z592" i="63"/>
  <c r="Y592" i="63"/>
  <c r="U592" i="63"/>
  <c r="AA592" i="63" s="1"/>
  <c r="T592" i="63"/>
  <c r="X592" i="63" s="1"/>
  <c r="X591" i="63"/>
  <c r="U591" i="63"/>
  <c r="T591" i="63"/>
  <c r="AA590" i="63"/>
  <c r="Z590" i="63"/>
  <c r="X590" i="63"/>
  <c r="U590" i="63"/>
  <c r="T590" i="63"/>
  <c r="Y590" i="63" s="1"/>
  <c r="AA589" i="63"/>
  <c r="U589" i="63"/>
  <c r="T589" i="63"/>
  <c r="X589" i="63" s="1"/>
  <c r="U588" i="63"/>
  <c r="AA588" i="63" s="1"/>
  <c r="T588" i="63"/>
  <c r="U587" i="63"/>
  <c r="T587" i="63"/>
  <c r="U586" i="63"/>
  <c r="AA586" i="63" s="1"/>
  <c r="T586" i="63"/>
  <c r="AA585" i="63"/>
  <c r="Y585" i="63"/>
  <c r="Z585" i="63" s="1"/>
  <c r="X585" i="63"/>
  <c r="U585" i="63"/>
  <c r="T585" i="63"/>
  <c r="AA584" i="63"/>
  <c r="Y584" i="63"/>
  <c r="Z584" i="63" s="1"/>
  <c r="U584" i="63"/>
  <c r="T584" i="63"/>
  <c r="X584" i="63" s="1"/>
  <c r="Z583" i="63"/>
  <c r="Y583" i="63"/>
  <c r="X583" i="63"/>
  <c r="U583" i="63"/>
  <c r="AA583" i="63" s="1"/>
  <c r="T583" i="63"/>
  <c r="AA582" i="63"/>
  <c r="U582" i="63"/>
  <c r="X582" i="63" s="1"/>
  <c r="T582" i="63"/>
  <c r="AA581" i="63"/>
  <c r="Y581" i="63"/>
  <c r="Z581" i="63" s="1"/>
  <c r="X581" i="63"/>
  <c r="U581" i="63"/>
  <c r="T581" i="63"/>
  <c r="AA580" i="63"/>
  <c r="Z580" i="63"/>
  <c r="U580" i="63"/>
  <c r="Y580" i="63" s="1"/>
  <c r="T580" i="63"/>
  <c r="Z579" i="63"/>
  <c r="Y579" i="63"/>
  <c r="U579" i="63"/>
  <c r="T579" i="63"/>
  <c r="U578" i="63"/>
  <c r="AA578" i="63" s="1"/>
  <c r="T578" i="63"/>
  <c r="AA577" i="63"/>
  <c r="Y577" i="63"/>
  <c r="Z577" i="63" s="1"/>
  <c r="X577" i="63"/>
  <c r="U577" i="63"/>
  <c r="T577" i="63"/>
  <c r="AA576" i="63"/>
  <c r="U576" i="63"/>
  <c r="T576" i="63"/>
  <c r="Z575" i="63"/>
  <c r="Y575" i="63"/>
  <c r="X575" i="63"/>
  <c r="U575" i="63"/>
  <c r="AA575" i="63" s="1"/>
  <c r="T575" i="63"/>
  <c r="U574" i="63"/>
  <c r="T574" i="63"/>
  <c r="AA573" i="63"/>
  <c r="Y573" i="63"/>
  <c r="Z573" i="63" s="1"/>
  <c r="X573" i="63"/>
  <c r="U573" i="63"/>
  <c r="T573" i="63"/>
  <c r="AA572" i="63"/>
  <c r="U572" i="63"/>
  <c r="Y572" i="63" s="1"/>
  <c r="Z572" i="63" s="1"/>
  <c r="T572" i="63"/>
  <c r="Y571" i="63"/>
  <c r="Z571" i="63" s="1"/>
  <c r="U571" i="63"/>
  <c r="T571" i="63"/>
  <c r="U570" i="63"/>
  <c r="AA570" i="63" s="1"/>
  <c r="T570" i="63"/>
  <c r="Y569" i="63"/>
  <c r="Z569" i="63" s="1"/>
  <c r="X569" i="63"/>
  <c r="U569" i="63"/>
  <c r="AA569" i="63" s="1"/>
  <c r="T569" i="63"/>
  <c r="AA568" i="63"/>
  <c r="U568" i="63"/>
  <c r="T568" i="63"/>
  <c r="U567" i="63"/>
  <c r="T567" i="63"/>
  <c r="U566" i="63"/>
  <c r="T566" i="63"/>
  <c r="AA565" i="63"/>
  <c r="U565" i="63"/>
  <c r="T565" i="63"/>
  <c r="U564" i="63"/>
  <c r="AA564" i="63" s="1"/>
  <c r="T564" i="63"/>
  <c r="Y563" i="63"/>
  <c r="Z563" i="63" s="1"/>
  <c r="U563" i="63"/>
  <c r="T563" i="63"/>
  <c r="U562" i="63"/>
  <c r="T562" i="63"/>
  <c r="U561" i="63"/>
  <c r="T561" i="63"/>
  <c r="U560" i="63"/>
  <c r="T560" i="63"/>
  <c r="AA559" i="63"/>
  <c r="X559" i="63"/>
  <c r="U559" i="63"/>
  <c r="Y559" i="63" s="1"/>
  <c r="Z559" i="63" s="1"/>
  <c r="T559" i="63"/>
  <c r="AA558" i="63"/>
  <c r="Y558" i="63"/>
  <c r="Z558" i="63" s="1"/>
  <c r="X558" i="63"/>
  <c r="U558" i="63"/>
  <c r="T558" i="63"/>
  <c r="AA557" i="63"/>
  <c r="X557" i="63"/>
  <c r="U557" i="63"/>
  <c r="T557" i="63"/>
  <c r="Y557" i="63" s="1"/>
  <c r="Z557" i="63" s="1"/>
  <c r="AA556" i="63"/>
  <c r="Y556" i="63"/>
  <c r="Z556" i="63" s="1"/>
  <c r="U556" i="63"/>
  <c r="T556" i="63"/>
  <c r="AA555" i="63"/>
  <c r="Y555" i="63"/>
  <c r="Z555" i="63" s="1"/>
  <c r="X555" i="63"/>
  <c r="U555" i="63"/>
  <c r="T555" i="63"/>
  <c r="AA554" i="63"/>
  <c r="U554" i="63"/>
  <c r="T554" i="63"/>
  <c r="X554" i="63" s="1"/>
  <c r="U553" i="63"/>
  <c r="AA553" i="63" s="1"/>
  <c r="T553" i="63"/>
  <c r="AA552" i="63"/>
  <c r="U552" i="63"/>
  <c r="T552" i="63"/>
  <c r="X552" i="63" s="1"/>
  <c r="U551" i="63"/>
  <c r="T551" i="63"/>
  <c r="U550" i="63"/>
  <c r="T550" i="63"/>
  <c r="U549" i="63"/>
  <c r="AA549" i="63" s="1"/>
  <c r="T549" i="63"/>
  <c r="U548" i="63"/>
  <c r="AA548" i="63" s="1"/>
  <c r="T548" i="63"/>
  <c r="Y547" i="63"/>
  <c r="Z547" i="63" s="1"/>
  <c r="U547" i="63"/>
  <c r="T547" i="63"/>
  <c r="AA546" i="63"/>
  <c r="U546" i="63"/>
  <c r="X546" i="63" s="1"/>
  <c r="T546" i="63"/>
  <c r="U545" i="63"/>
  <c r="T545" i="63"/>
  <c r="U544" i="63"/>
  <c r="T544" i="63"/>
  <c r="X543" i="63"/>
  <c r="U543" i="63"/>
  <c r="T543" i="63"/>
  <c r="AA542" i="63"/>
  <c r="Y542" i="63"/>
  <c r="Z542" i="63" s="1"/>
  <c r="X542" i="63"/>
  <c r="U542" i="63"/>
  <c r="T542" i="63"/>
  <c r="AA541" i="63"/>
  <c r="X541" i="63"/>
  <c r="U541" i="63"/>
  <c r="T541" i="63"/>
  <c r="Y541" i="63" s="1"/>
  <c r="Z541" i="63" s="1"/>
  <c r="AA540" i="63"/>
  <c r="U540" i="63"/>
  <c r="Y540" i="63" s="1"/>
  <c r="Z540" i="63" s="1"/>
  <c r="T540" i="63"/>
  <c r="AA539" i="63"/>
  <c r="Y539" i="63"/>
  <c r="Z539" i="63" s="1"/>
  <c r="X539" i="63"/>
  <c r="U539" i="63"/>
  <c r="T539" i="63"/>
  <c r="AA538" i="63"/>
  <c r="U538" i="63"/>
  <c r="T538" i="63"/>
  <c r="X537" i="63"/>
  <c r="U537" i="63"/>
  <c r="AA537" i="63" s="1"/>
  <c r="T537" i="63"/>
  <c r="Y537" i="63" s="1"/>
  <c r="Z537" i="63" s="1"/>
  <c r="AA536" i="63"/>
  <c r="U536" i="63"/>
  <c r="T536" i="63"/>
  <c r="AA535" i="63"/>
  <c r="U535" i="63"/>
  <c r="T535" i="63"/>
  <c r="U534" i="63"/>
  <c r="T534" i="63"/>
  <c r="AA533" i="63"/>
  <c r="U533" i="63"/>
  <c r="T533" i="63"/>
  <c r="Y533" i="63" s="1"/>
  <c r="Z533" i="63" s="1"/>
  <c r="U532" i="63"/>
  <c r="AA532" i="63" s="1"/>
  <c r="T532" i="63"/>
  <c r="Z531" i="63"/>
  <c r="Y531" i="63"/>
  <c r="U531" i="63"/>
  <c r="T531" i="63"/>
  <c r="U530" i="63"/>
  <c r="T530" i="63"/>
  <c r="Y530" i="63" s="1"/>
  <c r="Z530" i="63" s="1"/>
  <c r="AA529" i="63"/>
  <c r="U529" i="63"/>
  <c r="T529" i="63"/>
  <c r="U528" i="63"/>
  <c r="T528" i="63"/>
  <c r="AA527" i="63"/>
  <c r="X527" i="63"/>
  <c r="U527" i="63"/>
  <c r="Y527" i="63" s="1"/>
  <c r="Z527" i="63" s="1"/>
  <c r="T527" i="63"/>
  <c r="AA526" i="63"/>
  <c r="Y526" i="63"/>
  <c r="Z526" i="63" s="1"/>
  <c r="X526" i="63"/>
  <c r="U526" i="63"/>
  <c r="T526" i="63"/>
  <c r="AA525" i="63"/>
  <c r="X525" i="63"/>
  <c r="U525" i="63"/>
  <c r="T525" i="63"/>
  <c r="Y525" i="63" s="1"/>
  <c r="Z525" i="63" s="1"/>
  <c r="U524" i="63"/>
  <c r="T524" i="63"/>
  <c r="AA523" i="63"/>
  <c r="Y523" i="63"/>
  <c r="Z523" i="63" s="1"/>
  <c r="X523" i="63"/>
  <c r="U523" i="63"/>
  <c r="T523" i="63"/>
  <c r="AA522" i="63"/>
  <c r="Y522" i="63"/>
  <c r="Z522" i="63" s="1"/>
  <c r="U522" i="63"/>
  <c r="T522" i="63"/>
  <c r="X522" i="63" s="1"/>
  <c r="U521" i="63"/>
  <c r="AA521" i="63" s="1"/>
  <c r="T521" i="63"/>
  <c r="AA520" i="63"/>
  <c r="U520" i="63"/>
  <c r="T520" i="63"/>
  <c r="X520" i="63" s="1"/>
  <c r="U519" i="63"/>
  <c r="T519" i="63"/>
  <c r="U518" i="63"/>
  <c r="T518" i="63"/>
  <c r="U517" i="63"/>
  <c r="AA517" i="63" s="1"/>
  <c r="T517" i="63"/>
  <c r="U516" i="63"/>
  <c r="AA516" i="63" s="1"/>
  <c r="T516" i="63"/>
  <c r="U515" i="63"/>
  <c r="T515" i="63"/>
  <c r="AA514" i="63"/>
  <c r="U514" i="63"/>
  <c r="X514" i="63" s="1"/>
  <c r="T514" i="63"/>
  <c r="U513" i="63"/>
  <c r="T513" i="63"/>
  <c r="U512" i="63"/>
  <c r="T512" i="63"/>
  <c r="X511" i="63"/>
  <c r="U511" i="63"/>
  <c r="T511" i="63"/>
  <c r="AA510" i="63"/>
  <c r="Y510" i="63"/>
  <c r="Z510" i="63" s="1"/>
  <c r="X510" i="63"/>
  <c r="U510" i="63"/>
  <c r="T510" i="63"/>
  <c r="AA509" i="63"/>
  <c r="X509" i="63"/>
  <c r="U509" i="63"/>
  <c r="T509" i="63"/>
  <c r="Y509" i="63" s="1"/>
  <c r="Z509" i="63" s="1"/>
  <c r="AA508" i="63"/>
  <c r="Y508" i="63"/>
  <c r="Z508" i="63" s="1"/>
  <c r="U508" i="63"/>
  <c r="T508" i="63"/>
  <c r="AA507" i="63"/>
  <c r="Y507" i="63"/>
  <c r="Z507" i="63" s="1"/>
  <c r="X507" i="63"/>
  <c r="U507" i="63"/>
  <c r="T507" i="63"/>
  <c r="AA506" i="63"/>
  <c r="U506" i="63"/>
  <c r="T506" i="63"/>
  <c r="Y505" i="63"/>
  <c r="Z505" i="63" s="1"/>
  <c r="U505" i="63"/>
  <c r="AA505" i="63" s="1"/>
  <c r="T505" i="63"/>
  <c r="X505" i="63" s="1"/>
  <c r="AA504" i="63"/>
  <c r="U504" i="63"/>
  <c r="T504" i="63"/>
  <c r="AA503" i="63"/>
  <c r="U503" i="63"/>
  <c r="T503" i="63"/>
  <c r="U502" i="63"/>
  <c r="T502" i="63"/>
  <c r="AA501" i="63"/>
  <c r="X501" i="63"/>
  <c r="U501" i="63"/>
  <c r="T501" i="63"/>
  <c r="AA500" i="63"/>
  <c r="Y500" i="63"/>
  <c r="Z500" i="63" s="1"/>
  <c r="X500" i="63"/>
  <c r="U500" i="63"/>
  <c r="T500" i="63"/>
  <c r="AA499" i="63"/>
  <c r="Y499" i="63"/>
  <c r="Z499" i="63" s="1"/>
  <c r="U499" i="63"/>
  <c r="T499" i="63"/>
  <c r="X499" i="63" s="1"/>
  <c r="Y498" i="63"/>
  <c r="Z498" i="63" s="1"/>
  <c r="U498" i="63"/>
  <c r="T498" i="63"/>
  <c r="AA497" i="63"/>
  <c r="U497" i="63"/>
  <c r="X497" i="63" s="1"/>
  <c r="T497" i="63"/>
  <c r="Y497" i="63" s="1"/>
  <c r="Z497" i="63" s="1"/>
  <c r="AA496" i="63"/>
  <c r="Y496" i="63"/>
  <c r="Z496" i="63" s="1"/>
  <c r="U496" i="63"/>
  <c r="T496" i="63"/>
  <c r="X496" i="63" s="1"/>
  <c r="U495" i="63"/>
  <c r="AA495" i="63" s="1"/>
  <c r="T495" i="63"/>
  <c r="U494" i="63"/>
  <c r="T494" i="63"/>
  <c r="U493" i="63"/>
  <c r="T493" i="63"/>
  <c r="AA492" i="63"/>
  <c r="Y492" i="63"/>
  <c r="Z492" i="63" s="1"/>
  <c r="X492" i="63"/>
  <c r="U492" i="63"/>
  <c r="T492" i="63"/>
  <c r="AA491" i="63"/>
  <c r="U491" i="63"/>
  <c r="T491" i="63"/>
  <c r="X491" i="63" s="1"/>
  <c r="U490" i="63"/>
  <c r="T490" i="63"/>
  <c r="AA489" i="63"/>
  <c r="X489" i="63"/>
  <c r="U489" i="63"/>
  <c r="T489" i="63"/>
  <c r="AA488" i="63"/>
  <c r="Y488" i="63"/>
  <c r="Z488" i="63" s="1"/>
  <c r="X488" i="63"/>
  <c r="U488" i="63"/>
  <c r="T488" i="63"/>
  <c r="AA487" i="63"/>
  <c r="U487" i="63"/>
  <c r="T487" i="63"/>
  <c r="U486" i="63"/>
  <c r="T486" i="63"/>
  <c r="U485" i="63"/>
  <c r="AA485" i="63" s="1"/>
  <c r="T485" i="63"/>
  <c r="AA484" i="63"/>
  <c r="Y484" i="63"/>
  <c r="Z484" i="63" s="1"/>
  <c r="X484" i="63"/>
  <c r="U484" i="63"/>
  <c r="T484" i="63"/>
  <c r="AA483" i="63"/>
  <c r="Y483" i="63"/>
  <c r="Z483" i="63" s="1"/>
  <c r="U483" i="63"/>
  <c r="T483" i="63"/>
  <c r="X483" i="63" s="1"/>
  <c r="U482" i="63"/>
  <c r="T482" i="63"/>
  <c r="AA481" i="63"/>
  <c r="X481" i="63"/>
  <c r="U481" i="63"/>
  <c r="T481" i="63"/>
  <c r="AA480" i="63"/>
  <c r="Y480" i="63"/>
  <c r="Z480" i="63" s="1"/>
  <c r="X480" i="63"/>
  <c r="U480" i="63"/>
  <c r="T480" i="63"/>
  <c r="AA479" i="63"/>
  <c r="U479" i="63"/>
  <c r="T479" i="63"/>
  <c r="X478" i="63"/>
  <c r="U478" i="63"/>
  <c r="AA478" i="63" s="1"/>
  <c r="T478" i="63"/>
  <c r="Y478" i="63" s="1"/>
  <c r="Z478" i="63" s="1"/>
  <c r="X477" i="63"/>
  <c r="U477" i="63"/>
  <c r="AA477" i="63" s="1"/>
  <c r="T477" i="63"/>
  <c r="AA476" i="63"/>
  <c r="U476" i="63"/>
  <c r="T476" i="63"/>
  <c r="AA475" i="63"/>
  <c r="Y475" i="63"/>
  <c r="Z475" i="63" s="1"/>
  <c r="X475" i="63"/>
  <c r="U475" i="63"/>
  <c r="T475" i="63"/>
  <c r="U474" i="63"/>
  <c r="AA474" i="63" s="1"/>
  <c r="T474" i="63"/>
  <c r="U473" i="63"/>
  <c r="AA473" i="63" s="1"/>
  <c r="T473" i="63"/>
  <c r="AA472" i="63"/>
  <c r="Y472" i="63"/>
  <c r="Z472" i="63" s="1"/>
  <c r="X472" i="63"/>
  <c r="U472" i="63"/>
  <c r="T472" i="63"/>
  <c r="AA471" i="63"/>
  <c r="Z471" i="63"/>
  <c r="U471" i="63"/>
  <c r="Y471" i="63" s="1"/>
  <c r="T471" i="63"/>
  <c r="U470" i="63"/>
  <c r="AA470" i="63" s="1"/>
  <c r="T470" i="63"/>
  <c r="Z469" i="63"/>
  <c r="X469" i="63"/>
  <c r="U469" i="63"/>
  <c r="AA469" i="63" s="1"/>
  <c r="T469" i="63"/>
  <c r="Y469" i="63" s="1"/>
  <c r="AA468" i="63"/>
  <c r="Y468" i="63"/>
  <c r="Z468" i="63" s="1"/>
  <c r="U468" i="63"/>
  <c r="T468" i="63"/>
  <c r="X468" i="63" s="1"/>
  <c r="U467" i="63"/>
  <c r="T467" i="63"/>
  <c r="U466" i="63"/>
  <c r="AA466" i="63" s="1"/>
  <c r="T466" i="63"/>
  <c r="AA465" i="63"/>
  <c r="U465" i="63"/>
  <c r="T465" i="63"/>
  <c r="X465" i="63" s="1"/>
  <c r="AA464" i="63"/>
  <c r="Y464" i="63"/>
  <c r="Z464" i="63" s="1"/>
  <c r="X464" i="63"/>
  <c r="U464" i="63"/>
  <c r="T464" i="63"/>
  <c r="AA463" i="63"/>
  <c r="U463" i="63"/>
  <c r="T463" i="63"/>
  <c r="X462" i="63"/>
  <c r="U462" i="63"/>
  <c r="AA462" i="63" s="1"/>
  <c r="T462" i="63"/>
  <c r="Y462" i="63" s="1"/>
  <c r="Z462" i="63" s="1"/>
  <c r="X461" i="63"/>
  <c r="U461" i="63"/>
  <c r="AA461" i="63" s="1"/>
  <c r="T461" i="63"/>
  <c r="AA460" i="63"/>
  <c r="U460" i="63"/>
  <c r="T460" i="63"/>
  <c r="AA459" i="63"/>
  <c r="Y459" i="63"/>
  <c r="Z459" i="63" s="1"/>
  <c r="X459" i="63"/>
  <c r="U459" i="63"/>
  <c r="T459" i="63"/>
  <c r="U458" i="63"/>
  <c r="AA458" i="63" s="1"/>
  <c r="T458" i="63"/>
  <c r="U457" i="63"/>
  <c r="AA457" i="63" s="1"/>
  <c r="T457" i="63"/>
  <c r="AA456" i="63"/>
  <c r="Y456" i="63"/>
  <c r="Z456" i="63" s="1"/>
  <c r="X456" i="63"/>
  <c r="U456" i="63"/>
  <c r="T456" i="63"/>
  <c r="AA455" i="63"/>
  <c r="Z455" i="63"/>
  <c r="U455" i="63"/>
  <c r="Y455" i="63" s="1"/>
  <c r="T455" i="63"/>
  <c r="U454" i="63"/>
  <c r="AA454" i="63" s="1"/>
  <c r="T454" i="63"/>
  <c r="Z453" i="63"/>
  <c r="X453" i="63"/>
  <c r="U453" i="63"/>
  <c r="AA453" i="63" s="1"/>
  <c r="T453" i="63"/>
  <c r="Y453" i="63" s="1"/>
  <c r="AA452" i="63"/>
  <c r="Y452" i="63"/>
  <c r="Z452" i="63" s="1"/>
  <c r="U452" i="63"/>
  <c r="T452" i="63"/>
  <c r="X452" i="63" s="1"/>
  <c r="Y451" i="63"/>
  <c r="Z451" i="63" s="1"/>
  <c r="U451" i="63"/>
  <c r="T451" i="63"/>
  <c r="U450" i="63"/>
  <c r="AA450" i="63" s="1"/>
  <c r="T450" i="63"/>
  <c r="AA449" i="63"/>
  <c r="U449" i="63"/>
  <c r="T449" i="63"/>
  <c r="X449" i="63" s="1"/>
  <c r="AA448" i="63"/>
  <c r="Y448" i="63"/>
  <c r="Z448" i="63" s="1"/>
  <c r="X448" i="63"/>
  <c r="U448" i="63"/>
  <c r="T448" i="63"/>
  <c r="AA447" i="63"/>
  <c r="U447" i="63"/>
  <c r="T447" i="63"/>
  <c r="AA446" i="63"/>
  <c r="Y446" i="63"/>
  <c r="Z446" i="63" s="1"/>
  <c r="X446" i="63"/>
  <c r="U446" i="63"/>
  <c r="T446" i="63"/>
  <c r="AA445" i="63"/>
  <c r="Y445" i="63"/>
  <c r="Z445" i="63" s="1"/>
  <c r="U445" i="63"/>
  <c r="T445" i="63"/>
  <c r="X445" i="63" s="1"/>
  <c r="U444" i="63"/>
  <c r="T444" i="63"/>
  <c r="U443" i="63"/>
  <c r="AA443" i="63" s="1"/>
  <c r="T443" i="63"/>
  <c r="AA442" i="63"/>
  <c r="Y442" i="63"/>
  <c r="Z442" i="63" s="1"/>
  <c r="X442" i="63"/>
  <c r="U442" i="63"/>
  <c r="T442" i="63"/>
  <c r="Z441" i="63"/>
  <c r="U441" i="63"/>
  <c r="Y441" i="63" s="1"/>
  <c r="T441" i="63"/>
  <c r="X441" i="63" s="1"/>
  <c r="Y440" i="63"/>
  <c r="Z440" i="63" s="1"/>
  <c r="X440" i="63"/>
  <c r="U440" i="63"/>
  <c r="AA440" i="63" s="1"/>
  <c r="T440" i="63"/>
  <c r="AA439" i="63"/>
  <c r="U439" i="63"/>
  <c r="T439" i="63"/>
  <c r="AA438" i="63"/>
  <c r="Y438" i="63"/>
  <c r="Z438" i="63" s="1"/>
  <c r="X438" i="63"/>
  <c r="U438" i="63"/>
  <c r="T438" i="63"/>
  <c r="AA437" i="63"/>
  <c r="U437" i="63"/>
  <c r="Y437" i="63" s="1"/>
  <c r="Z437" i="63" s="1"/>
  <c r="T437" i="63"/>
  <c r="X437" i="63" s="1"/>
  <c r="Y436" i="63"/>
  <c r="Z436" i="63" s="1"/>
  <c r="X436" i="63"/>
  <c r="U436" i="63"/>
  <c r="AA436" i="63" s="1"/>
  <c r="T436" i="63"/>
  <c r="U435" i="63"/>
  <c r="AA435" i="63" s="1"/>
  <c r="T435" i="63"/>
  <c r="AA434" i="63"/>
  <c r="Y434" i="63"/>
  <c r="Z434" i="63" s="1"/>
  <c r="X434" i="63"/>
  <c r="U434" i="63"/>
  <c r="T434" i="63"/>
  <c r="U433" i="63"/>
  <c r="T433" i="63"/>
  <c r="X433" i="63" s="1"/>
  <c r="Y432" i="63"/>
  <c r="Z432" i="63" s="1"/>
  <c r="U432" i="63"/>
  <c r="T432" i="63"/>
  <c r="U431" i="63"/>
  <c r="AA431" i="63" s="1"/>
  <c r="T431" i="63"/>
  <c r="AA430" i="63"/>
  <c r="Y430" i="63"/>
  <c r="Z430" i="63" s="1"/>
  <c r="X430" i="63"/>
  <c r="U430" i="63"/>
  <c r="T430" i="63"/>
  <c r="Y429" i="63"/>
  <c r="Z429" i="63" s="1"/>
  <c r="U429" i="63"/>
  <c r="AA429" i="63" s="1"/>
  <c r="T429" i="63"/>
  <c r="X429" i="63" s="1"/>
  <c r="X428" i="63"/>
  <c r="U428" i="63"/>
  <c r="AA428" i="63" s="1"/>
  <c r="T428" i="63"/>
  <c r="U427" i="63"/>
  <c r="AA427" i="63" s="1"/>
  <c r="T427" i="63"/>
  <c r="AA426" i="63"/>
  <c r="Y426" i="63"/>
  <c r="Z426" i="63" s="1"/>
  <c r="X426" i="63"/>
  <c r="U426" i="63"/>
  <c r="T426" i="63"/>
  <c r="Y425" i="63"/>
  <c r="Z425" i="63" s="1"/>
  <c r="U425" i="63"/>
  <c r="AA425" i="63" s="1"/>
  <c r="T425" i="63"/>
  <c r="Y424" i="63"/>
  <c r="Z424" i="63" s="1"/>
  <c r="U424" i="63"/>
  <c r="AA424" i="63" s="1"/>
  <c r="T424" i="63"/>
  <c r="U423" i="63"/>
  <c r="AA423" i="63" s="1"/>
  <c r="T423" i="63"/>
  <c r="AA422" i="63"/>
  <c r="Y422" i="63"/>
  <c r="Z422" i="63" s="1"/>
  <c r="X422" i="63"/>
  <c r="U422" i="63"/>
  <c r="T422" i="63"/>
  <c r="AA421" i="63"/>
  <c r="Y421" i="63"/>
  <c r="Z421" i="63" s="1"/>
  <c r="U421" i="63"/>
  <c r="T421" i="63"/>
  <c r="X421" i="63" s="1"/>
  <c r="U420" i="63"/>
  <c r="AA420" i="63" s="1"/>
  <c r="T420" i="63"/>
  <c r="AA419" i="63"/>
  <c r="U419" i="63"/>
  <c r="T419" i="63"/>
  <c r="AA418" i="63"/>
  <c r="Y418" i="63"/>
  <c r="Z418" i="63" s="1"/>
  <c r="X418" i="63"/>
  <c r="U418" i="63"/>
  <c r="T418" i="63"/>
  <c r="AA417" i="63"/>
  <c r="U417" i="63"/>
  <c r="T417" i="63"/>
  <c r="Y417" i="63" s="1"/>
  <c r="Z417" i="63" s="1"/>
  <c r="U416" i="63"/>
  <c r="T416" i="63"/>
  <c r="U415" i="63"/>
  <c r="AA415" i="63" s="1"/>
  <c r="T415" i="63"/>
  <c r="AA414" i="63"/>
  <c r="Y414" i="63"/>
  <c r="Z414" i="63" s="1"/>
  <c r="X414" i="63"/>
  <c r="U414" i="63"/>
  <c r="T414" i="63"/>
  <c r="U413" i="63"/>
  <c r="AA413" i="63" s="1"/>
  <c r="T413" i="63"/>
  <c r="X413" i="63" s="1"/>
  <c r="U412" i="63"/>
  <c r="T412" i="63"/>
  <c r="AA411" i="63"/>
  <c r="U411" i="63"/>
  <c r="T411" i="63"/>
  <c r="AA410" i="63"/>
  <c r="Y410" i="63"/>
  <c r="Z410" i="63" s="1"/>
  <c r="X410" i="63"/>
  <c r="U410" i="63"/>
  <c r="T410" i="63"/>
  <c r="U409" i="63"/>
  <c r="AA409" i="63" s="1"/>
  <c r="T409" i="63"/>
  <c r="U408" i="63"/>
  <c r="T408" i="63"/>
  <c r="U407" i="63"/>
  <c r="AA407" i="63" s="1"/>
  <c r="T407" i="63"/>
  <c r="AA406" i="63"/>
  <c r="Y406" i="63"/>
  <c r="Z406" i="63" s="1"/>
  <c r="X406" i="63"/>
  <c r="U406" i="63"/>
  <c r="T406" i="63"/>
  <c r="U405" i="63"/>
  <c r="T405" i="63"/>
  <c r="Y404" i="63"/>
  <c r="Z404" i="63" s="1"/>
  <c r="U404" i="63"/>
  <c r="AA404" i="63" s="1"/>
  <c r="T404" i="63"/>
  <c r="AA403" i="63"/>
  <c r="U403" i="63"/>
  <c r="T403" i="63"/>
  <c r="AA402" i="63"/>
  <c r="Y402" i="63"/>
  <c r="Z402" i="63" s="1"/>
  <c r="X402" i="63"/>
  <c r="U402" i="63"/>
  <c r="T402" i="63"/>
  <c r="U401" i="63"/>
  <c r="AA401" i="63" s="1"/>
  <c r="T401" i="63"/>
  <c r="U400" i="63"/>
  <c r="T400" i="63"/>
  <c r="AA399" i="63"/>
  <c r="Y399" i="63"/>
  <c r="Z399" i="63" s="1"/>
  <c r="U399" i="63"/>
  <c r="T399" i="63"/>
  <c r="X399" i="63" s="1"/>
  <c r="Y398" i="63"/>
  <c r="Z398" i="63" s="1"/>
  <c r="U398" i="63"/>
  <c r="AA398" i="63" s="1"/>
  <c r="T398" i="63"/>
  <c r="AA397" i="63"/>
  <c r="U397" i="63"/>
  <c r="T397" i="63"/>
  <c r="AA396" i="63"/>
  <c r="Z396" i="63"/>
  <c r="X396" i="63"/>
  <c r="U396" i="63"/>
  <c r="Y396" i="63" s="1"/>
  <c r="T396" i="63"/>
  <c r="AA395" i="63"/>
  <c r="Z395" i="63"/>
  <c r="X395" i="63"/>
  <c r="U395" i="63"/>
  <c r="T395" i="63"/>
  <c r="Y395" i="63" s="1"/>
  <c r="U394" i="63"/>
  <c r="AA394" i="63" s="1"/>
  <c r="T394" i="63"/>
  <c r="AA393" i="63"/>
  <c r="Y393" i="63"/>
  <c r="Z393" i="63" s="1"/>
  <c r="U393" i="63"/>
  <c r="T393" i="63"/>
  <c r="X393" i="63" s="1"/>
  <c r="AA392" i="63"/>
  <c r="Y392" i="63"/>
  <c r="Z392" i="63" s="1"/>
  <c r="X392" i="63"/>
  <c r="U392" i="63"/>
  <c r="T392" i="63"/>
  <c r="U391" i="63"/>
  <c r="AA391" i="63" s="1"/>
  <c r="T391" i="63"/>
  <c r="Y390" i="63"/>
  <c r="Z390" i="63" s="1"/>
  <c r="U390" i="63"/>
  <c r="AA390" i="63" s="1"/>
  <c r="T390" i="63"/>
  <c r="X390" i="63" s="1"/>
  <c r="AA389" i="63"/>
  <c r="U389" i="63"/>
  <c r="T389" i="63"/>
  <c r="U388" i="63"/>
  <c r="T388" i="63"/>
  <c r="U387" i="63"/>
  <c r="AA387" i="63" s="1"/>
  <c r="T387" i="63"/>
  <c r="AA386" i="63"/>
  <c r="Y386" i="63"/>
  <c r="Z386" i="63" s="1"/>
  <c r="U386" i="63"/>
  <c r="T386" i="63"/>
  <c r="X386" i="63" s="1"/>
  <c r="U385" i="63"/>
  <c r="AA385" i="63" s="1"/>
  <c r="T385" i="63"/>
  <c r="U384" i="63"/>
  <c r="Y384" i="63" s="1"/>
  <c r="Z384" i="63" s="1"/>
  <c r="T384" i="63"/>
  <c r="AA383" i="63"/>
  <c r="X383" i="63"/>
  <c r="U383" i="63"/>
  <c r="T383" i="63"/>
  <c r="Y383" i="63" s="1"/>
  <c r="Z383" i="63" s="1"/>
  <c r="U382" i="63"/>
  <c r="T382" i="63"/>
  <c r="AA381" i="63"/>
  <c r="U381" i="63"/>
  <c r="T381" i="63"/>
  <c r="AA380" i="63"/>
  <c r="X380" i="63"/>
  <c r="U380" i="63"/>
  <c r="Y380" i="63" s="1"/>
  <c r="Z380" i="63" s="1"/>
  <c r="T380" i="63"/>
  <c r="AA379" i="63"/>
  <c r="Y379" i="63"/>
  <c r="Z379" i="63" s="1"/>
  <c r="X379" i="63"/>
  <c r="U379" i="63"/>
  <c r="T379" i="63"/>
  <c r="U378" i="63"/>
  <c r="AA378" i="63" s="1"/>
  <c r="T378" i="63"/>
  <c r="AA377" i="63"/>
  <c r="Y377" i="63"/>
  <c r="Z377" i="63" s="1"/>
  <c r="U377" i="63"/>
  <c r="T377" i="63"/>
  <c r="X377" i="63" s="1"/>
  <c r="AA376" i="63"/>
  <c r="Y376" i="63"/>
  <c r="Z376" i="63" s="1"/>
  <c r="X376" i="63"/>
  <c r="U376" i="63"/>
  <c r="T376" i="63"/>
  <c r="U375" i="63"/>
  <c r="T375" i="63"/>
  <c r="Y374" i="63"/>
  <c r="Z374" i="63" s="1"/>
  <c r="U374" i="63"/>
  <c r="AA374" i="63" s="1"/>
  <c r="T374" i="63"/>
  <c r="X374" i="63" s="1"/>
  <c r="AA373" i="63"/>
  <c r="Y373" i="63"/>
  <c r="Z373" i="63" s="1"/>
  <c r="U373" i="63"/>
  <c r="T373" i="63"/>
  <c r="X373" i="63" s="1"/>
  <c r="U372" i="63"/>
  <c r="T372" i="63"/>
  <c r="U371" i="63"/>
  <c r="AA371" i="63" s="1"/>
  <c r="T371" i="63"/>
  <c r="AA370" i="63"/>
  <c r="U370" i="63"/>
  <c r="Y370" i="63" s="1"/>
  <c r="Z370" i="63" s="1"/>
  <c r="T370" i="63"/>
  <c r="X370" i="63" s="1"/>
  <c r="U369" i="63"/>
  <c r="AA369" i="63" s="1"/>
  <c r="T369" i="63"/>
  <c r="U368" i="63"/>
  <c r="Y368" i="63" s="1"/>
  <c r="Z368" i="63" s="1"/>
  <c r="T368" i="63"/>
  <c r="AA367" i="63"/>
  <c r="Z367" i="63"/>
  <c r="X367" i="63"/>
  <c r="U367" i="63"/>
  <c r="T367" i="63"/>
  <c r="Y367" i="63" s="1"/>
  <c r="Y366" i="63"/>
  <c r="Z366" i="63" s="1"/>
  <c r="X366" i="63"/>
  <c r="U366" i="63"/>
  <c r="AA366" i="63" s="1"/>
  <c r="T366" i="63"/>
  <c r="AA365" i="63"/>
  <c r="U365" i="63"/>
  <c r="T365" i="63"/>
  <c r="AA364" i="63"/>
  <c r="Z364" i="63"/>
  <c r="X364" i="63"/>
  <c r="U364" i="63"/>
  <c r="Y364" i="63" s="1"/>
  <c r="T364" i="63"/>
  <c r="AA363" i="63"/>
  <c r="U363" i="63"/>
  <c r="T363" i="63"/>
  <c r="U362" i="63"/>
  <c r="AA362" i="63" s="1"/>
  <c r="T362" i="63"/>
  <c r="AA361" i="63"/>
  <c r="Y361" i="63"/>
  <c r="Z361" i="63" s="1"/>
  <c r="U361" i="63"/>
  <c r="T361" i="63"/>
  <c r="X361" i="63" s="1"/>
  <c r="AA360" i="63"/>
  <c r="Z360" i="63"/>
  <c r="Y360" i="63"/>
  <c r="X360" i="63"/>
  <c r="U360" i="63"/>
  <c r="T360" i="63"/>
  <c r="U359" i="63"/>
  <c r="AA359" i="63" s="1"/>
  <c r="T359" i="63"/>
  <c r="Y359" i="63" s="1"/>
  <c r="Z359" i="63" s="1"/>
  <c r="Y358" i="63"/>
  <c r="Z358" i="63" s="1"/>
  <c r="U358" i="63"/>
  <c r="AA358" i="63" s="1"/>
  <c r="T358" i="63"/>
  <c r="X358" i="63" s="1"/>
  <c r="AA357" i="63"/>
  <c r="U357" i="63"/>
  <c r="T357" i="63"/>
  <c r="X357" i="63" s="1"/>
  <c r="X356" i="63"/>
  <c r="U356" i="63"/>
  <c r="T356" i="63"/>
  <c r="U355" i="63"/>
  <c r="AA355" i="63" s="1"/>
  <c r="T355" i="63"/>
  <c r="U354" i="63"/>
  <c r="T354" i="63"/>
  <c r="U353" i="63"/>
  <c r="T353" i="63"/>
  <c r="Z352" i="63"/>
  <c r="U352" i="63"/>
  <c r="Y352" i="63" s="1"/>
  <c r="T352" i="63"/>
  <c r="AA351" i="63"/>
  <c r="X351" i="63"/>
  <c r="U351" i="63"/>
  <c r="T351" i="63"/>
  <c r="Y351" i="63" s="1"/>
  <c r="Z351" i="63" s="1"/>
  <c r="U350" i="63"/>
  <c r="AA350" i="63" s="1"/>
  <c r="T350" i="63"/>
  <c r="AA349" i="63"/>
  <c r="U349" i="63"/>
  <c r="T349" i="63"/>
  <c r="AA348" i="63"/>
  <c r="X348" i="63"/>
  <c r="U348" i="63"/>
  <c r="Y348" i="63" s="1"/>
  <c r="Z348" i="63" s="1"/>
  <c r="T348" i="63"/>
  <c r="AA347" i="63"/>
  <c r="Y347" i="63"/>
  <c r="Z347" i="63" s="1"/>
  <c r="X347" i="63"/>
  <c r="U347" i="63"/>
  <c r="T347" i="63"/>
  <c r="U346" i="63"/>
  <c r="AA346" i="63" s="1"/>
  <c r="T346" i="63"/>
  <c r="AA345" i="63"/>
  <c r="Y345" i="63"/>
  <c r="Z345" i="63" s="1"/>
  <c r="U345" i="63"/>
  <c r="T345" i="63"/>
  <c r="X345" i="63" s="1"/>
  <c r="AA344" i="63"/>
  <c r="Y344" i="63"/>
  <c r="Z344" i="63" s="1"/>
  <c r="X344" i="63"/>
  <c r="U344" i="63"/>
  <c r="T344" i="63"/>
  <c r="X343" i="63"/>
  <c r="U343" i="63"/>
  <c r="AA343" i="63" s="1"/>
  <c r="T343" i="63"/>
  <c r="Y343" i="63" s="1"/>
  <c r="Z343" i="63" s="1"/>
  <c r="Y342" i="63"/>
  <c r="Z342" i="63" s="1"/>
  <c r="U342" i="63"/>
  <c r="AA342" i="63" s="1"/>
  <c r="T342" i="63"/>
  <c r="X342" i="63" s="1"/>
  <c r="AA341" i="63"/>
  <c r="Y341" i="63"/>
  <c r="Z341" i="63" s="1"/>
  <c r="U341" i="63"/>
  <c r="T341" i="63"/>
  <c r="X341" i="63" s="1"/>
  <c r="U340" i="63"/>
  <c r="X340" i="63" s="1"/>
  <c r="T340" i="63"/>
  <c r="U339" i="63"/>
  <c r="AA339" i="63" s="1"/>
  <c r="T339" i="63"/>
  <c r="AA338" i="63"/>
  <c r="Y338" i="63"/>
  <c r="Z338" i="63" s="1"/>
  <c r="U338" i="63"/>
  <c r="T338" i="63"/>
  <c r="X338" i="63" s="1"/>
  <c r="Y337" i="63"/>
  <c r="Z337" i="63" s="1"/>
  <c r="U337" i="63"/>
  <c r="AA337" i="63" s="1"/>
  <c r="T337" i="63"/>
  <c r="X337" i="63" s="1"/>
  <c r="Z336" i="63"/>
  <c r="U336" i="63"/>
  <c r="Y336" i="63" s="1"/>
  <c r="T336" i="63"/>
  <c r="AA335" i="63"/>
  <c r="Z335" i="63"/>
  <c r="X335" i="63"/>
  <c r="U335" i="63"/>
  <c r="T335" i="63"/>
  <c r="Y335" i="63" s="1"/>
  <c r="Y334" i="63"/>
  <c r="Z334" i="63" s="1"/>
  <c r="U334" i="63"/>
  <c r="AA334" i="63" s="1"/>
  <c r="T334" i="63"/>
  <c r="AA333" i="63"/>
  <c r="U333" i="63"/>
  <c r="T333" i="63"/>
  <c r="AA332" i="63"/>
  <c r="Z332" i="63"/>
  <c r="X332" i="63"/>
  <c r="U332" i="63"/>
  <c r="Y332" i="63" s="1"/>
  <c r="T332" i="63"/>
  <c r="AA331" i="63"/>
  <c r="Z331" i="63"/>
  <c r="X331" i="63"/>
  <c r="U331" i="63"/>
  <c r="T331" i="63"/>
  <c r="Y331" i="63" s="1"/>
  <c r="U330" i="63"/>
  <c r="AA330" i="63" s="1"/>
  <c r="T330" i="63"/>
  <c r="AA329" i="63"/>
  <c r="Y329" i="63"/>
  <c r="Z329" i="63" s="1"/>
  <c r="U329" i="63"/>
  <c r="T329" i="63"/>
  <c r="X329" i="63" s="1"/>
  <c r="AA328" i="63"/>
  <c r="Y328" i="63"/>
  <c r="Z328" i="63" s="1"/>
  <c r="X328" i="63"/>
  <c r="U328" i="63"/>
  <c r="T328" i="63"/>
  <c r="U327" i="63"/>
  <c r="AA327" i="63" s="1"/>
  <c r="T327" i="63"/>
  <c r="Y326" i="63"/>
  <c r="Z326" i="63" s="1"/>
  <c r="U326" i="63"/>
  <c r="AA326" i="63" s="1"/>
  <c r="T326" i="63"/>
  <c r="X326" i="63" s="1"/>
  <c r="AA325" i="63"/>
  <c r="U325" i="63"/>
  <c r="T325" i="63"/>
  <c r="U324" i="63"/>
  <c r="T324" i="63"/>
  <c r="U323" i="63"/>
  <c r="AA323" i="63" s="1"/>
  <c r="T323" i="63"/>
  <c r="AA322" i="63"/>
  <c r="Z322" i="63"/>
  <c r="X322" i="63"/>
  <c r="U322" i="63"/>
  <c r="T322" i="63"/>
  <c r="Y322" i="63" s="1"/>
  <c r="AA321" i="63"/>
  <c r="Z321" i="63"/>
  <c r="X321" i="63"/>
  <c r="U321" i="63"/>
  <c r="T321" i="63"/>
  <c r="Y321" i="63" s="1"/>
  <c r="U320" i="63"/>
  <c r="AA320" i="63" s="1"/>
  <c r="T320" i="63"/>
  <c r="Y320" i="63" s="1"/>
  <c r="Z320" i="63" s="1"/>
  <c r="U319" i="63"/>
  <c r="AA319" i="63" s="1"/>
  <c r="T319" i="63"/>
  <c r="AA318" i="63"/>
  <c r="X318" i="63"/>
  <c r="U318" i="63"/>
  <c r="T318" i="63"/>
  <c r="Y318" i="63" s="1"/>
  <c r="Z318" i="63" s="1"/>
  <c r="AA317" i="63"/>
  <c r="Y317" i="63"/>
  <c r="Z317" i="63" s="1"/>
  <c r="X317" i="63"/>
  <c r="U317" i="63"/>
  <c r="T317" i="63"/>
  <c r="U316" i="63"/>
  <c r="AA316" i="63" s="1"/>
  <c r="T316" i="63"/>
  <c r="U315" i="63"/>
  <c r="AA315" i="63" s="1"/>
  <c r="T315" i="63"/>
  <c r="AA314" i="63"/>
  <c r="X314" i="63"/>
  <c r="U314" i="63"/>
  <c r="T314" i="63"/>
  <c r="Y314" i="63" s="1"/>
  <c r="Z314" i="63" s="1"/>
  <c r="AA313" i="63"/>
  <c r="Y313" i="63"/>
  <c r="Z313" i="63" s="1"/>
  <c r="X313" i="63"/>
  <c r="U313" i="63"/>
  <c r="T313" i="63"/>
  <c r="U312" i="63"/>
  <c r="T312" i="63"/>
  <c r="U311" i="63"/>
  <c r="AA311" i="63" s="1"/>
  <c r="T311" i="63"/>
  <c r="AA310" i="63"/>
  <c r="Z310" i="63"/>
  <c r="X310" i="63"/>
  <c r="U310" i="63"/>
  <c r="T310" i="63"/>
  <c r="Y310" i="63" s="1"/>
  <c r="AA309" i="63"/>
  <c r="U309" i="63"/>
  <c r="T309" i="63"/>
  <c r="Y309" i="63" s="1"/>
  <c r="Z309" i="63" s="1"/>
  <c r="X308" i="63"/>
  <c r="U308" i="63"/>
  <c r="AA308" i="63" s="1"/>
  <c r="T308" i="63"/>
  <c r="Y308" i="63" s="1"/>
  <c r="Z308" i="63" s="1"/>
  <c r="U307" i="63"/>
  <c r="AA307" i="63" s="1"/>
  <c r="T307" i="63"/>
  <c r="AA306" i="63"/>
  <c r="Z306" i="63"/>
  <c r="X306" i="63"/>
  <c r="U306" i="63"/>
  <c r="T306" i="63"/>
  <c r="Y306" i="63" s="1"/>
  <c r="AA305" i="63"/>
  <c r="U305" i="63"/>
  <c r="T305" i="63"/>
  <c r="U304" i="63"/>
  <c r="AA304" i="63" s="1"/>
  <c r="T304" i="63"/>
  <c r="U303" i="63"/>
  <c r="AA303" i="63" s="1"/>
  <c r="T303" i="63"/>
  <c r="AA302" i="63"/>
  <c r="X302" i="63"/>
  <c r="U302" i="63"/>
  <c r="T302" i="63"/>
  <c r="Y302" i="63" s="1"/>
  <c r="Z302" i="63" s="1"/>
  <c r="AA301" i="63"/>
  <c r="Z301" i="63"/>
  <c r="Y301" i="63"/>
  <c r="X301" i="63"/>
  <c r="U301" i="63"/>
  <c r="T301" i="63"/>
  <c r="U300" i="63"/>
  <c r="T300" i="63"/>
  <c r="U299" i="63"/>
  <c r="AA299" i="63" s="1"/>
  <c r="T299" i="63"/>
  <c r="AA298" i="63"/>
  <c r="X298" i="63"/>
  <c r="U298" i="63"/>
  <c r="T298" i="63"/>
  <c r="Y298" i="63" s="1"/>
  <c r="Z298" i="63" s="1"/>
  <c r="AA297" i="63"/>
  <c r="Y297" i="63"/>
  <c r="Z297" i="63" s="1"/>
  <c r="X297" i="63"/>
  <c r="U297" i="63"/>
  <c r="T297" i="63"/>
  <c r="X296" i="63"/>
  <c r="U296" i="63"/>
  <c r="AA296" i="63" s="1"/>
  <c r="T296" i="63"/>
  <c r="Y296" i="63" s="1"/>
  <c r="Z296" i="63" s="1"/>
  <c r="U295" i="63"/>
  <c r="AA295" i="63" s="1"/>
  <c r="T295" i="63"/>
  <c r="AA294" i="63"/>
  <c r="Z294" i="63"/>
  <c r="X294" i="63"/>
  <c r="U294" i="63"/>
  <c r="T294" i="63"/>
  <c r="Y294" i="63" s="1"/>
  <c r="AA293" i="63"/>
  <c r="U293" i="63"/>
  <c r="T293" i="63"/>
  <c r="X293" i="63" s="1"/>
  <c r="U292" i="63"/>
  <c r="AA292" i="63" s="1"/>
  <c r="T292" i="63"/>
  <c r="U291" i="63"/>
  <c r="AA291" i="63" s="1"/>
  <c r="T291" i="63"/>
  <c r="AA290" i="63"/>
  <c r="Z290" i="63"/>
  <c r="X290" i="63"/>
  <c r="U290" i="63"/>
  <c r="T290" i="63"/>
  <c r="Y290" i="63" s="1"/>
  <c r="AA289" i="63"/>
  <c r="Z289" i="63"/>
  <c r="X289" i="63"/>
  <c r="U289" i="63"/>
  <c r="T289" i="63"/>
  <c r="Y289" i="63" s="1"/>
  <c r="U288" i="63"/>
  <c r="AA288" i="63" s="1"/>
  <c r="T288" i="63"/>
  <c r="Y288" i="63" s="1"/>
  <c r="Z288" i="63" s="1"/>
  <c r="U287" i="63"/>
  <c r="AA287" i="63" s="1"/>
  <c r="T287" i="63"/>
  <c r="AA286" i="63"/>
  <c r="X286" i="63"/>
  <c r="U286" i="63"/>
  <c r="T286" i="63"/>
  <c r="Y286" i="63" s="1"/>
  <c r="Z286" i="63" s="1"/>
  <c r="AA285" i="63"/>
  <c r="Y285" i="63"/>
  <c r="Z285" i="63" s="1"/>
  <c r="X285" i="63"/>
  <c r="U285" i="63"/>
  <c r="T285" i="63"/>
  <c r="U284" i="63"/>
  <c r="AA284" i="63" s="1"/>
  <c r="T284" i="63"/>
  <c r="U283" i="63"/>
  <c r="AA283" i="63" s="1"/>
  <c r="T283" i="63"/>
  <c r="AA282" i="63"/>
  <c r="X282" i="63"/>
  <c r="U282" i="63"/>
  <c r="T282" i="63"/>
  <c r="Y282" i="63" s="1"/>
  <c r="Z282" i="63" s="1"/>
  <c r="AA281" i="63"/>
  <c r="Y281" i="63"/>
  <c r="Z281" i="63" s="1"/>
  <c r="X281" i="63"/>
  <c r="U281" i="63"/>
  <c r="T281" i="63"/>
  <c r="U280" i="63"/>
  <c r="T280" i="63"/>
  <c r="U279" i="63"/>
  <c r="AA279" i="63" s="1"/>
  <c r="T279" i="63"/>
  <c r="AA278" i="63"/>
  <c r="Z278" i="63"/>
  <c r="X278" i="63"/>
  <c r="U278" i="63"/>
  <c r="T278" i="63"/>
  <c r="Y278" i="63" s="1"/>
  <c r="AA277" i="63"/>
  <c r="Z277" i="63"/>
  <c r="U277" i="63"/>
  <c r="T277" i="63"/>
  <c r="Y277" i="63" s="1"/>
  <c r="X276" i="63"/>
  <c r="U276" i="63"/>
  <c r="AA276" i="63" s="1"/>
  <c r="T276" i="63"/>
  <c r="Y276" i="63" s="1"/>
  <c r="Z276" i="63" s="1"/>
  <c r="U275" i="63"/>
  <c r="AA275" i="63" s="1"/>
  <c r="T275" i="63"/>
  <c r="AA274" i="63"/>
  <c r="Z274" i="63"/>
  <c r="X274" i="63"/>
  <c r="U274" i="63"/>
  <c r="T274" i="63"/>
  <c r="Y274" i="63" s="1"/>
  <c r="AA273" i="63"/>
  <c r="U273" i="63"/>
  <c r="T273" i="63"/>
  <c r="U272" i="63"/>
  <c r="AA272" i="63" s="1"/>
  <c r="T272" i="63"/>
  <c r="U271" i="63"/>
  <c r="AA271" i="63" s="1"/>
  <c r="T271" i="63"/>
  <c r="AA270" i="63"/>
  <c r="X270" i="63"/>
  <c r="U270" i="63"/>
  <c r="T270" i="63"/>
  <c r="Y270" i="63" s="1"/>
  <c r="Z270" i="63" s="1"/>
  <c r="AA269" i="63"/>
  <c r="Z269" i="63"/>
  <c r="Y269" i="63"/>
  <c r="X269" i="63"/>
  <c r="U269" i="63"/>
  <c r="T269" i="63"/>
  <c r="U268" i="63"/>
  <c r="T268" i="63"/>
  <c r="U267" i="63"/>
  <c r="AA267" i="63" s="1"/>
  <c r="T267" i="63"/>
  <c r="AA266" i="63"/>
  <c r="X266" i="63"/>
  <c r="U266" i="63"/>
  <c r="T266" i="63"/>
  <c r="Y266" i="63" s="1"/>
  <c r="Z266" i="63" s="1"/>
  <c r="AA265" i="63"/>
  <c r="Y265" i="63"/>
  <c r="Z265" i="63" s="1"/>
  <c r="X265" i="63"/>
  <c r="U265" i="63"/>
  <c r="T265" i="63"/>
  <c r="X264" i="63"/>
  <c r="U264" i="63"/>
  <c r="AA264" i="63" s="1"/>
  <c r="T264" i="63"/>
  <c r="Y264" i="63" s="1"/>
  <c r="Z264" i="63" s="1"/>
  <c r="U263" i="63"/>
  <c r="AA263" i="63" s="1"/>
  <c r="T263" i="63"/>
  <c r="AA262" i="63"/>
  <c r="Z262" i="63"/>
  <c r="X262" i="63"/>
  <c r="U262" i="63"/>
  <c r="T262" i="63"/>
  <c r="Y262" i="63" s="1"/>
  <c r="AA261" i="63"/>
  <c r="Y261" i="63"/>
  <c r="Z261" i="63" s="1"/>
  <c r="U261" i="63"/>
  <c r="T261" i="63"/>
  <c r="X261" i="63" s="1"/>
  <c r="U260" i="63"/>
  <c r="AA260" i="63" s="1"/>
  <c r="T260" i="63"/>
  <c r="U259" i="63"/>
  <c r="AA259" i="63" s="1"/>
  <c r="T259" i="63"/>
  <c r="AA258" i="63"/>
  <c r="Z258" i="63"/>
  <c r="X258" i="63"/>
  <c r="U258" i="63"/>
  <c r="T258" i="63"/>
  <c r="Y258" i="63" s="1"/>
  <c r="AA257" i="63"/>
  <c r="X257" i="63"/>
  <c r="U257" i="63"/>
  <c r="T257" i="63"/>
  <c r="Y257" i="63" s="1"/>
  <c r="Z257" i="63" s="1"/>
  <c r="U256" i="63"/>
  <c r="AA256" i="63" s="1"/>
  <c r="T256" i="63"/>
  <c r="Y256" i="63" s="1"/>
  <c r="Z256" i="63" s="1"/>
  <c r="U255" i="63"/>
  <c r="AA255" i="63" s="1"/>
  <c r="T255" i="63"/>
  <c r="AA254" i="63"/>
  <c r="X254" i="63"/>
  <c r="U254" i="63"/>
  <c r="T254" i="63"/>
  <c r="Y254" i="63" s="1"/>
  <c r="Z254" i="63" s="1"/>
  <c r="AA253" i="63"/>
  <c r="Y253" i="63"/>
  <c r="Z253" i="63" s="1"/>
  <c r="X253" i="63"/>
  <c r="U253" i="63"/>
  <c r="T253" i="63"/>
  <c r="U252" i="63"/>
  <c r="AA252" i="63" s="1"/>
  <c r="T252" i="63"/>
  <c r="U251" i="63"/>
  <c r="AA251" i="63" s="1"/>
  <c r="T251" i="63"/>
  <c r="AA250" i="63"/>
  <c r="X250" i="63"/>
  <c r="U250" i="63"/>
  <c r="T250" i="63"/>
  <c r="Y250" i="63" s="1"/>
  <c r="Z250" i="63" s="1"/>
  <c r="AA249" i="63"/>
  <c r="Y249" i="63"/>
  <c r="Z249" i="63" s="1"/>
  <c r="X249" i="63"/>
  <c r="U249" i="63"/>
  <c r="T249" i="63"/>
  <c r="X248" i="63"/>
  <c r="U248" i="63"/>
  <c r="AA248" i="63" s="1"/>
  <c r="T248" i="63"/>
  <c r="U247" i="63"/>
  <c r="AA247" i="63" s="1"/>
  <c r="T247" i="63"/>
  <c r="AA246" i="63"/>
  <c r="Z246" i="63"/>
  <c r="X246" i="63"/>
  <c r="U246" i="63"/>
  <c r="T246" i="63"/>
  <c r="Y246" i="63" s="1"/>
  <c r="AA245" i="63"/>
  <c r="U245" i="63"/>
  <c r="T245" i="63"/>
  <c r="X244" i="63"/>
  <c r="U244" i="63"/>
  <c r="AA244" i="63" s="1"/>
  <c r="T244" i="63"/>
  <c r="Y244" i="63" s="1"/>
  <c r="Z244" i="63" s="1"/>
  <c r="U243" i="63"/>
  <c r="AA243" i="63" s="1"/>
  <c r="T243" i="63"/>
  <c r="AA242" i="63"/>
  <c r="Z242" i="63"/>
  <c r="X242" i="63"/>
  <c r="U242" i="63"/>
  <c r="T242" i="63"/>
  <c r="Y242" i="63" s="1"/>
  <c r="AA241" i="63"/>
  <c r="U241" i="63"/>
  <c r="T241" i="63"/>
  <c r="U240" i="63"/>
  <c r="AA240" i="63" s="1"/>
  <c r="T240" i="63"/>
  <c r="U239" i="63"/>
  <c r="AA239" i="63" s="1"/>
  <c r="T239" i="63"/>
  <c r="AA238" i="63"/>
  <c r="X238" i="63"/>
  <c r="U238" i="63"/>
  <c r="T238" i="63"/>
  <c r="Y238" i="63" s="1"/>
  <c r="Z238" i="63" s="1"/>
  <c r="AA237" i="63"/>
  <c r="Z237" i="63"/>
  <c r="Y237" i="63"/>
  <c r="X237" i="63"/>
  <c r="U237" i="63"/>
  <c r="T237" i="63"/>
  <c r="U236" i="63"/>
  <c r="T236" i="63"/>
  <c r="U235" i="63"/>
  <c r="AA235" i="63" s="1"/>
  <c r="T235" i="63"/>
  <c r="AA234" i="63"/>
  <c r="X234" i="63"/>
  <c r="U234" i="63"/>
  <c r="T234" i="63"/>
  <c r="Y234" i="63" s="1"/>
  <c r="Z234" i="63" s="1"/>
  <c r="AA233" i="63"/>
  <c r="Y233" i="63"/>
  <c r="Z233" i="63" s="1"/>
  <c r="X233" i="63"/>
  <c r="U233" i="63"/>
  <c r="T233" i="63"/>
  <c r="X232" i="63"/>
  <c r="U232" i="63"/>
  <c r="AA232" i="63" s="1"/>
  <c r="T232" i="63"/>
  <c r="Y232" i="63" s="1"/>
  <c r="Z232" i="63" s="1"/>
  <c r="U231" i="63"/>
  <c r="AA231" i="63" s="1"/>
  <c r="T231" i="63"/>
  <c r="AA230" i="63"/>
  <c r="Z230" i="63"/>
  <c r="X230" i="63"/>
  <c r="U230" i="63"/>
  <c r="T230" i="63"/>
  <c r="Y230" i="63" s="1"/>
  <c r="AA229" i="63"/>
  <c r="Y229" i="63"/>
  <c r="Z229" i="63" s="1"/>
  <c r="U229" i="63"/>
  <c r="T229" i="63"/>
  <c r="X229" i="63" s="1"/>
  <c r="U228" i="63"/>
  <c r="AA228" i="63" s="1"/>
  <c r="T228" i="63"/>
  <c r="U227" i="63"/>
  <c r="AA227" i="63" s="1"/>
  <c r="T227" i="63"/>
  <c r="AA226" i="63"/>
  <c r="Z226" i="63"/>
  <c r="X226" i="63"/>
  <c r="U226" i="63"/>
  <c r="T226" i="63"/>
  <c r="Y226" i="63" s="1"/>
  <c r="AA225" i="63"/>
  <c r="X225" i="63"/>
  <c r="U225" i="63"/>
  <c r="T225" i="63"/>
  <c r="Y225" i="63" s="1"/>
  <c r="Z225" i="63" s="1"/>
  <c r="U224" i="63"/>
  <c r="AA224" i="63" s="1"/>
  <c r="T224" i="63"/>
  <c r="U223" i="63"/>
  <c r="AA223" i="63" s="1"/>
  <c r="T223" i="63"/>
  <c r="AA222" i="63"/>
  <c r="X222" i="63"/>
  <c r="U222" i="63"/>
  <c r="T222" i="63"/>
  <c r="Y222" i="63" s="1"/>
  <c r="Z222" i="63" s="1"/>
  <c r="AA221" i="63"/>
  <c r="Y221" i="63"/>
  <c r="Z221" i="63" s="1"/>
  <c r="X221" i="63"/>
  <c r="U221" i="63"/>
  <c r="T221" i="63"/>
  <c r="U220" i="63"/>
  <c r="AA220" i="63" s="1"/>
  <c r="T220" i="63"/>
  <c r="U219" i="63"/>
  <c r="AA219" i="63" s="1"/>
  <c r="T219" i="63"/>
  <c r="AA218" i="63"/>
  <c r="X218" i="63"/>
  <c r="U218" i="63"/>
  <c r="T218" i="63"/>
  <c r="Y218" i="63" s="1"/>
  <c r="Z218" i="63" s="1"/>
  <c r="AA217" i="63"/>
  <c r="Y217" i="63"/>
  <c r="Z217" i="63" s="1"/>
  <c r="X217" i="63"/>
  <c r="U217" i="63"/>
  <c r="T217" i="63"/>
  <c r="U216" i="63"/>
  <c r="AA216" i="63" s="1"/>
  <c r="T216" i="63"/>
  <c r="U215" i="63"/>
  <c r="AA215" i="63" s="1"/>
  <c r="T215" i="63"/>
  <c r="AA214" i="63"/>
  <c r="Z214" i="63"/>
  <c r="X214" i="63"/>
  <c r="U214" i="63"/>
  <c r="T214" i="63"/>
  <c r="Y214" i="63" s="1"/>
  <c r="AA213" i="63"/>
  <c r="U213" i="63"/>
  <c r="T213" i="63"/>
  <c r="Y212" i="63"/>
  <c r="Z212" i="63" s="1"/>
  <c r="U212" i="63"/>
  <c r="AA212" i="63" s="1"/>
  <c r="T212" i="63"/>
  <c r="X212" i="63" s="1"/>
  <c r="U211" i="63"/>
  <c r="AA211" i="63" s="1"/>
  <c r="T211" i="63"/>
  <c r="AA210" i="63"/>
  <c r="Z210" i="63"/>
  <c r="X210" i="63"/>
  <c r="U210" i="63"/>
  <c r="T210" i="63"/>
  <c r="Y210" i="63" s="1"/>
  <c r="AA209" i="63"/>
  <c r="Z209" i="63"/>
  <c r="Y209" i="63"/>
  <c r="X209" i="63"/>
  <c r="U209" i="63"/>
  <c r="T209" i="63"/>
  <c r="Y208" i="63"/>
  <c r="Z208" i="63" s="1"/>
  <c r="X208" i="63"/>
  <c r="U208" i="63"/>
  <c r="AA208" i="63" s="1"/>
  <c r="T208" i="63"/>
  <c r="U207" i="63"/>
  <c r="AA207" i="63" s="1"/>
  <c r="T207" i="63"/>
  <c r="AA206" i="63"/>
  <c r="Z206" i="63"/>
  <c r="X206" i="63"/>
  <c r="U206" i="63"/>
  <c r="T206" i="63"/>
  <c r="Y206" i="63" s="1"/>
  <c r="AA205" i="63"/>
  <c r="Y205" i="63"/>
  <c r="Z205" i="63" s="1"/>
  <c r="U205" i="63"/>
  <c r="T205" i="63"/>
  <c r="X205" i="63" s="1"/>
  <c r="U204" i="63"/>
  <c r="AA204" i="63" s="1"/>
  <c r="T204" i="63"/>
  <c r="U203" i="63"/>
  <c r="AA203" i="63" s="1"/>
  <c r="T203" i="63"/>
  <c r="AA202" i="63"/>
  <c r="X202" i="63"/>
  <c r="U202" i="63"/>
  <c r="T202" i="63"/>
  <c r="Y202" i="63" s="1"/>
  <c r="Z202" i="63" s="1"/>
  <c r="AA201" i="63"/>
  <c r="Y201" i="63"/>
  <c r="Z201" i="63" s="1"/>
  <c r="X201" i="63"/>
  <c r="U201" i="63"/>
  <c r="T201" i="63"/>
  <c r="X200" i="63"/>
  <c r="U200" i="63"/>
  <c r="T200" i="63"/>
  <c r="U199" i="63"/>
  <c r="AA199" i="63" s="1"/>
  <c r="T199" i="63"/>
  <c r="AA198" i="63"/>
  <c r="Z198" i="63"/>
  <c r="X198" i="63"/>
  <c r="U198" i="63"/>
  <c r="T198" i="63"/>
  <c r="Y198" i="63" s="1"/>
  <c r="AA197" i="63"/>
  <c r="U197" i="63"/>
  <c r="T197" i="63"/>
  <c r="U196" i="63"/>
  <c r="AA196" i="63" s="1"/>
  <c r="T196" i="63"/>
  <c r="X196" i="63" s="1"/>
  <c r="U195" i="63"/>
  <c r="AA195" i="63" s="1"/>
  <c r="T195" i="63"/>
  <c r="AA194" i="63"/>
  <c r="X194" i="63"/>
  <c r="U194" i="63"/>
  <c r="T194" i="63"/>
  <c r="Y194" i="63" s="1"/>
  <c r="Z194" i="63" s="1"/>
  <c r="AA193" i="63"/>
  <c r="Z193" i="63"/>
  <c r="Y193" i="63"/>
  <c r="X193" i="63"/>
  <c r="U193" i="63"/>
  <c r="T193" i="63"/>
  <c r="Y192" i="63"/>
  <c r="Z192" i="63" s="1"/>
  <c r="X192" i="63"/>
  <c r="U192" i="63"/>
  <c r="AA192" i="63" s="1"/>
  <c r="T192" i="63"/>
  <c r="U191" i="63"/>
  <c r="AA191" i="63" s="1"/>
  <c r="T191" i="63"/>
  <c r="AA190" i="63"/>
  <c r="Z190" i="63"/>
  <c r="X190" i="63"/>
  <c r="U190" i="63"/>
  <c r="T190" i="63"/>
  <c r="Y190" i="63" s="1"/>
  <c r="AA189" i="63"/>
  <c r="U189" i="63"/>
  <c r="T189" i="63"/>
  <c r="X189" i="63" s="1"/>
  <c r="U188" i="63"/>
  <c r="AA188" i="63" s="1"/>
  <c r="T188" i="63"/>
  <c r="U187" i="63"/>
  <c r="AA187" i="63" s="1"/>
  <c r="T187" i="63"/>
  <c r="AA186" i="63"/>
  <c r="X186" i="63"/>
  <c r="U186" i="63"/>
  <c r="T186" i="63"/>
  <c r="Y186" i="63" s="1"/>
  <c r="Z186" i="63" s="1"/>
  <c r="AA185" i="63"/>
  <c r="Y185" i="63"/>
  <c r="Z185" i="63" s="1"/>
  <c r="X185" i="63"/>
  <c r="U185" i="63"/>
  <c r="T185" i="63"/>
  <c r="U184" i="63"/>
  <c r="T184" i="63"/>
  <c r="U183" i="63"/>
  <c r="AA183" i="63" s="1"/>
  <c r="T183" i="63"/>
  <c r="AA182" i="63"/>
  <c r="Z182" i="63"/>
  <c r="X182" i="63"/>
  <c r="U182" i="63"/>
  <c r="T182" i="63"/>
  <c r="Y182" i="63" s="1"/>
  <c r="AA181" i="63"/>
  <c r="U181" i="63"/>
  <c r="T181" i="63"/>
  <c r="Y180" i="63"/>
  <c r="Z180" i="63" s="1"/>
  <c r="U180" i="63"/>
  <c r="AA180" i="63" s="1"/>
  <c r="T180" i="63"/>
  <c r="X180" i="63" s="1"/>
  <c r="U179" i="63"/>
  <c r="AA179" i="63" s="1"/>
  <c r="T179" i="63"/>
  <c r="AA178" i="63"/>
  <c r="Z178" i="63"/>
  <c r="X178" i="63"/>
  <c r="U178" i="63"/>
  <c r="T178" i="63"/>
  <c r="Y178" i="63" s="1"/>
  <c r="AA177" i="63"/>
  <c r="Z177" i="63"/>
  <c r="Y177" i="63"/>
  <c r="X177" i="63"/>
  <c r="U177" i="63"/>
  <c r="T177" i="63"/>
  <c r="Y176" i="63"/>
  <c r="Z176" i="63" s="1"/>
  <c r="X176" i="63"/>
  <c r="U176" i="63"/>
  <c r="AA176" i="63" s="1"/>
  <c r="T176" i="63"/>
  <c r="U175" i="63"/>
  <c r="AA175" i="63" s="1"/>
  <c r="T175" i="63"/>
  <c r="AA174" i="63"/>
  <c r="Z174" i="63"/>
  <c r="X174" i="63"/>
  <c r="U174" i="63"/>
  <c r="T174" i="63"/>
  <c r="Y174" i="63" s="1"/>
  <c r="AA173" i="63"/>
  <c r="Y173" i="63"/>
  <c r="Z173" i="63" s="1"/>
  <c r="U173" i="63"/>
  <c r="T173" i="63"/>
  <c r="X173" i="63" s="1"/>
  <c r="U172" i="63"/>
  <c r="AA172" i="63" s="1"/>
  <c r="T172" i="63"/>
  <c r="U171" i="63"/>
  <c r="AA171" i="63" s="1"/>
  <c r="T171" i="63"/>
  <c r="AA170" i="63"/>
  <c r="X170" i="63"/>
  <c r="U170" i="63"/>
  <c r="T170" i="63"/>
  <c r="Y170" i="63" s="1"/>
  <c r="Z170" i="63" s="1"/>
  <c r="AA169" i="63"/>
  <c r="Y169" i="63"/>
  <c r="Z169" i="63" s="1"/>
  <c r="X169" i="63"/>
  <c r="U169" i="63"/>
  <c r="T169" i="63"/>
  <c r="X168" i="63"/>
  <c r="U168" i="63"/>
  <c r="T168" i="63"/>
  <c r="U167" i="63"/>
  <c r="AA167" i="63" s="1"/>
  <c r="T167" i="63"/>
  <c r="AA166" i="63"/>
  <c r="Z166" i="63"/>
  <c r="X166" i="63"/>
  <c r="U166" i="63"/>
  <c r="T166" i="63"/>
  <c r="Y166" i="63" s="1"/>
  <c r="AA165" i="63"/>
  <c r="U165" i="63"/>
  <c r="T165" i="63"/>
  <c r="U164" i="63"/>
  <c r="AA164" i="63" s="1"/>
  <c r="T164" i="63"/>
  <c r="X164" i="63" s="1"/>
  <c r="U163" i="63"/>
  <c r="AA163" i="63" s="1"/>
  <c r="T163" i="63"/>
  <c r="AA162" i="63"/>
  <c r="Z162" i="63"/>
  <c r="X162" i="63"/>
  <c r="U162" i="63"/>
  <c r="Y162" i="63" s="1"/>
  <c r="T162" i="63"/>
  <c r="AA161" i="63"/>
  <c r="Z161" i="63"/>
  <c r="Y161" i="63"/>
  <c r="X161" i="63"/>
  <c r="U161" i="63"/>
  <c r="T161" i="63"/>
  <c r="Y160" i="63"/>
  <c r="Z160" i="63" s="1"/>
  <c r="X160" i="63"/>
  <c r="U160" i="63"/>
  <c r="AA160" i="63" s="1"/>
  <c r="T160" i="63"/>
  <c r="U159" i="63"/>
  <c r="AA159" i="63" s="1"/>
  <c r="T159" i="63"/>
  <c r="AA158" i="63"/>
  <c r="Z158" i="63"/>
  <c r="X158" i="63"/>
  <c r="U158" i="63"/>
  <c r="Y158" i="63" s="1"/>
  <c r="T158" i="63"/>
  <c r="AA157" i="63"/>
  <c r="Z157" i="63"/>
  <c r="Y157" i="63"/>
  <c r="U157" i="63"/>
  <c r="T157" i="63"/>
  <c r="X157" i="63" s="1"/>
  <c r="U156" i="63"/>
  <c r="AA156" i="63" s="1"/>
  <c r="T156" i="63"/>
  <c r="U155" i="63"/>
  <c r="AA155" i="63" s="1"/>
  <c r="T155" i="63"/>
  <c r="AA154" i="63"/>
  <c r="Z154" i="63"/>
  <c r="X154" i="63"/>
  <c r="U154" i="63"/>
  <c r="Y154" i="63" s="1"/>
  <c r="T154" i="63"/>
  <c r="AA153" i="63"/>
  <c r="Y153" i="63"/>
  <c r="Z153" i="63" s="1"/>
  <c r="X153" i="63"/>
  <c r="U153" i="63"/>
  <c r="T153" i="63"/>
  <c r="U152" i="63"/>
  <c r="X152" i="63" s="1"/>
  <c r="T152" i="63"/>
  <c r="U151" i="63"/>
  <c r="AA151" i="63" s="1"/>
  <c r="T151" i="63"/>
  <c r="AA150" i="63"/>
  <c r="X150" i="63"/>
  <c r="U150" i="63"/>
  <c r="Y150" i="63" s="1"/>
  <c r="Z150" i="63" s="1"/>
  <c r="T150" i="63"/>
  <c r="AA149" i="63"/>
  <c r="U149" i="63"/>
  <c r="T149" i="63"/>
  <c r="Y148" i="63"/>
  <c r="Z148" i="63" s="1"/>
  <c r="U148" i="63"/>
  <c r="AA148" i="63" s="1"/>
  <c r="T148" i="63"/>
  <c r="X148" i="63" s="1"/>
  <c r="U147" i="63"/>
  <c r="AA147" i="63" s="1"/>
  <c r="T147" i="63"/>
  <c r="AA146" i="63"/>
  <c r="Z146" i="63"/>
  <c r="X146" i="63"/>
  <c r="U146" i="63"/>
  <c r="Y146" i="63" s="1"/>
  <c r="T146" i="63"/>
  <c r="AA145" i="63"/>
  <c r="Z145" i="63"/>
  <c r="Y145" i="63"/>
  <c r="X145" i="63"/>
  <c r="U145" i="63"/>
  <c r="T145" i="63"/>
  <c r="Y144" i="63"/>
  <c r="Z144" i="63" s="1"/>
  <c r="X144" i="63"/>
  <c r="U144" i="63"/>
  <c r="AA144" i="63" s="1"/>
  <c r="T144" i="63"/>
  <c r="U143" i="63"/>
  <c r="AA143" i="63" s="1"/>
  <c r="T143" i="63"/>
  <c r="AA142" i="63"/>
  <c r="Z142" i="63"/>
  <c r="X142" i="63"/>
  <c r="U142" i="63"/>
  <c r="Y142" i="63" s="1"/>
  <c r="T142" i="63"/>
  <c r="AA141" i="63"/>
  <c r="Y141" i="63"/>
  <c r="Z141" i="63" s="1"/>
  <c r="U141" i="63"/>
  <c r="T141" i="63"/>
  <c r="X141" i="63" s="1"/>
  <c r="U140" i="63"/>
  <c r="AA140" i="63" s="1"/>
  <c r="T140" i="63"/>
  <c r="U139" i="63"/>
  <c r="AA139" i="63" s="1"/>
  <c r="T139" i="63"/>
  <c r="AA138" i="63"/>
  <c r="Z138" i="63"/>
  <c r="X138" i="63"/>
  <c r="U138" i="63"/>
  <c r="Y138" i="63" s="1"/>
  <c r="T138" i="63"/>
  <c r="AA137" i="63"/>
  <c r="Y137" i="63"/>
  <c r="Z137" i="63" s="1"/>
  <c r="X137" i="63"/>
  <c r="U137" i="63"/>
  <c r="T137" i="63"/>
  <c r="U136" i="63"/>
  <c r="T136" i="63"/>
  <c r="U135" i="63"/>
  <c r="AA135" i="63" s="1"/>
  <c r="T135" i="63"/>
  <c r="U134" i="63"/>
  <c r="T134" i="63"/>
  <c r="AA133" i="63"/>
  <c r="U133" i="63"/>
  <c r="T133" i="63"/>
  <c r="U132" i="63"/>
  <c r="X132" i="63" s="1"/>
  <c r="T132" i="63"/>
  <c r="Y132" i="63" s="1"/>
  <c r="Z132" i="63" s="1"/>
  <c r="U131" i="63"/>
  <c r="AA131" i="63" s="1"/>
  <c r="T131" i="63"/>
  <c r="Z130" i="63"/>
  <c r="X130" i="63"/>
  <c r="U130" i="63"/>
  <c r="Y130" i="63" s="1"/>
  <c r="T130" i="63"/>
  <c r="AA129" i="63"/>
  <c r="U129" i="63"/>
  <c r="T129" i="63"/>
  <c r="X129" i="63" s="1"/>
  <c r="U128" i="63"/>
  <c r="AA128" i="63" s="1"/>
  <c r="T128" i="63"/>
  <c r="U127" i="63"/>
  <c r="T127" i="63"/>
  <c r="U126" i="63"/>
  <c r="X126" i="63" s="1"/>
  <c r="T126" i="63"/>
  <c r="AA125" i="63"/>
  <c r="U125" i="63"/>
  <c r="T125" i="63"/>
  <c r="U124" i="63"/>
  <c r="AA124" i="63" s="1"/>
  <c r="T124" i="63"/>
  <c r="Y123" i="63"/>
  <c r="Z123" i="63" s="1"/>
  <c r="U123" i="63"/>
  <c r="AA123" i="63" s="1"/>
  <c r="T123" i="63"/>
  <c r="AA122" i="63"/>
  <c r="Z122" i="63"/>
  <c r="Y122" i="63"/>
  <c r="X122" i="63"/>
  <c r="U122" i="63"/>
  <c r="T122" i="63"/>
  <c r="AA121" i="63"/>
  <c r="Y121" i="63"/>
  <c r="Z121" i="63" s="1"/>
  <c r="X121" i="63"/>
  <c r="U121" i="63"/>
  <c r="T121" i="63"/>
  <c r="AA120" i="63"/>
  <c r="Y120" i="63"/>
  <c r="Z120" i="63" s="1"/>
  <c r="X120" i="63"/>
  <c r="U120" i="63"/>
  <c r="T120" i="63"/>
  <c r="AA119" i="63"/>
  <c r="U119" i="63"/>
  <c r="T119" i="63"/>
  <c r="AA118" i="63"/>
  <c r="Y118" i="63"/>
  <c r="Z118" i="63" s="1"/>
  <c r="X118" i="63"/>
  <c r="U118" i="63"/>
  <c r="T118" i="63"/>
  <c r="U117" i="63"/>
  <c r="AA117" i="63" s="1"/>
  <c r="T117" i="63"/>
  <c r="X117" i="63" s="1"/>
  <c r="U116" i="63"/>
  <c r="AA116" i="63" s="1"/>
  <c r="T116" i="63"/>
  <c r="Z115" i="63"/>
  <c r="Y115" i="63"/>
  <c r="U115" i="63"/>
  <c r="AA115" i="63" s="1"/>
  <c r="T115" i="63"/>
  <c r="X115" i="63" s="1"/>
  <c r="Y114" i="63"/>
  <c r="Z114" i="63" s="1"/>
  <c r="U114" i="63"/>
  <c r="T114" i="63"/>
  <c r="X113" i="63"/>
  <c r="U113" i="63"/>
  <c r="T113" i="63"/>
  <c r="AA112" i="63"/>
  <c r="Y112" i="63"/>
  <c r="Z112" i="63" s="1"/>
  <c r="U112" i="63"/>
  <c r="X112" i="63" s="1"/>
  <c r="T112" i="63"/>
  <c r="AA111" i="63"/>
  <c r="U111" i="63"/>
  <c r="T111" i="63"/>
  <c r="U110" i="63"/>
  <c r="T110" i="63"/>
  <c r="AA109" i="63"/>
  <c r="U109" i="63"/>
  <c r="T109" i="63"/>
  <c r="U108" i="63"/>
  <c r="X108" i="63" s="1"/>
  <c r="T108" i="63"/>
  <c r="Y108" i="63" s="1"/>
  <c r="Z108" i="63" s="1"/>
  <c r="U107" i="63"/>
  <c r="AA107" i="63" s="1"/>
  <c r="T107" i="63"/>
  <c r="AA106" i="63"/>
  <c r="U106" i="63"/>
  <c r="T106" i="63"/>
  <c r="AA105" i="63"/>
  <c r="Y105" i="63"/>
  <c r="Z105" i="63" s="1"/>
  <c r="X105" i="63"/>
  <c r="U105" i="63"/>
  <c r="T105" i="63"/>
  <c r="U104" i="63"/>
  <c r="AA104" i="63" s="1"/>
  <c r="T104" i="63"/>
  <c r="X104" i="63" s="1"/>
  <c r="U103" i="63"/>
  <c r="X103" i="63" s="1"/>
  <c r="T103" i="63"/>
  <c r="AA102" i="63"/>
  <c r="U102" i="63"/>
  <c r="T102" i="63"/>
  <c r="AA101" i="63"/>
  <c r="Y101" i="63"/>
  <c r="Z101" i="63" s="1"/>
  <c r="X101" i="63"/>
  <c r="U101" i="63"/>
  <c r="T101" i="63"/>
  <c r="U100" i="63"/>
  <c r="AA100" i="63" s="1"/>
  <c r="T100" i="63"/>
  <c r="X100" i="63" s="1"/>
  <c r="U99" i="63"/>
  <c r="X99" i="63" s="1"/>
  <c r="T99" i="63"/>
  <c r="AA98" i="63"/>
  <c r="U98" i="63"/>
  <c r="T98" i="63"/>
  <c r="AA97" i="63"/>
  <c r="Y97" i="63"/>
  <c r="Z97" i="63" s="1"/>
  <c r="X97" i="63"/>
  <c r="U97" i="63"/>
  <c r="T97" i="63"/>
  <c r="U96" i="63"/>
  <c r="AA96" i="63" s="1"/>
  <c r="T96" i="63"/>
  <c r="X96" i="63" s="1"/>
  <c r="U95" i="63"/>
  <c r="X95" i="63" s="1"/>
  <c r="T95" i="63"/>
  <c r="AA94" i="63"/>
  <c r="U94" i="63"/>
  <c r="T94" i="63"/>
  <c r="AA93" i="63"/>
  <c r="Y93" i="63"/>
  <c r="Z93" i="63" s="1"/>
  <c r="X93" i="63"/>
  <c r="U93" i="63"/>
  <c r="T93" i="63"/>
  <c r="U92" i="63"/>
  <c r="AA92" i="63" s="1"/>
  <c r="T92" i="63"/>
  <c r="X92" i="63" s="1"/>
  <c r="U91" i="63"/>
  <c r="T91" i="63"/>
  <c r="AA90" i="63"/>
  <c r="U90" i="63"/>
  <c r="T90" i="63"/>
  <c r="AA89" i="63"/>
  <c r="Y89" i="63"/>
  <c r="Z89" i="63" s="1"/>
  <c r="X89" i="63"/>
  <c r="U89" i="63"/>
  <c r="T89" i="63"/>
  <c r="U88" i="63"/>
  <c r="AA88" i="63" s="1"/>
  <c r="T88" i="63"/>
  <c r="X88" i="63" s="1"/>
  <c r="U87" i="63"/>
  <c r="X87" i="63" s="1"/>
  <c r="T87" i="63"/>
  <c r="AA86" i="63"/>
  <c r="U86" i="63"/>
  <c r="T86" i="63"/>
  <c r="AA85" i="63"/>
  <c r="Y85" i="63"/>
  <c r="Z85" i="63" s="1"/>
  <c r="X85" i="63"/>
  <c r="U85" i="63"/>
  <c r="T85" i="63"/>
  <c r="U84" i="63"/>
  <c r="AA84" i="63" s="1"/>
  <c r="T84" i="63"/>
  <c r="X84" i="63" s="1"/>
  <c r="U83" i="63"/>
  <c r="T83" i="63"/>
  <c r="AA82" i="63"/>
  <c r="U82" i="63"/>
  <c r="T82" i="63"/>
  <c r="AA81" i="63"/>
  <c r="Y81" i="63"/>
  <c r="Z81" i="63" s="1"/>
  <c r="X81" i="63"/>
  <c r="U81" i="63"/>
  <c r="T81" i="63"/>
  <c r="U80" i="63"/>
  <c r="AA80" i="63" s="1"/>
  <c r="T80" i="63"/>
  <c r="X80" i="63" s="1"/>
  <c r="U79" i="63"/>
  <c r="X79" i="63" s="1"/>
  <c r="T79" i="63"/>
  <c r="AA78" i="63"/>
  <c r="U78" i="63"/>
  <c r="T78" i="63"/>
  <c r="AA77" i="63"/>
  <c r="Y77" i="63"/>
  <c r="Z77" i="63" s="1"/>
  <c r="X77" i="63"/>
  <c r="U77" i="63"/>
  <c r="T77" i="63"/>
  <c r="U76" i="63"/>
  <c r="AA76" i="63" s="1"/>
  <c r="T76" i="63"/>
  <c r="X76" i="63" s="1"/>
  <c r="U75" i="63"/>
  <c r="X75" i="63" s="1"/>
  <c r="T75" i="63"/>
  <c r="AA74" i="63"/>
  <c r="U74" i="63"/>
  <c r="T74" i="63"/>
  <c r="AA73" i="63"/>
  <c r="Y73" i="63"/>
  <c r="Z73" i="63" s="1"/>
  <c r="X73" i="63"/>
  <c r="U73" i="63"/>
  <c r="T73" i="63"/>
  <c r="U72" i="63"/>
  <c r="AA72" i="63" s="1"/>
  <c r="T72" i="63"/>
  <c r="X72" i="63" s="1"/>
  <c r="U71" i="63"/>
  <c r="X71" i="63" s="1"/>
  <c r="T71" i="63"/>
  <c r="AA70" i="63"/>
  <c r="U70" i="63"/>
  <c r="T70" i="63"/>
  <c r="AA69" i="63"/>
  <c r="Y69" i="63"/>
  <c r="Z69" i="63" s="1"/>
  <c r="X69" i="63"/>
  <c r="U69" i="63"/>
  <c r="T69" i="63"/>
  <c r="U68" i="63"/>
  <c r="AA68" i="63" s="1"/>
  <c r="T68" i="63"/>
  <c r="X68" i="63" s="1"/>
  <c r="U67" i="63"/>
  <c r="X67" i="63" s="1"/>
  <c r="T67" i="63"/>
  <c r="AA66" i="63"/>
  <c r="U66" i="63"/>
  <c r="T66" i="63"/>
  <c r="AA65" i="63"/>
  <c r="Y65" i="63"/>
  <c r="Z65" i="63" s="1"/>
  <c r="X65" i="63"/>
  <c r="U65" i="63"/>
  <c r="T65" i="63"/>
  <c r="U64" i="63"/>
  <c r="AA64" i="63" s="1"/>
  <c r="T64" i="63"/>
  <c r="X64" i="63" s="1"/>
  <c r="U63" i="63"/>
  <c r="X63" i="63" s="1"/>
  <c r="T63" i="63"/>
  <c r="AA62" i="63"/>
  <c r="U62" i="63"/>
  <c r="T62" i="63"/>
  <c r="AA61" i="63"/>
  <c r="Y61" i="63"/>
  <c r="Z61" i="63" s="1"/>
  <c r="X61" i="63"/>
  <c r="U61" i="63"/>
  <c r="T61" i="63"/>
  <c r="U60" i="63"/>
  <c r="AA60" i="63" s="1"/>
  <c r="T60" i="63"/>
  <c r="X60" i="63" s="1"/>
  <c r="U59" i="63"/>
  <c r="X59" i="63" s="1"/>
  <c r="T59" i="63"/>
  <c r="AA58" i="63"/>
  <c r="U58" i="63"/>
  <c r="T58" i="63"/>
  <c r="AA57" i="63"/>
  <c r="Y57" i="63"/>
  <c r="Z57" i="63" s="1"/>
  <c r="X57" i="63"/>
  <c r="U57" i="63"/>
  <c r="T57" i="63"/>
  <c r="U56" i="63"/>
  <c r="AA56" i="63" s="1"/>
  <c r="T56" i="63"/>
  <c r="X56" i="63" s="1"/>
  <c r="U55" i="63"/>
  <c r="X55" i="63" s="1"/>
  <c r="T55" i="63"/>
  <c r="AA54" i="63"/>
  <c r="U54" i="63"/>
  <c r="T54" i="63"/>
  <c r="AA53" i="63"/>
  <c r="Y53" i="63"/>
  <c r="Z53" i="63" s="1"/>
  <c r="X53" i="63"/>
  <c r="U53" i="63"/>
  <c r="T53" i="63"/>
  <c r="U52" i="63"/>
  <c r="AA52" i="63" s="1"/>
  <c r="T52" i="63"/>
  <c r="X52" i="63" s="1"/>
  <c r="U51" i="63"/>
  <c r="X51" i="63" s="1"/>
  <c r="T51" i="63"/>
  <c r="AA50" i="63"/>
  <c r="U50" i="63"/>
  <c r="T50" i="63"/>
  <c r="AA49" i="63"/>
  <c r="Y49" i="63"/>
  <c r="Z49" i="63" s="1"/>
  <c r="X49" i="63"/>
  <c r="U49" i="63"/>
  <c r="T49" i="63"/>
  <c r="U48" i="63"/>
  <c r="AA48" i="63" s="1"/>
  <c r="T48" i="63"/>
  <c r="X48" i="63" s="1"/>
  <c r="U47" i="63"/>
  <c r="X47" i="63" s="1"/>
  <c r="T47" i="63"/>
  <c r="AA46" i="63"/>
  <c r="U46" i="63"/>
  <c r="T46" i="63"/>
  <c r="AA45" i="63"/>
  <c r="Y45" i="63"/>
  <c r="Z45" i="63" s="1"/>
  <c r="X45" i="63"/>
  <c r="U45" i="63"/>
  <c r="T45" i="63"/>
  <c r="U44" i="63"/>
  <c r="AA44" i="63" s="1"/>
  <c r="T44" i="63"/>
  <c r="X44" i="63" s="1"/>
  <c r="U43" i="63"/>
  <c r="T43" i="63"/>
  <c r="AA42" i="63"/>
  <c r="U42" i="63"/>
  <c r="T42" i="63"/>
  <c r="AA41" i="63"/>
  <c r="Y41" i="63"/>
  <c r="Z41" i="63" s="1"/>
  <c r="X41" i="63"/>
  <c r="U41" i="63"/>
  <c r="T41" i="63"/>
  <c r="U40" i="63"/>
  <c r="AA40" i="63" s="1"/>
  <c r="T40" i="63"/>
  <c r="X40" i="63" s="1"/>
  <c r="U39" i="63"/>
  <c r="X39" i="63" s="1"/>
  <c r="T39" i="63"/>
  <c r="AA38" i="63"/>
  <c r="U38" i="63"/>
  <c r="T38" i="63"/>
  <c r="AA37" i="63"/>
  <c r="Y37" i="63"/>
  <c r="Z37" i="63" s="1"/>
  <c r="X37" i="63"/>
  <c r="U37" i="63"/>
  <c r="T37" i="63"/>
  <c r="U36" i="63"/>
  <c r="AA36" i="63" s="1"/>
  <c r="T36" i="63"/>
  <c r="X36" i="63" s="1"/>
  <c r="U35" i="63"/>
  <c r="T35" i="63"/>
  <c r="AA34" i="63"/>
  <c r="U34" i="63"/>
  <c r="T34" i="63"/>
  <c r="AA33" i="63"/>
  <c r="Y33" i="63"/>
  <c r="Z33" i="63" s="1"/>
  <c r="X33" i="63"/>
  <c r="U33" i="63"/>
  <c r="T33" i="63"/>
  <c r="U32" i="63"/>
  <c r="AA32" i="63" s="1"/>
  <c r="T32" i="63"/>
  <c r="X32" i="63" s="1"/>
  <c r="U31" i="63"/>
  <c r="X31" i="63" s="1"/>
  <c r="T31" i="63"/>
  <c r="AA30" i="63"/>
  <c r="U30" i="63"/>
  <c r="T30" i="63"/>
  <c r="AA29" i="63"/>
  <c r="Y29" i="63"/>
  <c r="Z29" i="63" s="1"/>
  <c r="X29" i="63"/>
  <c r="U29" i="63"/>
  <c r="T29" i="63"/>
  <c r="U28" i="63"/>
  <c r="AA28" i="63" s="1"/>
  <c r="T28" i="63"/>
  <c r="X28" i="63" s="1"/>
  <c r="U27" i="63"/>
  <c r="X27" i="63" s="1"/>
  <c r="T27" i="63"/>
  <c r="AA26" i="63"/>
  <c r="U26" i="63"/>
  <c r="T26" i="63"/>
  <c r="AA25" i="63"/>
  <c r="Y25" i="63"/>
  <c r="Z25" i="63" s="1"/>
  <c r="X25" i="63"/>
  <c r="U25" i="63"/>
  <c r="T25" i="63"/>
  <c r="U24" i="63"/>
  <c r="AA24" i="63" s="1"/>
  <c r="T24" i="63"/>
  <c r="X24" i="63" s="1"/>
  <c r="U23" i="63"/>
  <c r="X23" i="63" s="1"/>
  <c r="T23" i="63"/>
  <c r="AA22" i="63"/>
  <c r="U22" i="63"/>
  <c r="T22" i="63"/>
  <c r="AA21" i="63"/>
  <c r="Y21" i="63"/>
  <c r="Z21" i="63" s="1"/>
  <c r="X21" i="63"/>
  <c r="U21" i="63"/>
  <c r="T21" i="63"/>
  <c r="U20" i="63"/>
  <c r="AA20" i="63" s="1"/>
  <c r="T20" i="63"/>
  <c r="X20" i="63" s="1"/>
  <c r="U19" i="63"/>
  <c r="X19" i="63" s="1"/>
  <c r="T19" i="63"/>
  <c r="AA18" i="63"/>
  <c r="U18" i="63"/>
  <c r="T18" i="63"/>
  <c r="AA17" i="63"/>
  <c r="Y17" i="63"/>
  <c r="Z17" i="63" s="1"/>
  <c r="X17" i="63"/>
  <c r="U17" i="63"/>
  <c r="T17" i="63"/>
  <c r="U16" i="63"/>
  <c r="AA16" i="63" s="1"/>
  <c r="T16" i="63"/>
  <c r="X16" i="63" s="1"/>
  <c r="U15" i="63"/>
  <c r="X15" i="63" s="1"/>
  <c r="T15" i="63"/>
  <c r="U14" i="63"/>
  <c r="AA14" i="63" s="1"/>
  <c r="T14" i="63"/>
  <c r="V2" i="63"/>
  <c r="G2" i="63"/>
  <c r="F2" i="63"/>
  <c r="S1" i="63"/>
  <c r="Q1" i="63"/>
  <c r="O1" i="63"/>
  <c r="M1" i="63"/>
  <c r="K1" i="63"/>
  <c r="I1" i="63"/>
  <c r="T1" i="63" s="1"/>
  <c r="F1" i="63"/>
  <c r="Z1" i="63" s="1"/>
  <c r="E1" i="63"/>
  <c r="F3" i="22"/>
  <c r="D11" i="21"/>
  <c r="H1" i="66" l="1"/>
  <c r="AK16" i="65"/>
  <c r="E2" i="63"/>
  <c r="G1" i="63" s="1"/>
  <c r="H1" i="63" s="1"/>
  <c r="Y1" i="63" s="1"/>
  <c r="Y3" i="63" s="1"/>
  <c r="X191" i="66"/>
  <c r="Y191" i="66"/>
  <c r="Z191" i="66" s="1"/>
  <c r="Y196" i="66"/>
  <c r="Z196" i="66" s="1"/>
  <c r="X196" i="66"/>
  <c r="AA257" i="66"/>
  <c r="X257" i="66"/>
  <c r="Y264" i="66"/>
  <c r="Z264" i="66" s="1"/>
  <c r="X264" i="66"/>
  <c r="Y324" i="66"/>
  <c r="Z324" i="66" s="1"/>
  <c r="X324" i="66"/>
  <c r="AA447" i="66"/>
  <c r="X447" i="66"/>
  <c r="Y447" i="66"/>
  <c r="Z447" i="66" s="1"/>
  <c r="Y57" i="66"/>
  <c r="Z57" i="66" s="1"/>
  <c r="X57" i="66"/>
  <c r="Y73" i="66"/>
  <c r="Z73" i="66" s="1"/>
  <c r="X73" i="66"/>
  <c r="Y89" i="66"/>
  <c r="Z89" i="66" s="1"/>
  <c r="X89" i="66"/>
  <c r="Y179" i="66"/>
  <c r="Z179" i="66" s="1"/>
  <c r="X184" i="66"/>
  <c r="AA186" i="66"/>
  <c r="X186" i="66"/>
  <c r="X198" i="66"/>
  <c r="AA240" i="66"/>
  <c r="Y240" i="66"/>
  <c r="Z240" i="66" s="1"/>
  <c r="X240" i="66"/>
  <c r="Y253" i="66"/>
  <c r="Z253" i="66" s="1"/>
  <c r="X253" i="66"/>
  <c r="AA264" i="66"/>
  <c r="X284" i="66"/>
  <c r="Y284" i="66"/>
  <c r="Z284" i="66" s="1"/>
  <c r="AA286" i="66"/>
  <c r="Y286" i="66"/>
  <c r="Z286" i="66" s="1"/>
  <c r="X286" i="66"/>
  <c r="AA298" i="66"/>
  <c r="Y298" i="66"/>
  <c r="Z298" i="66" s="1"/>
  <c r="X298" i="66"/>
  <c r="Y373" i="66"/>
  <c r="Z373" i="66" s="1"/>
  <c r="X373" i="66"/>
  <c r="X376" i="66"/>
  <c r="Y376" i="66"/>
  <c r="Z376" i="66" s="1"/>
  <c r="Y732" i="66"/>
  <c r="Z732" i="66" s="1"/>
  <c r="X732" i="66"/>
  <c r="AH14" i="68"/>
  <c r="D13" i="67"/>
  <c r="X18" i="66"/>
  <c r="X27" i="66"/>
  <c r="X34" i="66"/>
  <c r="X43" i="66"/>
  <c r="X50" i="66"/>
  <c r="X59" i="66"/>
  <c r="X66" i="66"/>
  <c r="X75" i="66"/>
  <c r="X82" i="66"/>
  <c r="X91" i="66"/>
  <c r="Y98" i="66"/>
  <c r="Z98" i="66" s="1"/>
  <c r="Y102" i="66"/>
  <c r="Z102" i="66" s="1"/>
  <c r="Y106" i="66"/>
  <c r="Z106" i="66" s="1"/>
  <c r="Y110" i="66"/>
  <c r="Z110" i="66" s="1"/>
  <c r="Y114" i="66"/>
  <c r="Z114" i="66" s="1"/>
  <c r="Y118" i="66"/>
  <c r="Z118" i="66" s="1"/>
  <c r="Y122" i="66"/>
  <c r="Z122" i="66" s="1"/>
  <c r="Y126" i="66"/>
  <c r="Z126" i="66" s="1"/>
  <c r="Y130" i="66"/>
  <c r="Z130" i="66" s="1"/>
  <c r="Y134" i="66"/>
  <c r="Z134" i="66" s="1"/>
  <c r="Y138" i="66"/>
  <c r="Z138" i="66" s="1"/>
  <c r="Y142" i="66"/>
  <c r="Z142" i="66" s="1"/>
  <c r="Y146" i="66"/>
  <c r="Z146" i="66" s="1"/>
  <c r="Y150" i="66"/>
  <c r="Z150" i="66" s="1"/>
  <c r="AA154" i="66"/>
  <c r="AA1" i="66" s="1"/>
  <c r="X175" i="66"/>
  <c r="Y175" i="66"/>
  <c r="Z175" i="66" s="1"/>
  <c r="Y180" i="66"/>
  <c r="Z180" i="66" s="1"/>
  <c r="X180" i="66"/>
  <c r="Y189" i="66"/>
  <c r="Z189" i="66" s="1"/>
  <c r="Y203" i="66"/>
  <c r="Z203" i="66" s="1"/>
  <c r="X208" i="66"/>
  <c r="AA210" i="66"/>
  <c r="X210" i="66"/>
  <c r="Y213" i="66"/>
  <c r="Z213" i="66" s="1"/>
  <c r="X225" i="66"/>
  <c r="Y225" i="66"/>
  <c r="Z225" i="66" s="1"/>
  <c r="AA248" i="66"/>
  <c r="Y248" i="66"/>
  <c r="Z248" i="66" s="1"/>
  <c r="Y262" i="66"/>
  <c r="Z262" i="66" s="1"/>
  <c r="AA262" i="66"/>
  <c r="X281" i="66"/>
  <c r="AA555" i="66"/>
  <c r="Y555" i="66"/>
  <c r="Z555" i="66" s="1"/>
  <c r="Y566" i="66"/>
  <c r="Z566" i="66" s="1"/>
  <c r="X566" i="66"/>
  <c r="Y576" i="66"/>
  <c r="Z576" i="66" s="1"/>
  <c r="X576" i="66"/>
  <c r="Y579" i="66"/>
  <c r="Z579" i="66" s="1"/>
  <c r="X579" i="66"/>
  <c r="U1" i="66"/>
  <c r="V1" i="66" s="1"/>
  <c r="F29" i="67" s="1"/>
  <c r="Y27" i="66"/>
  <c r="Z27" i="66" s="1"/>
  <c r="Y29" i="66"/>
  <c r="Z29" i="66" s="1"/>
  <c r="X29" i="66"/>
  <c r="Y43" i="66"/>
  <c r="Z43" i="66" s="1"/>
  <c r="Y45" i="66"/>
  <c r="Z45" i="66" s="1"/>
  <c r="X45" i="66"/>
  <c r="Y59" i="66"/>
  <c r="Z59" i="66" s="1"/>
  <c r="Y61" i="66"/>
  <c r="Z61" i="66" s="1"/>
  <c r="X61" i="66"/>
  <c r="Y75" i="66"/>
  <c r="Z75" i="66" s="1"/>
  <c r="Y77" i="66"/>
  <c r="Z77" i="66" s="1"/>
  <c r="X77" i="66"/>
  <c r="Y91" i="66"/>
  <c r="Z91" i="66" s="1"/>
  <c r="Y93" i="66"/>
  <c r="Z93" i="66" s="1"/>
  <c r="X93" i="66"/>
  <c r="Y163" i="66"/>
  <c r="Z163" i="66" s="1"/>
  <c r="X168" i="66"/>
  <c r="AA170" i="66"/>
  <c r="X170" i="66"/>
  <c r="X182" i="66"/>
  <c r="X199" i="66"/>
  <c r="Y199" i="66"/>
  <c r="Z199" i="66" s="1"/>
  <c r="Y204" i="66"/>
  <c r="Z204" i="66" s="1"/>
  <c r="X204" i="66"/>
  <c r="X211" i="66"/>
  <c r="Y215" i="66"/>
  <c r="Z215" i="66" s="1"/>
  <c r="X248" i="66"/>
  <c r="X262" i="66"/>
  <c r="X307" i="66"/>
  <c r="Y307" i="66"/>
  <c r="Z307" i="66" s="1"/>
  <c r="X368" i="66"/>
  <c r="Y368" i="66"/>
  <c r="Z368" i="66" s="1"/>
  <c r="AA453" i="66"/>
  <c r="Y453" i="66"/>
  <c r="Z453" i="66" s="1"/>
  <c r="X461" i="66"/>
  <c r="Y461" i="66"/>
  <c r="Z461" i="66" s="1"/>
  <c r="X477" i="66"/>
  <c r="Y477" i="66"/>
  <c r="Z477" i="66" s="1"/>
  <c r="X493" i="66"/>
  <c r="Y493" i="66"/>
  <c r="Z493" i="66" s="1"/>
  <c r="Y652" i="66"/>
  <c r="Z652" i="66" s="1"/>
  <c r="X652" i="66"/>
  <c r="Y665" i="66"/>
  <c r="Z665" i="66" s="1"/>
  <c r="X665" i="66"/>
  <c r="X228" i="66"/>
  <c r="Y228" i="66"/>
  <c r="Z228" i="66" s="1"/>
  <c r="X303" i="66"/>
  <c r="Y303" i="66"/>
  <c r="Z303" i="66" s="1"/>
  <c r="Y344" i="66"/>
  <c r="Z344" i="66" s="1"/>
  <c r="AA344" i="66"/>
  <c r="X344" i="66"/>
  <c r="AA437" i="66"/>
  <c r="Y437" i="66"/>
  <c r="Z437" i="66" s="1"/>
  <c r="Y707" i="66"/>
  <c r="Z707" i="66" s="1"/>
  <c r="X707" i="66"/>
  <c r="Y776" i="66"/>
  <c r="Z776" i="66" s="1"/>
  <c r="X776" i="66"/>
  <c r="Y17" i="66"/>
  <c r="Z17" i="66" s="1"/>
  <c r="Z2" i="66" s="1"/>
  <c r="X17" i="66"/>
  <c r="Y33" i="66"/>
  <c r="Z33" i="66" s="1"/>
  <c r="X33" i="66"/>
  <c r="Y49" i="66"/>
  <c r="Z49" i="66" s="1"/>
  <c r="X49" i="66"/>
  <c r="Y65" i="66"/>
  <c r="Z65" i="66" s="1"/>
  <c r="X65" i="66"/>
  <c r="Y81" i="66"/>
  <c r="Z81" i="66" s="1"/>
  <c r="X81" i="66"/>
  <c r="Y97" i="66"/>
  <c r="Z97" i="66" s="1"/>
  <c r="X97" i="66"/>
  <c r="X99" i="66"/>
  <c r="X103" i="66"/>
  <c r="X107" i="66"/>
  <c r="X111" i="66"/>
  <c r="X115" i="66"/>
  <c r="X119" i="66"/>
  <c r="X123" i="66"/>
  <c r="X127" i="66"/>
  <c r="X131" i="66"/>
  <c r="X135" i="66"/>
  <c r="X139" i="66"/>
  <c r="X143" i="66"/>
  <c r="X147" i="66"/>
  <c r="X151" i="66"/>
  <c r="X166" i="66"/>
  <c r="X183" i="66"/>
  <c r="Y183" i="66"/>
  <c r="Z183" i="66" s="1"/>
  <c r="Y188" i="66"/>
  <c r="Z188" i="66" s="1"/>
  <c r="X188" i="66"/>
  <c r="Y211" i="66"/>
  <c r="Z211" i="66" s="1"/>
  <c r="X218" i="66"/>
  <c r="X323" i="66"/>
  <c r="Y323" i="66"/>
  <c r="Z323" i="66" s="1"/>
  <c r="AA371" i="66"/>
  <c r="Y371" i="66"/>
  <c r="Z371" i="66" s="1"/>
  <c r="Y418" i="66"/>
  <c r="Z418" i="66" s="1"/>
  <c r="AA418" i="66"/>
  <c r="AA516" i="66"/>
  <c r="X516" i="66"/>
  <c r="Y516" i="66"/>
  <c r="Z516" i="66" s="1"/>
  <c r="AA162" i="66"/>
  <c r="X162" i="66"/>
  <c r="X259" i="66"/>
  <c r="Y259" i="66"/>
  <c r="Z259" i="66" s="1"/>
  <c r="X276" i="66"/>
  <c r="Y276" i="66"/>
  <c r="Z276" i="66" s="1"/>
  <c r="X331" i="66"/>
  <c r="Y331" i="66"/>
  <c r="Z331" i="66" s="1"/>
  <c r="Y388" i="66"/>
  <c r="Z388" i="66" s="1"/>
  <c r="X388" i="66"/>
  <c r="AA388" i="66"/>
  <c r="Y41" i="66"/>
  <c r="Z41" i="66" s="1"/>
  <c r="X41" i="66"/>
  <c r="X223" i="66"/>
  <c r="Y223" i="66"/>
  <c r="Z223" i="66" s="1"/>
  <c r="Y249" i="66"/>
  <c r="Z249" i="66" s="1"/>
  <c r="X249" i="66"/>
  <c r="X363" i="66"/>
  <c r="Y363" i="66"/>
  <c r="Z363" i="66" s="1"/>
  <c r="AA415" i="66"/>
  <c r="Y415" i="66"/>
  <c r="Z415" i="66" s="1"/>
  <c r="X415" i="66"/>
  <c r="Y538" i="66"/>
  <c r="Z538" i="66" s="1"/>
  <c r="X538" i="66"/>
  <c r="Y728" i="66"/>
  <c r="Z728" i="66" s="1"/>
  <c r="X728" i="66"/>
  <c r="X26" i="66"/>
  <c r="X42" i="66"/>
  <c r="X51" i="66"/>
  <c r="X67" i="66"/>
  <c r="X74" i="66"/>
  <c r="X83" i="66"/>
  <c r="X90" i="66"/>
  <c r="Y99" i="66"/>
  <c r="Z99" i="66" s="1"/>
  <c r="Y103" i="66"/>
  <c r="Z103" i="66" s="1"/>
  <c r="Y107" i="66"/>
  <c r="Z107" i="66" s="1"/>
  <c r="Y111" i="66"/>
  <c r="Z111" i="66" s="1"/>
  <c r="Y115" i="66"/>
  <c r="Z115" i="66" s="1"/>
  <c r="Y119" i="66"/>
  <c r="Z119" i="66" s="1"/>
  <c r="Y123" i="66"/>
  <c r="Z123" i="66" s="1"/>
  <c r="Y127" i="66"/>
  <c r="Z127" i="66" s="1"/>
  <c r="Y131" i="66"/>
  <c r="Z131" i="66" s="1"/>
  <c r="Y135" i="66"/>
  <c r="Z135" i="66" s="1"/>
  <c r="Y139" i="66"/>
  <c r="Z139" i="66" s="1"/>
  <c r="Y143" i="66"/>
  <c r="Z143" i="66" s="1"/>
  <c r="Y147" i="66"/>
  <c r="Z147" i="66" s="1"/>
  <c r="Y151" i="66"/>
  <c r="Z151" i="66" s="1"/>
  <c r="Y171" i="66"/>
  <c r="Z171" i="66" s="1"/>
  <c r="X176" i="66"/>
  <c r="AA178" i="66"/>
  <c r="X178" i="66"/>
  <c r="X190" i="66"/>
  <c r="X207" i="66"/>
  <c r="Y207" i="66"/>
  <c r="Z207" i="66" s="1"/>
  <c r="Y212" i="66"/>
  <c r="Z212" i="66" s="1"/>
  <c r="X212" i="66"/>
  <c r="Y218" i="66"/>
  <c r="Z218" i="66" s="1"/>
  <c r="X221" i="66"/>
  <c r="X245" i="66"/>
  <c r="AA263" i="66"/>
  <c r="Y263" i="66"/>
  <c r="Z263" i="66" s="1"/>
  <c r="X275" i="66"/>
  <c r="Y275" i="66"/>
  <c r="Z275" i="66" s="1"/>
  <c r="X288" i="66"/>
  <c r="Y288" i="66"/>
  <c r="Z288" i="66" s="1"/>
  <c r="X321" i="66"/>
  <c r="Y321" i="66"/>
  <c r="Z321" i="66" s="1"/>
  <c r="Y327" i="66"/>
  <c r="Z327" i="66" s="1"/>
  <c r="Y369" i="66"/>
  <c r="Z369" i="66" s="1"/>
  <c r="AA369" i="66"/>
  <c r="X369" i="66"/>
  <c r="X418" i="66"/>
  <c r="Y25" i="66"/>
  <c r="Z25" i="66" s="1"/>
  <c r="X25" i="66"/>
  <c r="Y164" i="66"/>
  <c r="Z164" i="66" s="1"/>
  <c r="X164" i="66"/>
  <c r="AA194" i="66"/>
  <c r="X194" i="66"/>
  <c r="AA428" i="66"/>
  <c r="X428" i="66"/>
  <c r="Y541" i="66"/>
  <c r="Z541" i="66" s="1"/>
  <c r="X541" i="66"/>
  <c r="Y786" i="66"/>
  <c r="Z786" i="66" s="1"/>
  <c r="X786" i="66"/>
  <c r="X19" i="66"/>
  <c r="X35" i="66"/>
  <c r="X58" i="66"/>
  <c r="Y21" i="66"/>
  <c r="Z21" i="66" s="1"/>
  <c r="X21" i="66"/>
  <c r="Y37" i="66"/>
  <c r="Z37" i="66" s="1"/>
  <c r="X37" i="66"/>
  <c r="Y53" i="66"/>
  <c r="Z53" i="66" s="1"/>
  <c r="X53" i="66"/>
  <c r="Y69" i="66"/>
  <c r="Z69" i="66" s="1"/>
  <c r="X69" i="66"/>
  <c r="Y85" i="66"/>
  <c r="Z85" i="66" s="1"/>
  <c r="X85" i="66"/>
  <c r="Y152" i="66"/>
  <c r="Z152" i="66" s="1"/>
  <c r="X152" i="66"/>
  <c r="Y154" i="66"/>
  <c r="Z154" i="66" s="1"/>
  <c r="X167" i="66"/>
  <c r="Y167" i="66"/>
  <c r="Z167" i="66" s="1"/>
  <c r="Y172" i="66"/>
  <c r="Z172" i="66" s="1"/>
  <c r="X172" i="66"/>
  <c r="X179" i="66"/>
  <c r="Y181" i="66"/>
  <c r="Z181" i="66" s="1"/>
  <c r="Y184" i="66"/>
  <c r="Z184" i="66" s="1"/>
  <c r="Y195" i="66"/>
  <c r="Z195" i="66" s="1"/>
  <c r="X200" i="66"/>
  <c r="AA202" i="66"/>
  <c r="X202" i="66"/>
  <c r="Y257" i="66"/>
  <c r="Z257" i="66" s="1"/>
  <c r="Y269" i="66"/>
  <c r="Z269" i="66" s="1"/>
  <c r="X269" i="66"/>
  <c r="Y273" i="66"/>
  <c r="Z273" i="66" s="1"/>
  <c r="AA333" i="66"/>
  <c r="X333" i="66"/>
  <c r="AA504" i="66"/>
  <c r="Y504" i="66"/>
  <c r="Z504" i="66" s="1"/>
  <c r="X504" i="66"/>
  <c r="Y162" i="66"/>
  <c r="Z162" i="66" s="1"/>
  <c r="Y170" i="66"/>
  <c r="Z170" i="66" s="1"/>
  <c r="Y178" i="66"/>
  <c r="Z178" i="66" s="1"/>
  <c r="Y186" i="66"/>
  <c r="Z186" i="66" s="1"/>
  <c r="Y194" i="66"/>
  <c r="Z194" i="66" s="1"/>
  <c r="Y202" i="66"/>
  <c r="Z202" i="66" s="1"/>
  <c r="Y210" i="66"/>
  <c r="Z210" i="66" s="1"/>
  <c r="X219" i="66"/>
  <c r="Y219" i="66"/>
  <c r="Z219" i="66" s="1"/>
  <c r="Y230" i="66"/>
  <c r="Z230" i="66" s="1"/>
  <c r="X230" i="66"/>
  <c r="AA234" i="66"/>
  <c r="Y234" i="66"/>
  <c r="Z234" i="66" s="1"/>
  <c r="X234" i="66"/>
  <c r="Y261" i="66"/>
  <c r="Z261" i="66" s="1"/>
  <c r="X261" i="66"/>
  <c r="X267" i="66"/>
  <c r="AA282" i="66"/>
  <c r="Y282" i="66"/>
  <c r="Z282" i="66" s="1"/>
  <c r="Y301" i="66"/>
  <c r="Z301" i="66" s="1"/>
  <c r="X301" i="66"/>
  <c r="AA314" i="66"/>
  <c r="Y314" i="66"/>
  <c r="Z314" i="66" s="1"/>
  <c r="Y333" i="66"/>
  <c r="Z333" i="66" s="1"/>
  <c r="Y336" i="66"/>
  <c r="Z336" i="66" s="1"/>
  <c r="X336" i="66"/>
  <c r="AA366" i="66"/>
  <c r="X366" i="66"/>
  <c r="AA374" i="66"/>
  <c r="X374" i="66"/>
  <c r="Y374" i="66"/>
  <c r="Z374" i="66" s="1"/>
  <c r="Y384" i="66"/>
  <c r="Z384" i="66" s="1"/>
  <c r="X384" i="66"/>
  <c r="X449" i="66"/>
  <c r="Y449" i="66"/>
  <c r="Z449" i="66" s="1"/>
  <c r="Y635" i="66"/>
  <c r="Z635" i="66" s="1"/>
  <c r="X635" i="66"/>
  <c r="X101" i="66"/>
  <c r="X105" i="66"/>
  <c r="X109" i="66"/>
  <c r="X113" i="66"/>
  <c r="X117" i="66"/>
  <c r="X121" i="66"/>
  <c r="X125" i="66"/>
  <c r="X129" i="66"/>
  <c r="X133" i="66"/>
  <c r="X137" i="66"/>
  <c r="X141" i="66"/>
  <c r="X145" i="66"/>
  <c r="X149" i="66"/>
  <c r="X159" i="66"/>
  <c r="X217" i="66"/>
  <c r="AA230" i="66"/>
  <c r="Y232" i="66"/>
  <c r="Z232" i="66" s="1"/>
  <c r="Y267" i="66"/>
  <c r="Z267" i="66" s="1"/>
  <c r="Y312" i="66"/>
  <c r="Z312" i="66" s="1"/>
  <c r="AA312" i="66"/>
  <c r="Y402" i="66"/>
  <c r="Z402" i="66" s="1"/>
  <c r="X402" i="66"/>
  <c r="Y427" i="66"/>
  <c r="Z427" i="66" s="1"/>
  <c r="X427" i="66"/>
  <c r="Y442" i="66"/>
  <c r="Z442" i="66" s="1"/>
  <c r="X442" i="66"/>
  <c r="AA539" i="66"/>
  <c r="Y539" i="66"/>
  <c r="Z539" i="66" s="1"/>
  <c r="Y610" i="66"/>
  <c r="Z610" i="66" s="1"/>
  <c r="X610" i="66"/>
  <c r="AA627" i="66"/>
  <c r="X627" i="66"/>
  <c r="Y660" i="66"/>
  <c r="Z660" i="66" s="1"/>
  <c r="X660" i="66"/>
  <c r="Y680" i="66"/>
  <c r="Z680" i="66" s="1"/>
  <c r="X680" i="66"/>
  <c r="Y697" i="66"/>
  <c r="Z697" i="66" s="1"/>
  <c r="X697" i="66"/>
  <c r="Y705" i="66"/>
  <c r="Z705" i="66" s="1"/>
  <c r="X705" i="66"/>
  <c r="X231" i="66"/>
  <c r="Y231" i="66"/>
  <c r="Z231" i="66" s="1"/>
  <c r="AA238" i="66"/>
  <c r="X268" i="66"/>
  <c r="Y268" i="66"/>
  <c r="Z268" i="66" s="1"/>
  <c r="Y272" i="66"/>
  <c r="Z272" i="66" s="1"/>
  <c r="X272" i="66"/>
  <c r="Y278" i="66"/>
  <c r="Z278" i="66" s="1"/>
  <c r="AA278" i="66"/>
  <c r="X278" i="66"/>
  <c r="X283" i="66"/>
  <c r="Y283" i="66"/>
  <c r="Z283" i="66" s="1"/>
  <c r="X312" i="66"/>
  <c r="X317" i="66"/>
  <c r="Y329" i="66"/>
  <c r="Z329" i="66" s="1"/>
  <c r="X329" i="66"/>
  <c r="AA334" i="66"/>
  <c r="X334" i="66"/>
  <c r="Y334" i="66"/>
  <c r="Z334" i="66" s="1"/>
  <c r="X353" i="66"/>
  <c r="Y353" i="66"/>
  <c r="Z353" i="66" s="1"/>
  <c r="Y385" i="66"/>
  <c r="Z385" i="66" s="1"/>
  <c r="X385" i="66"/>
  <c r="Y439" i="66"/>
  <c r="Z439" i="66" s="1"/>
  <c r="X439" i="66"/>
  <c r="Y455" i="66"/>
  <c r="Z455" i="66" s="1"/>
  <c r="X455" i="66"/>
  <c r="AA464" i="66"/>
  <c r="Y464" i="66"/>
  <c r="Z464" i="66" s="1"/>
  <c r="X464" i="66"/>
  <c r="Y467" i="66"/>
  <c r="Z467" i="66" s="1"/>
  <c r="X467" i="66"/>
  <c r="AA480" i="66"/>
  <c r="Y480" i="66"/>
  <c r="Z480" i="66" s="1"/>
  <c r="X480" i="66"/>
  <c r="Y483" i="66"/>
  <c r="Z483" i="66" s="1"/>
  <c r="X483" i="66"/>
  <c r="AA496" i="66"/>
  <c r="Y496" i="66"/>
  <c r="Z496" i="66" s="1"/>
  <c r="X496" i="66"/>
  <c r="AA499" i="66"/>
  <c r="X499" i="66"/>
  <c r="Y650" i="66"/>
  <c r="Z650" i="66" s="1"/>
  <c r="X650" i="66"/>
  <c r="Y166" i="66"/>
  <c r="Z166" i="66" s="1"/>
  <c r="Y174" i="66"/>
  <c r="Z174" i="66" s="1"/>
  <c r="Y182" i="66"/>
  <c r="Z182" i="66" s="1"/>
  <c r="Y190" i="66"/>
  <c r="Z190" i="66" s="1"/>
  <c r="Y198" i="66"/>
  <c r="Z198" i="66" s="1"/>
  <c r="Y206" i="66"/>
  <c r="Z206" i="66" s="1"/>
  <c r="X220" i="66"/>
  <c r="Y220" i="66"/>
  <c r="Z220" i="66" s="1"/>
  <c r="Y227" i="66"/>
  <c r="Z227" i="66" s="1"/>
  <c r="Y235" i="66"/>
  <c r="Z235" i="66" s="1"/>
  <c r="X239" i="66"/>
  <c r="Y239" i="66"/>
  <c r="Z239" i="66" s="1"/>
  <c r="Y260" i="66"/>
  <c r="Z260" i="66" s="1"/>
  <c r="X279" i="66"/>
  <c r="Y279" i="66"/>
  <c r="Z279" i="66" s="1"/>
  <c r="Y313" i="66"/>
  <c r="Z313" i="66" s="1"/>
  <c r="X313" i="66"/>
  <c r="AA343" i="66"/>
  <c r="Y343" i="66"/>
  <c r="Z343" i="66" s="1"/>
  <c r="AA346" i="66"/>
  <c r="Y346" i="66"/>
  <c r="Z346" i="66" s="1"/>
  <c r="X346" i="66"/>
  <c r="X405" i="66"/>
  <c r="Y405" i="66"/>
  <c r="Z405" i="66" s="1"/>
  <c r="AA508" i="66"/>
  <c r="Y508" i="66"/>
  <c r="Z508" i="66" s="1"/>
  <c r="X508" i="66"/>
  <c r="X243" i="66"/>
  <c r="X251" i="66"/>
  <c r="Y281" i="66"/>
  <c r="Z281" i="66" s="1"/>
  <c r="X315" i="66"/>
  <c r="Y315" i="66"/>
  <c r="Z315" i="66" s="1"/>
  <c r="Y317" i="66"/>
  <c r="Z317" i="66" s="1"/>
  <c r="AA350" i="66"/>
  <c r="X350" i="66"/>
  <c r="Y352" i="66"/>
  <c r="Z352" i="66" s="1"/>
  <c r="X352" i="66"/>
  <c r="AA362" i="66"/>
  <c r="Y362" i="66"/>
  <c r="Z362" i="66" s="1"/>
  <c r="Y398" i="66"/>
  <c r="Z398" i="66" s="1"/>
  <c r="X398" i="66"/>
  <c r="Y444" i="66"/>
  <c r="Z444" i="66" s="1"/>
  <c r="X444" i="66"/>
  <c r="AA595" i="66"/>
  <c r="X595" i="66"/>
  <c r="X733" i="66"/>
  <c r="X355" i="66"/>
  <c r="Y355" i="66"/>
  <c r="Z355" i="66" s="1"/>
  <c r="Y361" i="66"/>
  <c r="Z361" i="66" s="1"/>
  <c r="X361" i="66"/>
  <c r="Y394" i="66"/>
  <c r="Z394" i="66" s="1"/>
  <c r="X394" i="66"/>
  <c r="AA396" i="66"/>
  <c r="Y396" i="66"/>
  <c r="Z396" i="66" s="1"/>
  <c r="X421" i="66"/>
  <c r="Y421" i="66"/>
  <c r="Z421" i="66" s="1"/>
  <c r="Y426" i="66"/>
  <c r="Z426" i="66" s="1"/>
  <c r="X426" i="66"/>
  <c r="AA472" i="66"/>
  <c r="Y472" i="66"/>
  <c r="Z472" i="66" s="1"/>
  <c r="X472" i="66"/>
  <c r="Y475" i="66"/>
  <c r="Z475" i="66" s="1"/>
  <c r="X475" i="66"/>
  <c r="AA488" i="66"/>
  <c r="Y488" i="66"/>
  <c r="Z488" i="66" s="1"/>
  <c r="X488" i="66"/>
  <c r="Y491" i="66"/>
  <c r="Z491" i="66" s="1"/>
  <c r="X491" i="66"/>
  <c r="X506" i="66"/>
  <c r="Y506" i="66"/>
  <c r="Z506" i="66" s="1"/>
  <c r="Y534" i="66"/>
  <c r="Z534" i="66" s="1"/>
  <c r="X534" i="66"/>
  <c r="Y574" i="66"/>
  <c r="Z574" i="66" s="1"/>
  <c r="X574" i="66"/>
  <c r="Y599" i="66"/>
  <c r="Z599" i="66" s="1"/>
  <c r="X599" i="66"/>
  <c r="Y618" i="66"/>
  <c r="Z618" i="66" s="1"/>
  <c r="X618" i="66"/>
  <c r="Y634" i="66"/>
  <c r="Z634" i="66" s="1"/>
  <c r="X634" i="66"/>
  <c r="Y769" i="66"/>
  <c r="Z769" i="66" s="1"/>
  <c r="X769" i="66"/>
  <c r="Y300" i="66"/>
  <c r="Z300" i="66" s="1"/>
  <c r="X302" i="66"/>
  <c r="Y304" i="66"/>
  <c r="Z304" i="66" s="1"/>
  <c r="X304" i="66"/>
  <c r="Y311" i="66"/>
  <c r="Z311" i="66" s="1"/>
  <c r="AA318" i="66"/>
  <c r="X318" i="66"/>
  <c r="Y320" i="66"/>
  <c r="Z320" i="66" s="1"/>
  <c r="X320" i="66"/>
  <c r="AA330" i="66"/>
  <c r="Y330" i="66"/>
  <c r="Z330" i="66" s="1"/>
  <c r="X347" i="66"/>
  <c r="Y347" i="66"/>
  <c r="Z347" i="66" s="1"/>
  <c r="X365" i="66"/>
  <c r="AA392" i="66"/>
  <c r="Y392" i="66"/>
  <c r="Z392" i="66" s="1"/>
  <c r="X396" i="66"/>
  <c r="X399" i="66"/>
  <c r="AA440" i="66"/>
  <c r="Y440" i="66"/>
  <c r="Z440" i="66" s="1"/>
  <c r="X440" i="66"/>
  <c r="Y452" i="66"/>
  <c r="Z452" i="66" s="1"/>
  <c r="X452" i="66"/>
  <c r="X459" i="66"/>
  <c r="Y503" i="66"/>
  <c r="Z503" i="66" s="1"/>
  <c r="X503" i="66"/>
  <c r="AA520" i="66"/>
  <c r="Y520" i="66"/>
  <c r="Z520" i="66" s="1"/>
  <c r="Y607" i="66"/>
  <c r="Z607" i="66" s="1"/>
  <c r="X607" i="66"/>
  <c r="Y614" i="66"/>
  <c r="Z614" i="66" s="1"/>
  <c r="X614" i="66"/>
  <c r="Y744" i="66"/>
  <c r="Z744" i="66" s="1"/>
  <c r="X744" i="66"/>
  <c r="Y754" i="66"/>
  <c r="Z754" i="66" s="1"/>
  <c r="X754" i="66"/>
  <c r="Y233" i="66"/>
  <c r="Z233" i="66" s="1"/>
  <c r="X250" i="66"/>
  <c r="X252" i="66"/>
  <c r="X263" i="66"/>
  <c r="Y295" i="66"/>
  <c r="Z295" i="66" s="1"/>
  <c r="X299" i="66"/>
  <c r="Y302" i="66"/>
  <c r="Z302" i="66" s="1"/>
  <c r="Y318" i="66"/>
  <c r="Z318" i="66" s="1"/>
  <c r="X328" i="66"/>
  <c r="X330" i="66"/>
  <c r="X339" i="66"/>
  <c r="Y339" i="66"/>
  <c r="Z339" i="66" s="1"/>
  <c r="Y345" i="66"/>
  <c r="Z345" i="66" s="1"/>
  <c r="X345" i="66"/>
  <c r="X381" i="66"/>
  <c r="AA386" i="66"/>
  <c r="X386" i="66"/>
  <c r="X392" i="66"/>
  <c r="X414" i="66"/>
  <c r="AA424" i="66"/>
  <c r="X424" i="66"/>
  <c r="X433" i="66"/>
  <c r="Y433" i="66"/>
  <c r="Z433" i="66" s="1"/>
  <c r="AA443" i="66"/>
  <c r="Y443" i="66"/>
  <c r="Z443" i="66" s="1"/>
  <c r="AA452" i="66"/>
  <c r="X469" i="66"/>
  <c r="Y469" i="66"/>
  <c r="Z469" i="66" s="1"/>
  <c r="X485" i="66"/>
  <c r="Y485" i="66"/>
  <c r="Z485" i="66" s="1"/>
  <c r="X520" i="66"/>
  <c r="Y557" i="66"/>
  <c r="Z557" i="66" s="1"/>
  <c r="X557" i="66"/>
  <c r="Y560" i="66"/>
  <c r="Z560" i="66" s="1"/>
  <c r="X560" i="66"/>
  <c r="Y587" i="66"/>
  <c r="Z587" i="66" s="1"/>
  <c r="X587" i="66"/>
  <c r="Y592" i="66"/>
  <c r="Z592" i="66" s="1"/>
  <c r="X592" i="66"/>
  <c r="Y664" i="66"/>
  <c r="Z664" i="66" s="1"/>
  <c r="X664" i="66"/>
  <c r="Y737" i="66"/>
  <c r="Z737" i="66" s="1"/>
  <c r="X737" i="66"/>
  <c r="Y762" i="66"/>
  <c r="Z762" i="66" s="1"/>
  <c r="X762" i="66"/>
  <c r="X311" i="66"/>
  <c r="X327" i="66"/>
  <c r="X343" i="66"/>
  <c r="X359" i="66"/>
  <c r="X371" i="66"/>
  <c r="X379" i="66"/>
  <c r="X401" i="66"/>
  <c r="Y401" i="66"/>
  <c r="Z401" i="66" s="1"/>
  <c r="Y407" i="66"/>
  <c r="Z407" i="66" s="1"/>
  <c r="X407" i="66"/>
  <c r="Y420" i="66"/>
  <c r="Z420" i="66" s="1"/>
  <c r="X420" i="66"/>
  <c r="Y430" i="66"/>
  <c r="Z430" i="66" s="1"/>
  <c r="X453" i="66"/>
  <c r="X465" i="66"/>
  <c r="X473" i="66"/>
  <c r="X481" i="66"/>
  <c r="X489" i="66"/>
  <c r="X497" i="66"/>
  <c r="Y499" i="66"/>
  <c r="Z499" i="66" s="1"/>
  <c r="X501" i="66"/>
  <c r="X555" i="66"/>
  <c r="Y639" i="66"/>
  <c r="Z639" i="66" s="1"/>
  <c r="X639" i="66"/>
  <c r="Y644" i="66"/>
  <c r="Z644" i="66" s="1"/>
  <c r="X644" i="66"/>
  <c r="X417" i="66"/>
  <c r="Y417" i="66"/>
  <c r="Z417" i="66" s="1"/>
  <c r="Y423" i="66"/>
  <c r="Z423" i="66" s="1"/>
  <c r="X423" i="66"/>
  <c r="Y436" i="66"/>
  <c r="Z436" i="66" s="1"/>
  <c r="X436" i="66"/>
  <c r="Y446" i="66"/>
  <c r="Z446" i="66" s="1"/>
  <c r="Y558" i="66"/>
  <c r="Z558" i="66" s="1"/>
  <c r="X558" i="66"/>
  <c r="Y603" i="66"/>
  <c r="Z603" i="66" s="1"/>
  <c r="X603" i="66"/>
  <c r="Y685" i="66"/>
  <c r="Z685" i="66" s="1"/>
  <c r="X685" i="66"/>
  <c r="Y700" i="66"/>
  <c r="Z700" i="66" s="1"/>
  <c r="X700" i="66"/>
  <c r="Y717" i="66"/>
  <c r="Z717" i="66" s="1"/>
  <c r="X717" i="66"/>
  <c r="Y784" i="66"/>
  <c r="Z784" i="66" s="1"/>
  <c r="X784" i="66"/>
  <c r="Y790" i="66"/>
  <c r="Z790" i="66" s="1"/>
  <c r="X790" i="66"/>
  <c r="Y410" i="66"/>
  <c r="Z410" i="66" s="1"/>
  <c r="X410" i="66"/>
  <c r="Y547" i="66"/>
  <c r="Z547" i="66" s="1"/>
  <c r="X547" i="66"/>
  <c r="Y596" i="66"/>
  <c r="Z596" i="66" s="1"/>
  <c r="X596" i="66"/>
  <c r="Y628" i="66"/>
  <c r="Z628" i="66" s="1"/>
  <c r="X628" i="66"/>
  <c r="Y698" i="66"/>
  <c r="Z698" i="66" s="1"/>
  <c r="X698" i="66"/>
  <c r="X372" i="66"/>
  <c r="Y380" i="66"/>
  <c r="Z380" i="66" s="1"/>
  <c r="X380" i="66"/>
  <c r="Y391" i="66"/>
  <c r="Z391" i="66" s="1"/>
  <c r="X391" i="66"/>
  <c r="Y404" i="66"/>
  <c r="Z404" i="66" s="1"/>
  <c r="X404" i="66"/>
  <c r="X408" i="66"/>
  <c r="Y414" i="66"/>
  <c r="Z414" i="66" s="1"/>
  <c r="X437" i="66"/>
  <c r="X446" i="66"/>
  <c r="Y458" i="66"/>
  <c r="Z458" i="66" s="1"/>
  <c r="X458" i="66"/>
  <c r="X528" i="66"/>
  <c r="Y532" i="66"/>
  <c r="Z532" i="66" s="1"/>
  <c r="Y551" i="66"/>
  <c r="Z551" i="66" s="1"/>
  <c r="Y739" i="66"/>
  <c r="Z739" i="66" s="1"/>
  <c r="X739" i="66"/>
  <c r="X753" i="66"/>
  <c r="X785" i="66"/>
  <c r="X797" i="66"/>
  <c r="X397" i="66"/>
  <c r="X413" i="66"/>
  <c r="X429" i="66"/>
  <c r="X445" i="66"/>
  <c r="Y624" i="66"/>
  <c r="Z624" i="66" s="1"/>
  <c r="X624" i="66"/>
  <c r="Y642" i="66"/>
  <c r="Z642" i="66" s="1"/>
  <c r="X642" i="66"/>
  <c r="Y646" i="66"/>
  <c r="Z646" i="66" s="1"/>
  <c r="X646" i="66"/>
  <c r="Y801" i="66"/>
  <c r="Z801" i="66" s="1"/>
  <c r="X801" i="66"/>
  <c r="Y808" i="66"/>
  <c r="Z808" i="66" s="1"/>
  <c r="X808" i="66"/>
  <c r="Y511" i="66"/>
  <c r="Z511" i="66" s="1"/>
  <c r="X511" i="66"/>
  <c r="Y515" i="66"/>
  <c r="Z515" i="66" s="1"/>
  <c r="X515" i="66"/>
  <c r="Y519" i="66"/>
  <c r="Z519" i="66" s="1"/>
  <c r="X519" i="66"/>
  <c r="Y523" i="66"/>
  <c r="Z523" i="66" s="1"/>
  <c r="X523" i="66"/>
  <c r="Y527" i="66"/>
  <c r="Z527" i="66" s="1"/>
  <c r="X527" i="66"/>
  <c r="Y531" i="66"/>
  <c r="Z531" i="66" s="1"/>
  <c r="X531" i="66"/>
  <c r="X535" i="66"/>
  <c r="Y550" i="66"/>
  <c r="Z550" i="66" s="1"/>
  <c r="X550" i="66"/>
  <c r="Y573" i="66"/>
  <c r="Z573" i="66" s="1"/>
  <c r="X573" i="66"/>
  <c r="X577" i="66"/>
  <c r="Y584" i="66"/>
  <c r="Z584" i="66" s="1"/>
  <c r="X584" i="66"/>
  <c r="Y661" i="66"/>
  <c r="Z661" i="66" s="1"/>
  <c r="X661" i="66"/>
  <c r="Y675" i="66"/>
  <c r="Z675" i="66" s="1"/>
  <c r="X675" i="66"/>
  <c r="Y720" i="66"/>
  <c r="Z720" i="66" s="1"/>
  <c r="X720" i="66"/>
  <c r="Y729" i="66"/>
  <c r="Z729" i="66" s="1"/>
  <c r="X729" i="66"/>
  <c r="Y752" i="66"/>
  <c r="Z752" i="66" s="1"/>
  <c r="X752" i="66"/>
  <c r="Y758" i="66"/>
  <c r="Z758" i="66" s="1"/>
  <c r="X758" i="66"/>
  <c r="Y794" i="66"/>
  <c r="Z794" i="66" s="1"/>
  <c r="X794" i="66"/>
  <c r="X393" i="66"/>
  <c r="Y397" i="66"/>
  <c r="Z397" i="66" s="1"/>
  <c r="X409" i="66"/>
  <c r="Y413" i="66"/>
  <c r="Z413" i="66" s="1"/>
  <c r="X425" i="66"/>
  <c r="Y429" i="66"/>
  <c r="Z429" i="66" s="1"/>
  <c r="X441" i="66"/>
  <c r="Y445" i="66"/>
  <c r="Z445" i="66" s="1"/>
  <c r="X457" i="66"/>
  <c r="Y498" i="66"/>
  <c r="Z498" i="66" s="1"/>
  <c r="X500" i="66"/>
  <c r="X507" i="66"/>
  <c r="Y535" i="66"/>
  <c r="Z535" i="66" s="1"/>
  <c r="Y544" i="66"/>
  <c r="Z544" i="66" s="1"/>
  <c r="X544" i="66"/>
  <c r="X554" i="66"/>
  <c r="Y563" i="66"/>
  <c r="Z563" i="66" s="1"/>
  <c r="X563" i="66"/>
  <c r="X565" i="66"/>
  <c r="Y582" i="66"/>
  <c r="Z582" i="66" s="1"/>
  <c r="X590" i="66"/>
  <c r="Y602" i="66"/>
  <c r="Z602" i="66" s="1"/>
  <c r="X602" i="66"/>
  <c r="X631" i="66"/>
  <c r="Y654" i="66"/>
  <c r="Z654" i="66" s="1"/>
  <c r="X654" i="66"/>
  <c r="Y668" i="66"/>
  <c r="Z668" i="66" s="1"/>
  <c r="X668" i="66"/>
  <c r="Y696" i="66"/>
  <c r="Z696" i="66" s="1"/>
  <c r="X696" i="66"/>
  <c r="Y545" i="66"/>
  <c r="Z545" i="66" s="1"/>
  <c r="Y561" i="66"/>
  <c r="Z561" i="66" s="1"/>
  <c r="Y577" i="66"/>
  <c r="Z577" i="66" s="1"/>
  <c r="Y595" i="66"/>
  <c r="Z595" i="66" s="1"/>
  <c r="Y606" i="66"/>
  <c r="Z606" i="66" s="1"/>
  <c r="X606" i="66"/>
  <c r="Y627" i="66"/>
  <c r="Z627" i="66" s="1"/>
  <c r="Y638" i="66"/>
  <c r="Z638" i="66" s="1"/>
  <c r="X638" i="66"/>
  <c r="Y682" i="66"/>
  <c r="Z682" i="66" s="1"/>
  <c r="X682" i="66"/>
  <c r="X688" i="66"/>
  <c r="Y695" i="66"/>
  <c r="Z695" i="66" s="1"/>
  <c r="X695" i="66"/>
  <c r="Y702" i="66"/>
  <c r="Z702" i="66" s="1"/>
  <c r="X702" i="66"/>
  <c r="Y748" i="66"/>
  <c r="Z748" i="66" s="1"/>
  <c r="X748" i="66"/>
  <c r="X757" i="66"/>
  <c r="Y780" i="66"/>
  <c r="Z780" i="66" s="1"/>
  <c r="X780" i="66"/>
  <c r="X789" i="66"/>
  <c r="Y812" i="66"/>
  <c r="Z812" i="66" s="1"/>
  <c r="X812" i="66"/>
  <c r="Y622" i="66"/>
  <c r="Z622" i="66" s="1"/>
  <c r="X622" i="66"/>
  <c r="Y663" i="66"/>
  <c r="Z663" i="66" s="1"/>
  <c r="X663" i="66"/>
  <c r="Y670" i="66"/>
  <c r="Z670" i="66" s="1"/>
  <c r="X670" i="66"/>
  <c r="Y714" i="66"/>
  <c r="Z714" i="66" s="1"/>
  <c r="X714" i="66"/>
  <c r="Y727" i="66"/>
  <c r="Z727" i="66" s="1"/>
  <c r="X727" i="66"/>
  <c r="Y734" i="66"/>
  <c r="Z734" i="66" s="1"/>
  <c r="X734" i="66"/>
  <c r="Y768" i="66"/>
  <c r="Z768" i="66" s="1"/>
  <c r="X768" i="66"/>
  <c r="Y800" i="66"/>
  <c r="Z800" i="66" s="1"/>
  <c r="X800" i="66"/>
  <c r="Y578" i="66"/>
  <c r="Z578" i="66" s="1"/>
  <c r="Y586" i="66"/>
  <c r="Z586" i="66" s="1"/>
  <c r="Y594" i="66"/>
  <c r="Z594" i="66" s="1"/>
  <c r="X594" i="66"/>
  <c r="Y615" i="66"/>
  <c r="Z615" i="66" s="1"/>
  <c r="Y626" i="66"/>
  <c r="Z626" i="66" s="1"/>
  <c r="X626" i="66"/>
  <c r="Y647" i="66"/>
  <c r="Z647" i="66" s="1"/>
  <c r="Y657" i="66"/>
  <c r="Z657" i="66" s="1"/>
  <c r="X657" i="66"/>
  <c r="X701" i="66"/>
  <c r="Y741" i="66"/>
  <c r="Z741" i="66" s="1"/>
  <c r="X741" i="66"/>
  <c r="Y773" i="66"/>
  <c r="Z773" i="66" s="1"/>
  <c r="X773" i="66"/>
  <c r="Y805" i="66"/>
  <c r="Z805" i="66" s="1"/>
  <c r="X805" i="66"/>
  <c r="Y533" i="66"/>
  <c r="Z533" i="66" s="1"/>
  <c r="X537" i="66"/>
  <c r="Y549" i="66"/>
  <c r="Z549" i="66" s="1"/>
  <c r="X553" i="66"/>
  <c r="Y565" i="66"/>
  <c r="Z565" i="66" s="1"/>
  <c r="X569" i="66"/>
  <c r="X581" i="66"/>
  <c r="X589" i="66"/>
  <c r="Y598" i="66"/>
  <c r="Z598" i="66" s="1"/>
  <c r="X598" i="66"/>
  <c r="Y619" i="66"/>
  <c r="Z619" i="66" s="1"/>
  <c r="Y630" i="66"/>
  <c r="Z630" i="66" s="1"/>
  <c r="X630" i="66"/>
  <c r="Y651" i="66"/>
  <c r="Z651" i="66" s="1"/>
  <c r="Y712" i="66"/>
  <c r="Z712" i="66" s="1"/>
  <c r="X712" i="66"/>
  <c r="Y655" i="66"/>
  <c r="Z655" i="66" s="1"/>
  <c r="X659" i="66"/>
  <c r="X679" i="66"/>
  <c r="X684" i="66"/>
  <c r="Y693" i="66"/>
  <c r="Z693" i="66" s="1"/>
  <c r="X711" i="66"/>
  <c r="X716" i="66"/>
  <c r="Y725" i="66"/>
  <c r="Z725" i="66" s="1"/>
  <c r="Y740" i="66"/>
  <c r="Z740" i="66" s="1"/>
  <c r="X740" i="66"/>
  <c r="Y761" i="66"/>
  <c r="Z761" i="66" s="1"/>
  <c r="Y772" i="66"/>
  <c r="Z772" i="66" s="1"/>
  <c r="X772" i="66"/>
  <c r="Y793" i="66"/>
  <c r="Z793" i="66" s="1"/>
  <c r="Y804" i="66"/>
  <c r="Z804" i="66" s="1"/>
  <c r="X804" i="66"/>
  <c r="Y677" i="66"/>
  <c r="Z677" i="66" s="1"/>
  <c r="Y709" i="66"/>
  <c r="Z709" i="66" s="1"/>
  <c r="Y745" i="66"/>
  <c r="Z745" i="66" s="1"/>
  <c r="Y756" i="66"/>
  <c r="Z756" i="66" s="1"/>
  <c r="X756" i="66"/>
  <c r="Y777" i="66"/>
  <c r="Z777" i="66" s="1"/>
  <c r="Y788" i="66"/>
  <c r="Z788" i="66" s="1"/>
  <c r="X788" i="66"/>
  <c r="Y809" i="66"/>
  <c r="Z809" i="66" s="1"/>
  <c r="Y760" i="66"/>
  <c r="Z760" i="66" s="1"/>
  <c r="X760" i="66"/>
  <c r="Y792" i="66"/>
  <c r="Z792" i="66" s="1"/>
  <c r="X792" i="66"/>
  <c r="Y669" i="66"/>
  <c r="Z669" i="66" s="1"/>
  <c r="X677" i="66"/>
  <c r="X687" i="66"/>
  <c r="X692" i="66"/>
  <c r="Y701" i="66"/>
  <c r="Z701" i="66" s="1"/>
  <c r="X709" i="66"/>
  <c r="X719" i="66"/>
  <c r="X724" i="66"/>
  <c r="Y733" i="66"/>
  <c r="Z733" i="66" s="1"/>
  <c r="X745" i="66"/>
  <c r="Y753" i="66"/>
  <c r="Z753" i="66" s="1"/>
  <c r="Y764" i="66"/>
  <c r="Z764" i="66" s="1"/>
  <c r="X764" i="66"/>
  <c r="X777" i="66"/>
  <c r="Y785" i="66"/>
  <c r="Z785" i="66" s="1"/>
  <c r="Y796" i="66"/>
  <c r="Z796" i="66" s="1"/>
  <c r="X796" i="66"/>
  <c r="X809" i="66"/>
  <c r="AI15" i="68"/>
  <c r="AJ18" i="68"/>
  <c r="AA35" i="63"/>
  <c r="Y35" i="63"/>
  <c r="Z35" i="63" s="1"/>
  <c r="AA43" i="63"/>
  <c r="Y43" i="63"/>
  <c r="Z43" i="63" s="1"/>
  <c r="AA83" i="63"/>
  <c r="Y83" i="63"/>
  <c r="Z83" i="63" s="1"/>
  <c r="AA91" i="63"/>
  <c r="Y91" i="63"/>
  <c r="Z91" i="63" s="1"/>
  <c r="AA136" i="63"/>
  <c r="Y136" i="63"/>
  <c r="Z136" i="63" s="1"/>
  <c r="Y470" i="63"/>
  <c r="Z470" i="63" s="1"/>
  <c r="X470" i="63"/>
  <c r="Y524" i="63"/>
  <c r="Z524" i="63" s="1"/>
  <c r="AA524" i="63"/>
  <c r="X751" i="63"/>
  <c r="AA751" i="63"/>
  <c r="X35" i="63"/>
  <c r="X43" i="63"/>
  <c r="X83" i="63"/>
  <c r="X91" i="63"/>
  <c r="Y107" i="63"/>
  <c r="Z107" i="63" s="1"/>
  <c r="AA114" i="63"/>
  <c r="X114" i="63"/>
  <c r="Y124" i="63"/>
  <c r="Z124" i="63" s="1"/>
  <c r="X131" i="63"/>
  <c r="Y131" i="63"/>
  <c r="Z131" i="63" s="1"/>
  <c r="X136" i="63"/>
  <c r="Y149" i="63"/>
  <c r="Z149" i="63" s="1"/>
  <c r="X149" i="63"/>
  <c r="AA168" i="63"/>
  <c r="Y168" i="63"/>
  <c r="Z168" i="63" s="1"/>
  <c r="Y181" i="63"/>
  <c r="Z181" i="63" s="1"/>
  <c r="X181" i="63"/>
  <c r="AA200" i="63"/>
  <c r="Y200" i="63"/>
  <c r="Z200" i="63" s="1"/>
  <c r="Y213" i="63"/>
  <c r="Z213" i="63" s="1"/>
  <c r="X213" i="63"/>
  <c r="Y235" i="63"/>
  <c r="Z235" i="63" s="1"/>
  <c r="X235" i="63"/>
  <c r="Y251" i="63"/>
  <c r="Z251" i="63" s="1"/>
  <c r="X251" i="63"/>
  <c r="Y272" i="63"/>
  <c r="Z272" i="63" s="1"/>
  <c r="X272" i="63"/>
  <c r="Y284" i="63"/>
  <c r="Z284" i="63" s="1"/>
  <c r="X284" i="63"/>
  <c r="Y293" i="63"/>
  <c r="Z293" i="63" s="1"/>
  <c r="AA300" i="63"/>
  <c r="X300" i="63"/>
  <c r="Y305" i="63"/>
  <c r="Z305" i="63" s="1"/>
  <c r="X305" i="63"/>
  <c r="Y354" i="63"/>
  <c r="Z354" i="63" s="1"/>
  <c r="AA354" i="63"/>
  <c r="X538" i="63"/>
  <c r="Y538" i="63"/>
  <c r="Z538" i="63" s="1"/>
  <c r="Y544" i="63"/>
  <c r="Z544" i="63" s="1"/>
  <c r="AA544" i="63"/>
  <c r="Y743" i="63"/>
  <c r="Z743" i="63" s="1"/>
  <c r="X743" i="63"/>
  <c r="AA19" i="63"/>
  <c r="Y19" i="63"/>
  <c r="Z19" i="63" s="1"/>
  <c r="AA27" i="63"/>
  <c r="Y27" i="63"/>
  <c r="Z27" i="63" s="1"/>
  <c r="AA51" i="63"/>
  <c r="Y51" i="63"/>
  <c r="Z51" i="63" s="1"/>
  <c r="AA59" i="63"/>
  <c r="Y59" i="63"/>
  <c r="Z59" i="63" s="1"/>
  <c r="AA71" i="63"/>
  <c r="Y71" i="63"/>
  <c r="Z71" i="63" s="1"/>
  <c r="AA79" i="63"/>
  <c r="Y79" i="63"/>
  <c r="Z79" i="63" s="1"/>
  <c r="Y219" i="63"/>
  <c r="Z219" i="63" s="1"/>
  <c r="X219" i="63"/>
  <c r="Y339" i="63"/>
  <c r="Z339" i="63" s="1"/>
  <c r="X339" i="63"/>
  <c r="Y129" i="63"/>
  <c r="Z129" i="63" s="1"/>
  <c r="Y240" i="63"/>
  <c r="Z240" i="63" s="1"/>
  <c r="X240" i="63"/>
  <c r="AA609" i="63"/>
  <c r="Y609" i="63"/>
  <c r="Z609" i="63" s="1"/>
  <c r="Y26" i="63"/>
  <c r="Z26" i="63" s="1"/>
  <c r="X26" i="63"/>
  <c r="Y46" i="63"/>
  <c r="Z46" i="63" s="1"/>
  <c r="X46" i="63"/>
  <c r="Y50" i="63"/>
  <c r="Z50" i="63" s="1"/>
  <c r="X50" i="63"/>
  <c r="Y62" i="63"/>
  <c r="Z62" i="63" s="1"/>
  <c r="X62" i="63"/>
  <c r="Y74" i="63"/>
  <c r="Z74" i="63" s="1"/>
  <c r="X74" i="63"/>
  <c r="Y86" i="63"/>
  <c r="Z86" i="63" s="1"/>
  <c r="X86" i="63"/>
  <c r="Y98" i="63"/>
  <c r="Z98" i="63" s="1"/>
  <c r="X98" i="63"/>
  <c r="X124" i="63"/>
  <c r="Y134" i="63"/>
  <c r="Z134" i="63" s="1"/>
  <c r="AA134" i="63"/>
  <c r="Y143" i="63"/>
  <c r="Z143" i="63" s="1"/>
  <c r="X143" i="63"/>
  <c r="Y207" i="63"/>
  <c r="Z207" i="63" s="1"/>
  <c r="X207" i="63"/>
  <c r="Y252" i="63"/>
  <c r="Z252" i="63" s="1"/>
  <c r="X252" i="63"/>
  <c r="Y273" i="63"/>
  <c r="Z273" i="63" s="1"/>
  <c r="X273" i="63"/>
  <c r="Y407" i="63"/>
  <c r="Z407" i="63" s="1"/>
  <c r="X407" i="63"/>
  <c r="Y24" i="63"/>
  <c r="Z24" i="63" s="1"/>
  <c r="Y32" i="63"/>
  <c r="Z32" i="63" s="1"/>
  <c r="Y44" i="63"/>
  <c r="Z44" i="63" s="1"/>
  <c r="Y52" i="63"/>
  <c r="Z52" i="63" s="1"/>
  <c r="Y64" i="63"/>
  <c r="Z64" i="63" s="1"/>
  <c r="Y80" i="63"/>
  <c r="Z80" i="63" s="1"/>
  <c r="Y92" i="63"/>
  <c r="Z92" i="63" s="1"/>
  <c r="Y104" i="63"/>
  <c r="Z104" i="63" s="1"/>
  <c r="Y164" i="63"/>
  <c r="Z164" i="63" s="1"/>
  <c r="Y196" i="63"/>
  <c r="Z196" i="63" s="1"/>
  <c r="Y241" i="63"/>
  <c r="Z241" i="63" s="1"/>
  <c r="X241" i="63"/>
  <c r="Y391" i="63"/>
  <c r="Z391" i="63" s="1"/>
  <c r="X391" i="63"/>
  <c r="Y423" i="63"/>
  <c r="Z423" i="63" s="1"/>
  <c r="X423" i="63"/>
  <c r="Y447" i="63"/>
  <c r="Z447" i="63" s="1"/>
  <c r="X447" i="63"/>
  <c r="Y485" i="63"/>
  <c r="Z485" i="63" s="1"/>
  <c r="X485" i="63"/>
  <c r="AA108" i="63"/>
  <c r="X111" i="63"/>
  <c r="Y111" i="63"/>
  <c r="Z111" i="63" s="1"/>
  <c r="Y125" i="63"/>
  <c r="Z125" i="63" s="1"/>
  <c r="X125" i="63"/>
  <c r="AA127" i="63"/>
  <c r="Y127" i="63"/>
  <c r="Z127" i="63" s="1"/>
  <c r="AA132" i="63"/>
  <c r="Y165" i="63"/>
  <c r="Z165" i="63" s="1"/>
  <c r="X165" i="63"/>
  <c r="AA184" i="63"/>
  <c r="Y184" i="63"/>
  <c r="Z184" i="63" s="1"/>
  <c r="Y197" i="63"/>
  <c r="Z197" i="63" s="1"/>
  <c r="X197" i="63"/>
  <c r="AA280" i="63"/>
  <c r="X280" i="63"/>
  <c r="Y315" i="63"/>
  <c r="Z315" i="63" s="1"/>
  <c r="X315" i="63"/>
  <c r="X325" i="63"/>
  <c r="Y325" i="63"/>
  <c r="Z325" i="63" s="1"/>
  <c r="X389" i="63"/>
  <c r="Y389" i="63"/>
  <c r="Z389" i="63" s="1"/>
  <c r="AA405" i="63"/>
  <c r="Y405" i="63"/>
  <c r="Z405" i="63" s="1"/>
  <c r="Y474" i="63"/>
  <c r="Z474" i="63" s="1"/>
  <c r="X474" i="63"/>
  <c r="X502" i="63"/>
  <c r="AA502" i="63"/>
  <c r="Y502" i="63"/>
  <c r="Z502" i="63" s="1"/>
  <c r="AA63" i="63"/>
  <c r="Y63" i="63"/>
  <c r="Z63" i="63" s="1"/>
  <c r="AA99" i="63"/>
  <c r="Y99" i="63"/>
  <c r="Z99" i="63" s="1"/>
  <c r="Y220" i="63"/>
  <c r="Z220" i="63" s="1"/>
  <c r="X220" i="63"/>
  <c r="Y263" i="63"/>
  <c r="Z263" i="63" s="1"/>
  <c r="X263" i="63"/>
  <c r="X349" i="63"/>
  <c r="Y349" i="63"/>
  <c r="Z349" i="63" s="1"/>
  <c r="AA412" i="63"/>
  <c r="Y412" i="63"/>
  <c r="Z412" i="63" s="1"/>
  <c r="X412" i="63"/>
  <c r="AA444" i="63"/>
  <c r="Y444" i="63"/>
  <c r="Z444" i="63" s="1"/>
  <c r="X444" i="63"/>
  <c r="Y14" i="63"/>
  <c r="Z14" i="63" s="1"/>
  <c r="X14" i="63"/>
  <c r="Y22" i="63"/>
  <c r="Z22" i="63" s="1"/>
  <c r="X22" i="63"/>
  <c r="Y30" i="63"/>
  <c r="Z30" i="63" s="1"/>
  <c r="X30" i="63"/>
  <c r="Y42" i="63"/>
  <c r="Z42" i="63" s="1"/>
  <c r="X42" i="63"/>
  <c r="Y54" i="63"/>
  <c r="Z54" i="63" s="1"/>
  <c r="X54" i="63"/>
  <c r="Y66" i="63"/>
  <c r="Z66" i="63" s="1"/>
  <c r="X66" i="63"/>
  <c r="Y78" i="63"/>
  <c r="Z78" i="63" s="1"/>
  <c r="X78" i="63"/>
  <c r="Y94" i="63"/>
  <c r="Z94" i="63" s="1"/>
  <c r="X94" i="63"/>
  <c r="Y102" i="63"/>
  <c r="Z102" i="63" s="1"/>
  <c r="X102" i="63"/>
  <c r="Y106" i="63"/>
  <c r="Z106" i="63" s="1"/>
  <c r="X106" i="63"/>
  <c r="AA110" i="63"/>
  <c r="Y110" i="63"/>
  <c r="Z110" i="63" s="1"/>
  <c r="X119" i="63"/>
  <c r="Y119" i="63"/>
  <c r="Z119" i="63" s="1"/>
  <c r="Y175" i="63"/>
  <c r="Z175" i="63" s="1"/>
  <c r="X175" i="63"/>
  <c r="AA375" i="63"/>
  <c r="X375" i="63"/>
  <c r="X605" i="63"/>
  <c r="Y605" i="63"/>
  <c r="Z605" i="63" s="1"/>
  <c r="Y16" i="63"/>
  <c r="Z16" i="63" s="1"/>
  <c r="Y36" i="63"/>
  <c r="Z36" i="63" s="1"/>
  <c r="Y48" i="63"/>
  <c r="Z48" i="63" s="1"/>
  <c r="Y60" i="63"/>
  <c r="Z60" i="63" s="1"/>
  <c r="Y72" i="63"/>
  <c r="Z72" i="63" s="1"/>
  <c r="Y84" i="63"/>
  <c r="Z84" i="63" s="1"/>
  <c r="Y96" i="63"/>
  <c r="Z96" i="63" s="1"/>
  <c r="Y117" i="63"/>
  <c r="Z117" i="63" s="1"/>
  <c r="Y327" i="63"/>
  <c r="Z327" i="63" s="1"/>
  <c r="X327" i="63"/>
  <c r="Y363" i="63"/>
  <c r="Z363" i="63" s="1"/>
  <c r="X363" i="63"/>
  <c r="AA382" i="63"/>
  <c r="Y382" i="63"/>
  <c r="Z382" i="63" s="1"/>
  <c r="X382" i="63"/>
  <c r="Y109" i="63"/>
  <c r="Z109" i="63" s="1"/>
  <c r="X109" i="63"/>
  <c r="AA113" i="63"/>
  <c r="Y113" i="63"/>
  <c r="Z113" i="63" s="1"/>
  <c r="Y128" i="63"/>
  <c r="Z128" i="63" s="1"/>
  <c r="X128" i="63"/>
  <c r="Y133" i="63"/>
  <c r="Z133" i="63" s="1"/>
  <c r="X133" i="63"/>
  <c r="X184" i="63"/>
  <c r="X216" i="63"/>
  <c r="AA408" i="63"/>
  <c r="X408" i="63"/>
  <c r="Y408" i="63"/>
  <c r="Z408" i="63" s="1"/>
  <c r="X576" i="63"/>
  <c r="Y576" i="63"/>
  <c r="Z576" i="63" s="1"/>
  <c r="Y586" i="63"/>
  <c r="Z586" i="63" s="1"/>
  <c r="X586" i="63"/>
  <c r="AA15" i="63"/>
  <c r="Y15" i="63"/>
  <c r="Z15" i="63" s="1"/>
  <c r="AA23" i="63"/>
  <c r="Y23" i="63"/>
  <c r="Z23" i="63" s="1"/>
  <c r="AA31" i="63"/>
  <c r="Y31" i="63"/>
  <c r="Z31" i="63" s="1"/>
  <c r="AA39" i="63"/>
  <c r="Y39" i="63"/>
  <c r="Z39" i="63" s="1"/>
  <c r="AA47" i="63"/>
  <c r="Y47" i="63"/>
  <c r="Z47" i="63" s="1"/>
  <c r="AA55" i="63"/>
  <c r="Y55" i="63"/>
  <c r="Z55" i="63" s="1"/>
  <c r="AA67" i="63"/>
  <c r="Y67" i="63"/>
  <c r="Z67" i="63" s="1"/>
  <c r="AA75" i="63"/>
  <c r="Y75" i="63"/>
  <c r="Z75" i="63" s="1"/>
  <c r="AA87" i="63"/>
  <c r="Y87" i="63"/>
  <c r="Z87" i="63" s="1"/>
  <c r="AA95" i="63"/>
  <c r="Y95" i="63"/>
  <c r="Z95" i="63" s="1"/>
  <c r="AA103" i="63"/>
  <c r="Y103" i="63"/>
  <c r="Z103" i="63" s="1"/>
  <c r="Y116" i="63"/>
  <c r="Z116" i="63" s="1"/>
  <c r="X116" i="63"/>
  <c r="Y224" i="63"/>
  <c r="Z224" i="63" s="1"/>
  <c r="X224" i="63"/>
  <c r="Y295" i="63"/>
  <c r="Z295" i="63" s="1"/>
  <c r="X295" i="63"/>
  <c r="U1" i="63"/>
  <c r="V1" i="63" s="1"/>
  <c r="F29" i="64" s="1"/>
  <c r="Y126" i="63"/>
  <c r="Z126" i="63" s="1"/>
  <c r="AA126" i="63"/>
  <c r="Y245" i="63"/>
  <c r="Z245" i="63" s="1"/>
  <c r="X245" i="63"/>
  <c r="AA372" i="63"/>
  <c r="Y372" i="63"/>
  <c r="Z372" i="63" s="1"/>
  <c r="X372" i="63"/>
  <c r="Y18" i="63"/>
  <c r="Z18" i="63" s="1"/>
  <c r="X18" i="63"/>
  <c r="Y34" i="63"/>
  <c r="Z34" i="63" s="1"/>
  <c r="X34" i="63"/>
  <c r="Y38" i="63"/>
  <c r="Z38" i="63" s="1"/>
  <c r="X38" i="63"/>
  <c r="Y58" i="63"/>
  <c r="Z58" i="63" s="1"/>
  <c r="X58" i="63"/>
  <c r="Y70" i="63"/>
  <c r="Z70" i="63" s="1"/>
  <c r="X70" i="63"/>
  <c r="Y82" i="63"/>
  <c r="Z82" i="63" s="1"/>
  <c r="X82" i="63"/>
  <c r="Y90" i="63"/>
  <c r="Z90" i="63" s="1"/>
  <c r="X90" i="63"/>
  <c r="Y156" i="63"/>
  <c r="Z156" i="63" s="1"/>
  <c r="X156" i="63"/>
  <c r="Y188" i="63"/>
  <c r="Z188" i="63" s="1"/>
  <c r="X188" i="63"/>
  <c r="Y231" i="63"/>
  <c r="Z231" i="63" s="1"/>
  <c r="X231" i="63"/>
  <c r="AA268" i="63"/>
  <c r="X268" i="63"/>
  <c r="AA312" i="63"/>
  <c r="X312" i="63"/>
  <c r="X385" i="63"/>
  <c r="Y385" i="63"/>
  <c r="Z385" i="63" s="1"/>
  <c r="Y20" i="63"/>
  <c r="Z20" i="63" s="1"/>
  <c r="Y28" i="63"/>
  <c r="Z28" i="63" s="1"/>
  <c r="Y40" i="63"/>
  <c r="Z40" i="63" s="1"/>
  <c r="Y56" i="63"/>
  <c r="Z56" i="63" s="1"/>
  <c r="Y68" i="63"/>
  <c r="Z68" i="63" s="1"/>
  <c r="Y76" i="63"/>
  <c r="Z76" i="63" s="1"/>
  <c r="Y88" i="63"/>
  <c r="Z88" i="63" s="1"/>
  <c r="Y100" i="63"/>
  <c r="Z100" i="63" s="1"/>
  <c r="X110" i="63"/>
  <c r="X134" i="63"/>
  <c r="AA152" i="63"/>
  <c r="Y152" i="63"/>
  <c r="Z152" i="63" s="1"/>
  <c r="AA236" i="63"/>
  <c r="X236" i="63"/>
  <c r="Y140" i="63"/>
  <c r="Z140" i="63" s="1"/>
  <c r="X140" i="63"/>
  <c r="Y159" i="63"/>
  <c r="Z159" i="63" s="1"/>
  <c r="X159" i="63"/>
  <c r="Y172" i="63"/>
  <c r="Z172" i="63" s="1"/>
  <c r="X172" i="63"/>
  <c r="Y189" i="63"/>
  <c r="Z189" i="63" s="1"/>
  <c r="Y191" i="63"/>
  <c r="Z191" i="63" s="1"/>
  <c r="X191" i="63"/>
  <c r="Y204" i="63"/>
  <c r="Z204" i="63" s="1"/>
  <c r="X204" i="63"/>
  <c r="Y283" i="63"/>
  <c r="Z283" i="63" s="1"/>
  <c r="X283" i="63"/>
  <c r="Y304" i="63"/>
  <c r="Z304" i="63" s="1"/>
  <c r="X304" i="63"/>
  <c r="Y316" i="63"/>
  <c r="Z316" i="63" s="1"/>
  <c r="X316" i="63"/>
  <c r="Y346" i="63"/>
  <c r="Z346" i="63" s="1"/>
  <c r="X346" i="63"/>
  <c r="AA353" i="63"/>
  <c r="Y353" i="63"/>
  <c r="Z353" i="63" s="1"/>
  <c r="Y139" i="63"/>
  <c r="Z139" i="63" s="1"/>
  <c r="X139" i="63"/>
  <c r="Y155" i="63"/>
  <c r="Z155" i="63" s="1"/>
  <c r="X155" i="63"/>
  <c r="Y171" i="63"/>
  <c r="Z171" i="63" s="1"/>
  <c r="X171" i="63"/>
  <c r="Y187" i="63"/>
  <c r="Z187" i="63" s="1"/>
  <c r="X187" i="63"/>
  <c r="Y203" i="63"/>
  <c r="Z203" i="63" s="1"/>
  <c r="X203" i="63"/>
  <c r="Y223" i="63"/>
  <c r="Z223" i="63" s="1"/>
  <c r="X223" i="63"/>
  <c r="Y255" i="63"/>
  <c r="Z255" i="63" s="1"/>
  <c r="X255" i="63"/>
  <c r="Y287" i="63"/>
  <c r="Z287" i="63" s="1"/>
  <c r="X287" i="63"/>
  <c r="Y319" i="63"/>
  <c r="Z319" i="63" s="1"/>
  <c r="X319" i="63"/>
  <c r="Y362" i="63"/>
  <c r="Z362" i="63" s="1"/>
  <c r="X362" i="63"/>
  <c r="Y458" i="63"/>
  <c r="Z458" i="63" s="1"/>
  <c r="X458" i="63"/>
  <c r="AA467" i="63"/>
  <c r="X467" i="63"/>
  <c r="Y479" i="63"/>
  <c r="Z479" i="63" s="1"/>
  <c r="X479" i="63"/>
  <c r="X730" i="63"/>
  <c r="Y730" i="63"/>
  <c r="Z730" i="63" s="1"/>
  <c r="Y790" i="63"/>
  <c r="Z790" i="63" s="1"/>
  <c r="X790" i="63"/>
  <c r="Y798" i="63"/>
  <c r="Z798" i="63" s="1"/>
  <c r="X798" i="63"/>
  <c r="X107" i="63"/>
  <c r="X123" i="63"/>
  <c r="AA130" i="63"/>
  <c r="Y216" i="63"/>
  <c r="Z216" i="63" s="1"/>
  <c r="Y227" i="63"/>
  <c r="Z227" i="63" s="1"/>
  <c r="X227" i="63"/>
  <c r="Y248" i="63"/>
  <c r="Z248" i="63" s="1"/>
  <c r="Y259" i="63"/>
  <c r="Z259" i="63" s="1"/>
  <c r="X259" i="63"/>
  <c r="Y280" i="63"/>
  <c r="Z280" i="63" s="1"/>
  <c r="Y291" i="63"/>
  <c r="Z291" i="63" s="1"/>
  <c r="X291" i="63"/>
  <c r="Y312" i="63"/>
  <c r="Z312" i="63" s="1"/>
  <c r="Y323" i="63"/>
  <c r="Z323" i="63" s="1"/>
  <c r="X323" i="63"/>
  <c r="X333" i="63"/>
  <c r="Y333" i="63"/>
  <c r="Z333" i="63" s="1"/>
  <c r="X354" i="63"/>
  <c r="AA356" i="63"/>
  <c r="Y356" i="63"/>
  <c r="Z356" i="63" s="1"/>
  <c r="Y375" i="63"/>
  <c r="Z375" i="63" s="1"/>
  <c r="Y387" i="63"/>
  <c r="Z387" i="63" s="1"/>
  <c r="X387" i="63"/>
  <c r="X397" i="63"/>
  <c r="Y397" i="63"/>
  <c r="Z397" i="63" s="1"/>
  <c r="AA433" i="63"/>
  <c r="Y433" i="63"/>
  <c r="Z433" i="63" s="1"/>
  <c r="AA451" i="63"/>
  <c r="X451" i="63"/>
  <c r="Y463" i="63"/>
  <c r="Z463" i="63" s="1"/>
  <c r="X463" i="63"/>
  <c r="Y467" i="63"/>
  <c r="Z467" i="63" s="1"/>
  <c r="AA490" i="63"/>
  <c r="Y490" i="63"/>
  <c r="Z490" i="63" s="1"/>
  <c r="X490" i="63"/>
  <c r="Y529" i="63"/>
  <c r="Z529" i="63" s="1"/>
  <c r="X529" i="63"/>
  <c r="X532" i="63"/>
  <c r="Y532" i="63"/>
  <c r="Z532" i="63" s="1"/>
  <c r="X535" i="63"/>
  <c r="Y535" i="63"/>
  <c r="Z535" i="63" s="1"/>
  <c r="AA607" i="63"/>
  <c r="Y607" i="63"/>
  <c r="Z607" i="63" s="1"/>
  <c r="X607" i="63"/>
  <c r="Y666" i="63"/>
  <c r="Z666" i="63" s="1"/>
  <c r="X666" i="63"/>
  <c r="AA769" i="63"/>
  <c r="Y769" i="63"/>
  <c r="Z769" i="63" s="1"/>
  <c r="X785" i="63"/>
  <c r="Y785" i="63"/>
  <c r="Z785" i="63" s="1"/>
  <c r="Y431" i="63"/>
  <c r="Z431" i="63" s="1"/>
  <c r="X431" i="63"/>
  <c r="Y521" i="63"/>
  <c r="Z521" i="63" s="1"/>
  <c r="X521" i="63"/>
  <c r="X551" i="63"/>
  <c r="AA551" i="63"/>
  <c r="Y551" i="63"/>
  <c r="Z551" i="63" s="1"/>
  <c r="X566" i="63"/>
  <c r="AA566" i="63"/>
  <c r="Y566" i="63"/>
  <c r="Z566" i="63" s="1"/>
  <c r="X596" i="63"/>
  <c r="Y596" i="63"/>
  <c r="Z596" i="63" s="1"/>
  <c r="X638" i="63"/>
  <c r="AA638" i="63"/>
  <c r="Y638" i="63"/>
  <c r="Z638" i="63" s="1"/>
  <c r="D13" i="64"/>
  <c r="AH14" i="65"/>
  <c r="Y147" i="63"/>
  <c r="Z147" i="63" s="1"/>
  <c r="X147" i="63"/>
  <c r="Y163" i="63"/>
  <c r="Z163" i="63" s="1"/>
  <c r="X163" i="63"/>
  <c r="Y179" i="63"/>
  <c r="Z179" i="63" s="1"/>
  <c r="X179" i="63"/>
  <c r="Y195" i="63"/>
  <c r="Z195" i="63" s="1"/>
  <c r="X195" i="63"/>
  <c r="Y211" i="63"/>
  <c r="Z211" i="63" s="1"/>
  <c r="X211" i="63"/>
  <c r="Y228" i="63"/>
  <c r="Z228" i="63" s="1"/>
  <c r="Y239" i="63"/>
  <c r="Z239" i="63" s="1"/>
  <c r="X239" i="63"/>
  <c r="Y260" i="63"/>
  <c r="Z260" i="63" s="1"/>
  <c r="Y271" i="63"/>
  <c r="Z271" i="63" s="1"/>
  <c r="X271" i="63"/>
  <c r="Y292" i="63"/>
  <c r="Z292" i="63" s="1"/>
  <c r="Y303" i="63"/>
  <c r="Z303" i="63" s="1"/>
  <c r="X303" i="63"/>
  <c r="Y330" i="63"/>
  <c r="Z330" i="63" s="1"/>
  <c r="X330" i="63"/>
  <c r="X350" i="63"/>
  <c r="X369" i="63"/>
  <c r="Y394" i="63"/>
  <c r="Z394" i="63" s="1"/>
  <c r="X394" i="63"/>
  <c r="X409" i="63"/>
  <c r="Y409" i="63"/>
  <c r="Z409" i="63" s="1"/>
  <c r="AA493" i="63"/>
  <c r="X493" i="63"/>
  <c r="X503" i="63"/>
  <c r="Y503" i="63"/>
  <c r="Z503" i="63" s="1"/>
  <c r="X506" i="63"/>
  <c r="Y506" i="63"/>
  <c r="Z506" i="63" s="1"/>
  <c r="X518" i="63"/>
  <c r="AA518" i="63"/>
  <c r="Y518" i="63"/>
  <c r="Z518" i="63" s="1"/>
  <c r="Y560" i="63"/>
  <c r="Z560" i="63" s="1"/>
  <c r="AA560" i="63"/>
  <c r="AA574" i="63"/>
  <c r="X574" i="63"/>
  <c r="X672" i="63"/>
  <c r="Y672" i="63"/>
  <c r="Z672" i="63" s="1"/>
  <c r="Y299" i="63"/>
  <c r="Z299" i="63" s="1"/>
  <c r="X299" i="63"/>
  <c r="Y371" i="63"/>
  <c r="Z371" i="63" s="1"/>
  <c r="X371" i="63"/>
  <c r="X381" i="63"/>
  <c r="Y381" i="63"/>
  <c r="Z381" i="63" s="1"/>
  <c r="Y243" i="63"/>
  <c r="Z243" i="63" s="1"/>
  <c r="X243" i="63"/>
  <c r="X256" i="63"/>
  <c r="Y275" i="63"/>
  <c r="Z275" i="63" s="1"/>
  <c r="X275" i="63"/>
  <c r="X277" i="63"/>
  <c r="X288" i="63"/>
  <c r="Y307" i="63"/>
  <c r="Z307" i="63" s="1"/>
  <c r="X307" i="63"/>
  <c r="X309" i="63"/>
  <c r="X320" i="63"/>
  <c r="AA324" i="63"/>
  <c r="Y324" i="63"/>
  <c r="Z324" i="63" s="1"/>
  <c r="Y350" i="63"/>
  <c r="Z350" i="63" s="1"/>
  <c r="Y355" i="63"/>
  <c r="Z355" i="63" s="1"/>
  <c r="X355" i="63"/>
  <c r="Y357" i="63"/>
  <c r="Z357" i="63" s="1"/>
  <c r="X359" i="63"/>
  <c r="X365" i="63"/>
  <c r="Y365" i="63"/>
  <c r="Z365" i="63" s="1"/>
  <c r="AA388" i="63"/>
  <c r="Y388" i="63"/>
  <c r="Z388" i="63" s="1"/>
  <c r="AA400" i="63"/>
  <c r="Y400" i="63"/>
  <c r="Z400" i="63" s="1"/>
  <c r="X400" i="63"/>
  <c r="Y466" i="63"/>
  <c r="Z466" i="63" s="1"/>
  <c r="X466" i="63"/>
  <c r="Y512" i="63"/>
  <c r="Z512" i="63" s="1"/>
  <c r="AA512" i="63"/>
  <c r="X564" i="63"/>
  <c r="Y564" i="63"/>
  <c r="Z564" i="63" s="1"/>
  <c r="X567" i="63"/>
  <c r="Y567" i="63"/>
  <c r="Z567" i="63" s="1"/>
  <c r="AA567" i="63"/>
  <c r="Y620" i="63"/>
  <c r="Z620" i="63" s="1"/>
  <c r="AA620" i="63"/>
  <c r="X620" i="63"/>
  <c r="Y631" i="63"/>
  <c r="Z631" i="63" s="1"/>
  <c r="AA631" i="63"/>
  <c r="Y763" i="63"/>
  <c r="Z763" i="63" s="1"/>
  <c r="X763" i="63"/>
  <c r="Y267" i="63"/>
  <c r="Z267" i="63" s="1"/>
  <c r="X267" i="63"/>
  <c r="AA340" i="63"/>
  <c r="Y340" i="63"/>
  <c r="Z340" i="63" s="1"/>
  <c r="Y454" i="63"/>
  <c r="Z454" i="63" s="1"/>
  <c r="X454" i="63"/>
  <c r="AA486" i="63"/>
  <c r="X486" i="63"/>
  <c r="Y486" i="63"/>
  <c r="Z486" i="63" s="1"/>
  <c r="X127" i="63"/>
  <c r="Y135" i="63"/>
  <c r="Z135" i="63" s="1"/>
  <c r="X135" i="63"/>
  <c r="Y151" i="63"/>
  <c r="Z151" i="63" s="1"/>
  <c r="X151" i="63"/>
  <c r="Y167" i="63"/>
  <c r="Z167" i="63" s="1"/>
  <c r="X167" i="63"/>
  <c r="Y183" i="63"/>
  <c r="Z183" i="63" s="1"/>
  <c r="X183" i="63"/>
  <c r="Y199" i="63"/>
  <c r="Z199" i="63" s="1"/>
  <c r="X199" i="63"/>
  <c r="Y215" i="63"/>
  <c r="Z215" i="63" s="1"/>
  <c r="X215" i="63"/>
  <c r="X228" i="63"/>
  <c r="Y236" i="63"/>
  <c r="Z236" i="63" s="1"/>
  <c r="Y247" i="63"/>
  <c r="Z247" i="63" s="1"/>
  <c r="X247" i="63"/>
  <c r="X260" i="63"/>
  <c r="Y268" i="63"/>
  <c r="Z268" i="63" s="1"/>
  <c r="Y279" i="63"/>
  <c r="Z279" i="63" s="1"/>
  <c r="X279" i="63"/>
  <c r="X292" i="63"/>
  <c r="Y300" i="63"/>
  <c r="Z300" i="63" s="1"/>
  <c r="Y311" i="63"/>
  <c r="Z311" i="63" s="1"/>
  <c r="X311" i="63"/>
  <c r="X324" i="63"/>
  <c r="X334" i="63"/>
  <c r="X353" i="63"/>
  <c r="Y369" i="63"/>
  <c r="Z369" i="63" s="1"/>
  <c r="Y378" i="63"/>
  <c r="Z378" i="63" s="1"/>
  <c r="X378" i="63"/>
  <c r="X388" i="63"/>
  <c r="X398" i="63"/>
  <c r="Y401" i="63"/>
  <c r="Z401" i="63" s="1"/>
  <c r="AA416" i="63"/>
  <c r="Y416" i="63"/>
  <c r="Z416" i="63" s="1"/>
  <c r="X416" i="63"/>
  <c r="Y427" i="63"/>
  <c r="Z427" i="63" s="1"/>
  <c r="X427" i="63"/>
  <c r="AA432" i="63"/>
  <c r="X432" i="63"/>
  <c r="Y450" i="63"/>
  <c r="Z450" i="63" s="1"/>
  <c r="X450" i="63"/>
  <c r="X494" i="63"/>
  <c r="AA494" i="63"/>
  <c r="Y494" i="63"/>
  <c r="Z494" i="63" s="1"/>
  <c r="X504" i="63"/>
  <c r="Y504" i="63"/>
  <c r="Z504" i="63" s="1"/>
  <c r="X549" i="63"/>
  <c r="Y549" i="63"/>
  <c r="Z549" i="63" s="1"/>
  <c r="Y561" i="63"/>
  <c r="Z561" i="63" s="1"/>
  <c r="X561" i="63"/>
  <c r="AA561" i="63"/>
  <c r="Y616" i="63"/>
  <c r="Z616" i="63" s="1"/>
  <c r="X616" i="63"/>
  <c r="AA629" i="63"/>
  <c r="Y629" i="63"/>
  <c r="Z629" i="63" s="1"/>
  <c r="Y632" i="63"/>
  <c r="Z632" i="63" s="1"/>
  <c r="X632" i="63"/>
  <c r="Y649" i="63"/>
  <c r="Z649" i="63" s="1"/>
  <c r="X649" i="63"/>
  <c r="Y699" i="63"/>
  <c r="Z699" i="63" s="1"/>
  <c r="X699" i="63"/>
  <c r="Y711" i="63"/>
  <c r="Z711" i="63" s="1"/>
  <c r="X711" i="63"/>
  <c r="X717" i="63"/>
  <c r="Y717" i="63"/>
  <c r="Z717" i="63" s="1"/>
  <c r="X723" i="63"/>
  <c r="AA723" i="63"/>
  <c r="Y736" i="63"/>
  <c r="Z736" i="63" s="1"/>
  <c r="X736" i="63"/>
  <c r="AA336" i="63"/>
  <c r="AA352" i="63"/>
  <c r="AA368" i="63"/>
  <c r="AA384" i="63"/>
  <c r="Y403" i="63"/>
  <c r="Z403" i="63" s="1"/>
  <c r="X403" i="63"/>
  <c r="X405" i="63"/>
  <c r="Y419" i="63"/>
  <c r="Z419" i="63" s="1"/>
  <c r="X419" i="63"/>
  <c r="X425" i="63"/>
  <c r="Y428" i="63"/>
  <c r="Z428" i="63" s="1"/>
  <c r="AA441" i="63"/>
  <c r="Y457" i="63"/>
  <c r="Z457" i="63" s="1"/>
  <c r="X457" i="63"/>
  <c r="Y473" i="63"/>
  <c r="Z473" i="63" s="1"/>
  <c r="X473" i="63"/>
  <c r="Y511" i="63"/>
  <c r="Z511" i="63" s="1"/>
  <c r="AA511" i="63"/>
  <c r="X517" i="63"/>
  <c r="Y517" i="63"/>
  <c r="Z517" i="63" s="1"/>
  <c r="Y528" i="63"/>
  <c r="Z528" i="63" s="1"/>
  <c r="AA528" i="63"/>
  <c r="X534" i="63"/>
  <c r="AA534" i="63"/>
  <c r="Y534" i="63"/>
  <c r="Z534" i="63" s="1"/>
  <c r="Y543" i="63"/>
  <c r="Z543" i="63" s="1"/>
  <c r="AA543" i="63"/>
  <c r="Y554" i="63"/>
  <c r="Z554" i="63" s="1"/>
  <c r="Y602" i="63"/>
  <c r="Z602" i="63" s="1"/>
  <c r="X602" i="63"/>
  <c r="X639" i="63"/>
  <c r="Y639" i="63"/>
  <c r="Z639" i="63" s="1"/>
  <c r="AA680" i="63"/>
  <c r="Y680" i="63"/>
  <c r="Z680" i="63" s="1"/>
  <c r="X709" i="63"/>
  <c r="AA709" i="63"/>
  <c r="Y411" i="63"/>
  <c r="Z411" i="63" s="1"/>
  <c r="X411" i="63"/>
  <c r="Y435" i="63"/>
  <c r="Z435" i="63" s="1"/>
  <c r="X435" i="63"/>
  <c r="Y460" i="63"/>
  <c r="Z460" i="63" s="1"/>
  <c r="X460" i="63"/>
  <c r="Y476" i="63"/>
  <c r="Z476" i="63" s="1"/>
  <c r="X476" i="63"/>
  <c r="AA482" i="63"/>
  <c r="Y482" i="63"/>
  <c r="Z482" i="63" s="1"/>
  <c r="X482" i="63"/>
  <c r="X495" i="63"/>
  <c r="Y495" i="63"/>
  <c r="Z495" i="63" s="1"/>
  <c r="X536" i="63"/>
  <c r="Y536" i="63"/>
  <c r="Z536" i="63" s="1"/>
  <c r="X550" i="63"/>
  <c r="AA550" i="63"/>
  <c r="Y550" i="63"/>
  <c r="Z550" i="63" s="1"/>
  <c r="Y553" i="63"/>
  <c r="Z553" i="63" s="1"/>
  <c r="X553" i="63"/>
  <c r="Y570" i="63"/>
  <c r="Z570" i="63" s="1"/>
  <c r="X570" i="63"/>
  <c r="AA587" i="63"/>
  <c r="Y587" i="63"/>
  <c r="Z587" i="63" s="1"/>
  <c r="X587" i="63"/>
  <c r="X613" i="63"/>
  <c r="Y613" i="63"/>
  <c r="Z613" i="63" s="1"/>
  <c r="Y670" i="63"/>
  <c r="Z670" i="63" s="1"/>
  <c r="X670" i="63"/>
  <c r="X698" i="63"/>
  <c r="Y698" i="63"/>
  <c r="Z698" i="63" s="1"/>
  <c r="X749" i="63"/>
  <c r="Y749" i="63"/>
  <c r="Z749" i="63" s="1"/>
  <c r="X336" i="63"/>
  <c r="X352" i="63"/>
  <c r="X368" i="63"/>
  <c r="X384" i="63"/>
  <c r="X420" i="63"/>
  <c r="Y439" i="63"/>
  <c r="Z439" i="63" s="1"/>
  <c r="X439" i="63"/>
  <c r="X516" i="63"/>
  <c r="Y516" i="63"/>
  <c r="Z516" i="63" s="1"/>
  <c r="AA530" i="63"/>
  <c r="X530" i="63"/>
  <c r="Y562" i="63"/>
  <c r="Z562" i="63" s="1"/>
  <c r="Y565" i="63"/>
  <c r="Z565" i="63" s="1"/>
  <c r="X568" i="63"/>
  <c r="Y568" i="63"/>
  <c r="Z568" i="63" s="1"/>
  <c r="X604" i="63"/>
  <c r="Y604" i="63"/>
  <c r="Z604" i="63" s="1"/>
  <c r="Y716" i="63"/>
  <c r="Z716" i="63" s="1"/>
  <c r="X716" i="63"/>
  <c r="X401" i="63"/>
  <c r="X404" i="63"/>
  <c r="Y413" i="63"/>
  <c r="Z413" i="63" s="1"/>
  <c r="Y415" i="63"/>
  <c r="Z415" i="63" s="1"/>
  <c r="X415" i="63"/>
  <c r="X417" i="63"/>
  <c r="Y420" i="63"/>
  <c r="Z420" i="63" s="1"/>
  <c r="X424" i="63"/>
  <c r="Y443" i="63"/>
  <c r="Z443" i="63" s="1"/>
  <c r="X443" i="63"/>
  <c r="X455" i="63"/>
  <c r="X471" i="63"/>
  <c r="X487" i="63"/>
  <c r="Y487" i="63"/>
  <c r="Z487" i="63" s="1"/>
  <c r="Y491" i="63"/>
  <c r="Z491" i="63" s="1"/>
  <c r="Y493" i="63"/>
  <c r="Z493" i="63" s="1"/>
  <c r="X498" i="63"/>
  <c r="AA498" i="63"/>
  <c r="Y513" i="63"/>
  <c r="Z513" i="63" s="1"/>
  <c r="AA513" i="63"/>
  <c r="X513" i="63"/>
  <c r="X519" i="63"/>
  <c r="AA519" i="63"/>
  <c r="Y519" i="63"/>
  <c r="Z519" i="63" s="1"/>
  <c r="Y545" i="63"/>
  <c r="Z545" i="63" s="1"/>
  <c r="AA545" i="63"/>
  <c r="X545" i="63"/>
  <c r="X548" i="63"/>
  <c r="Y548" i="63"/>
  <c r="Z548" i="63" s="1"/>
  <c r="AA562" i="63"/>
  <c r="X562" i="63"/>
  <c r="X622" i="63"/>
  <c r="AA622" i="63"/>
  <c r="Y622" i="63"/>
  <c r="Z622" i="63" s="1"/>
  <c r="Y684" i="63"/>
  <c r="Z684" i="63" s="1"/>
  <c r="X684" i="63"/>
  <c r="Y687" i="63"/>
  <c r="Z687" i="63" s="1"/>
  <c r="X687" i="63"/>
  <c r="X714" i="63"/>
  <c r="Y714" i="63"/>
  <c r="Z714" i="63" s="1"/>
  <c r="X777" i="63"/>
  <c r="Y777" i="63"/>
  <c r="Z777" i="63" s="1"/>
  <c r="Y461" i="63"/>
  <c r="Z461" i="63" s="1"/>
  <c r="Y477" i="63"/>
  <c r="Z477" i="63" s="1"/>
  <c r="Y520" i="63"/>
  <c r="Z520" i="63" s="1"/>
  <c r="X531" i="63"/>
  <c r="AA531" i="63"/>
  <c r="Y552" i="63"/>
  <c r="Z552" i="63" s="1"/>
  <c r="X563" i="63"/>
  <c r="AA563" i="63"/>
  <c r="AA579" i="63"/>
  <c r="X579" i="63"/>
  <c r="Y589" i="63"/>
  <c r="Z589" i="63" s="1"/>
  <c r="AA591" i="63"/>
  <c r="Y591" i="63"/>
  <c r="Z591" i="63" s="1"/>
  <c r="Y648" i="63"/>
  <c r="Z648" i="63" s="1"/>
  <c r="X648" i="63"/>
  <c r="AA652" i="63"/>
  <c r="Y652" i="63"/>
  <c r="Z652" i="63" s="1"/>
  <c r="AA660" i="63"/>
  <c r="X660" i="63"/>
  <c r="Y660" i="63"/>
  <c r="Z660" i="63" s="1"/>
  <c r="X755" i="63"/>
  <c r="AA755" i="63"/>
  <c r="Y772" i="63"/>
  <c r="Z772" i="63" s="1"/>
  <c r="X772" i="63"/>
  <c r="Y787" i="63"/>
  <c r="Z787" i="63" s="1"/>
  <c r="X787" i="63"/>
  <c r="X515" i="63"/>
  <c r="AA515" i="63"/>
  <c r="X547" i="63"/>
  <c r="AA547" i="63"/>
  <c r="X588" i="63"/>
  <c r="Y588" i="63"/>
  <c r="Z588" i="63" s="1"/>
  <c r="Y628" i="63"/>
  <c r="Z628" i="63" s="1"/>
  <c r="X628" i="63"/>
  <c r="AA676" i="63"/>
  <c r="X676" i="63"/>
  <c r="AA685" i="63"/>
  <c r="Y685" i="63"/>
  <c r="Z685" i="63" s="1"/>
  <c r="Y702" i="63"/>
  <c r="Z702" i="63" s="1"/>
  <c r="X702" i="63"/>
  <c r="X733" i="63"/>
  <c r="Y733" i="63"/>
  <c r="Z733" i="63" s="1"/>
  <c r="AA744" i="63"/>
  <c r="Y744" i="63"/>
  <c r="Z744" i="63" s="1"/>
  <c r="Y766" i="63"/>
  <c r="Z766" i="63" s="1"/>
  <c r="X766" i="63"/>
  <c r="Y481" i="63"/>
  <c r="Z481" i="63" s="1"/>
  <c r="Y489" i="63"/>
  <c r="Z489" i="63" s="1"/>
  <c r="Y501" i="63"/>
  <c r="Z501" i="63" s="1"/>
  <c r="Y515" i="63"/>
  <c r="Z515" i="63" s="1"/>
  <c r="Y578" i="63"/>
  <c r="Z578" i="63" s="1"/>
  <c r="X578" i="63"/>
  <c r="Y597" i="63"/>
  <c r="Z597" i="63" s="1"/>
  <c r="X597" i="63"/>
  <c r="AA603" i="63"/>
  <c r="Y603" i="63"/>
  <c r="Z603" i="63" s="1"/>
  <c r="X603" i="63"/>
  <c r="Y617" i="63"/>
  <c r="Z617" i="63" s="1"/>
  <c r="X617" i="63"/>
  <c r="X626" i="63"/>
  <c r="AA626" i="63"/>
  <c r="X645" i="63"/>
  <c r="Y645" i="63"/>
  <c r="Z645" i="63" s="1"/>
  <c r="Y695" i="63"/>
  <c r="Z695" i="63" s="1"/>
  <c r="X695" i="63"/>
  <c r="X712" i="63"/>
  <c r="Y712" i="63"/>
  <c r="Z712" i="63" s="1"/>
  <c r="Y771" i="63"/>
  <c r="Z771" i="63" s="1"/>
  <c r="X771" i="63"/>
  <c r="Y776" i="63"/>
  <c r="Z776" i="63" s="1"/>
  <c r="X776" i="63"/>
  <c r="Y449" i="63"/>
  <c r="Z449" i="63" s="1"/>
  <c r="Y465" i="63"/>
  <c r="Z465" i="63" s="1"/>
  <c r="Y514" i="63"/>
  <c r="Z514" i="63" s="1"/>
  <c r="X533" i="63"/>
  <c r="Y546" i="63"/>
  <c r="Z546" i="63" s="1"/>
  <c r="X565" i="63"/>
  <c r="AA571" i="63"/>
  <c r="X571" i="63"/>
  <c r="Y626" i="63"/>
  <c r="Z626" i="63" s="1"/>
  <c r="X655" i="63"/>
  <c r="X686" i="63"/>
  <c r="Y686" i="63"/>
  <c r="Z686" i="63" s="1"/>
  <c r="Y693" i="63"/>
  <c r="Z693" i="63" s="1"/>
  <c r="X693" i="63"/>
  <c r="X707" i="63"/>
  <c r="AA707" i="63"/>
  <c r="AA740" i="63"/>
  <c r="Y740" i="63"/>
  <c r="Z740" i="63" s="1"/>
  <c r="X740" i="63"/>
  <c r="X600" i="63"/>
  <c r="X609" i="63"/>
  <c r="X624" i="63"/>
  <c r="Y637" i="63"/>
  <c r="Z637" i="63" s="1"/>
  <c r="X641" i="63"/>
  <c r="X664" i="63"/>
  <c r="Y664" i="63"/>
  <c r="Z664" i="63" s="1"/>
  <c r="Y674" i="63"/>
  <c r="Z674" i="63" s="1"/>
  <c r="X674" i="63"/>
  <c r="AA725" i="63"/>
  <c r="X725" i="63"/>
  <c r="Y727" i="63"/>
  <c r="Z727" i="63" s="1"/>
  <c r="X727" i="63"/>
  <c r="X729" i="63"/>
  <c r="AA729" i="63"/>
  <c r="Y729" i="63"/>
  <c r="Z729" i="63" s="1"/>
  <c r="X512" i="63"/>
  <c r="X528" i="63"/>
  <c r="X544" i="63"/>
  <c r="X560" i="63"/>
  <c r="X572" i="63"/>
  <c r="X580" i="63"/>
  <c r="AA595" i="63"/>
  <c r="Y595" i="63"/>
  <c r="Z595" i="63" s="1"/>
  <c r="X669" i="63"/>
  <c r="AA688" i="63"/>
  <c r="Y688" i="63"/>
  <c r="Z688" i="63" s="1"/>
  <c r="Y747" i="63"/>
  <c r="Z747" i="63" s="1"/>
  <c r="X747" i="63"/>
  <c r="Y661" i="63"/>
  <c r="Z661" i="63" s="1"/>
  <c r="X661" i="63"/>
  <c r="Y675" i="63"/>
  <c r="Z675" i="63" s="1"/>
  <c r="X675" i="63"/>
  <c r="AA692" i="63"/>
  <c r="Y692" i="63"/>
  <c r="Z692" i="63" s="1"/>
  <c r="Y773" i="63"/>
  <c r="Z773" i="63" s="1"/>
  <c r="X773" i="63"/>
  <c r="X508" i="63"/>
  <c r="X524" i="63"/>
  <c r="X540" i="63"/>
  <c r="X556" i="63"/>
  <c r="Y574" i="63"/>
  <c r="Z574" i="63" s="1"/>
  <c r="Y582" i="63"/>
  <c r="Z582" i="63" s="1"/>
  <c r="AA599" i="63"/>
  <c r="Y599" i="63"/>
  <c r="Z599" i="63" s="1"/>
  <c r="X623" i="63"/>
  <c r="Y623" i="63"/>
  <c r="Z623" i="63" s="1"/>
  <c r="X629" i="63"/>
  <c r="X634" i="63"/>
  <c r="Y663" i="63"/>
  <c r="Z663" i="63" s="1"/>
  <c r="X663" i="63"/>
  <c r="Y669" i="63"/>
  <c r="Z669" i="63" s="1"/>
  <c r="X692" i="63"/>
  <c r="Y696" i="63"/>
  <c r="Z696" i="63" s="1"/>
  <c r="X713" i="63"/>
  <c r="AA713" i="63"/>
  <c r="AA724" i="63"/>
  <c r="Y724" i="63"/>
  <c r="Z724" i="63" s="1"/>
  <c r="Y728" i="63"/>
  <c r="Z728" i="63" s="1"/>
  <c r="X745" i="63"/>
  <c r="AA745" i="63"/>
  <c r="Y745" i="63"/>
  <c r="Z745" i="63" s="1"/>
  <c r="AA756" i="63"/>
  <c r="Y756" i="63"/>
  <c r="Z756" i="63" s="1"/>
  <c r="X756" i="63"/>
  <c r="Y780" i="63"/>
  <c r="Z780" i="63" s="1"/>
  <c r="X780" i="63"/>
  <c r="Y782" i="63"/>
  <c r="Z782" i="63" s="1"/>
  <c r="X784" i="63"/>
  <c r="Y795" i="63"/>
  <c r="Z795" i="63" s="1"/>
  <c r="X795" i="63"/>
  <c r="Y802" i="63"/>
  <c r="Z802" i="63" s="1"/>
  <c r="X802" i="63"/>
  <c r="Y655" i="63"/>
  <c r="Z655" i="63" s="1"/>
  <c r="Y677" i="63"/>
  <c r="Z677" i="63" s="1"/>
  <c r="X680" i="63"/>
  <c r="X696" i="63"/>
  <c r="AA708" i="63"/>
  <c r="Y708" i="63"/>
  <c r="Z708" i="63" s="1"/>
  <c r="Y759" i="63"/>
  <c r="Z759" i="63" s="1"/>
  <c r="X759" i="63"/>
  <c r="X761" i="63"/>
  <c r="AA761" i="63"/>
  <c r="X765" i="63"/>
  <c r="X769" i="63"/>
  <c r="Y788" i="63"/>
  <c r="Z788" i="63" s="1"/>
  <c r="X788" i="63"/>
  <c r="Y796" i="63"/>
  <c r="Z796" i="63" s="1"/>
  <c r="X796" i="63"/>
  <c r="X619" i="63"/>
  <c r="X635" i="63"/>
  <c r="X651" i="63"/>
  <c r="Y679" i="63"/>
  <c r="Z679" i="63" s="1"/>
  <c r="Y709" i="63"/>
  <c r="Z709" i="63" s="1"/>
  <c r="X760" i="63"/>
  <c r="Y779" i="63"/>
  <c r="Z779" i="63" s="1"/>
  <c r="X779" i="63"/>
  <c r="X793" i="63"/>
  <c r="Y801" i="63"/>
  <c r="Z801" i="63" s="1"/>
  <c r="X801" i="63"/>
  <c r="Y805" i="63"/>
  <c r="Z805" i="63" s="1"/>
  <c r="X805" i="63"/>
  <c r="X615" i="63"/>
  <c r="Y619" i="63"/>
  <c r="Z619" i="63" s="1"/>
  <c r="X631" i="63"/>
  <c r="Y635" i="63"/>
  <c r="Z635" i="63" s="1"/>
  <c r="X647" i="63"/>
  <c r="Y651" i="63"/>
  <c r="Z651" i="63" s="1"/>
  <c r="X679" i="63"/>
  <c r="X690" i="63"/>
  <c r="X720" i="63"/>
  <c r="X731" i="63"/>
  <c r="X744" i="63"/>
  <c r="Y757" i="63"/>
  <c r="Z757" i="63" s="1"/>
  <c r="Y760" i="63"/>
  <c r="Z760" i="63" s="1"/>
  <c r="Y762" i="63"/>
  <c r="Z762" i="63" s="1"/>
  <c r="X789" i="63"/>
  <c r="Y793" i="63"/>
  <c r="Z793" i="63" s="1"/>
  <c r="X797" i="63"/>
  <c r="X809" i="63"/>
  <c r="Y811" i="63"/>
  <c r="Z811" i="63" s="1"/>
  <c r="X811" i="63"/>
  <c r="Y691" i="63"/>
  <c r="Z691" i="63" s="1"/>
  <c r="Y707" i="63"/>
  <c r="Z707" i="63" s="1"/>
  <c r="Y723" i="63"/>
  <c r="Z723" i="63" s="1"/>
  <c r="Y739" i="63"/>
  <c r="Z739" i="63" s="1"/>
  <c r="Y755" i="63"/>
  <c r="Z755" i="63" s="1"/>
  <c r="Y719" i="63"/>
  <c r="Z719" i="63" s="1"/>
  <c r="Y735" i="63"/>
  <c r="Z735" i="63" s="1"/>
  <c r="Y751" i="63"/>
  <c r="Z751" i="63" s="1"/>
  <c r="X807" i="63"/>
  <c r="X812" i="63"/>
  <c r="AI15" i="65"/>
  <c r="AJ18" i="65"/>
  <c r="W1" i="66" l="1"/>
  <c r="Y1" i="66" s="1"/>
  <c r="AA2" i="66"/>
  <c r="AA3" i="66"/>
  <c r="I33" i="67" s="1"/>
  <c r="B37" i="67"/>
  <c r="B33" i="67"/>
  <c r="I37" i="67"/>
  <c r="I21" i="67"/>
  <c r="Z3" i="66"/>
  <c r="AH17" i="68"/>
  <c r="AH16" i="68"/>
  <c r="AH15" i="68"/>
  <c r="C14" i="68" s="1"/>
  <c r="B37" i="64"/>
  <c r="I37" i="64"/>
  <c r="Z2" i="63"/>
  <c r="AA1" i="63"/>
  <c r="Y2" i="63"/>
  <c r="F17" i="64" s="1"/>
  <c r="AH17" i="65"/>
  <c r="AH16" i="65"/>
  <c r="AH15" i="65"/>
  <c r="G2" i="20"/>
  <c r="F1" i="20"/>
  <c r="Z1" i="20" s="1"/>
  <c r="T14" i="20"/>
  <c r="U14" i="20"/>
  <c r="AA14" i="20" s="1"/>
  <c r="T15" i="20"/>
  <c r="Y15" i="20" s="1"/>
  <c r="Z15" i="20" s="1"/>
  <c r="U15" i="20"/>
  <c r="T16" i="20"/>
  <c r="U16" i="20"/>
  <c r="T17" i="20"/>
  <c r="U17" i="20"/>
  <c r="T18" i="20"/>
  <c r="U18" i="20"/>
  <c r="AA18" i="20" s="1"/>
  <c r="T19" i="20"/>
  <c r="Y19" i="20" s="1"/>
  <c r="Z19" i="20" s="1"/>
  <c r="U19" i="20"/>
  <c r="T20" i="20"/>
  <c r="U20" i="20"/>
  <c r="T21" i="20"/>
  <c r="U21" i="20"/>
  <c r="T22" i="20"/>
  <c r="X22" i="20" s="1"/>
  <c r="U22" i="20"/>
  <c r="AA22" i="20" s="1"/>
  <c r="T23" i="20"/>
  <c r="Y23" i="20" s="1"/>
  <c r="Z23" i="20" s="1"/>
  <c r="U23" i="20"/>
  <c r="T24" i="20"/>
  <c r="U24" i="20"/>
  <c r="Y24" i="20" s="1"/>
  <c r="Z24" i="20" s="1"/>
  <c r="U25" i="20"/>
  <c r="AA25" i="20" s="1"/>
  <c r="T25" i="20"/>
  <c r="U26" i="20"/>
  <c r="T26" i="20"/>
  <c r="Y26" i="20" s="1"/>
  <c r="Z26" i="20" s="1"/>
  <c r="U27" i="20"/>
  <c r="Y27" i="20" s="1"/>
  <c r="Z27" i="20" s="1"/>
  <c r="T27" i="20"/>
  <c r="U28" i="20"/>
  <c r="T28" i="20"/>
  <c r="Y28" i="20" s="1"/>
  <c r="Z28" i="20" s="1"/>
  <c r="U29" i="20"/>
  <c r="T29" i="20"/>
  <c r="X29" i="20" s="1"/>
  <c r="U30" i="20"/>
  <c r="AA30" i="20" s="1"/>
  <c r="T30" i="20"/>
  <c r="X30" i="20" s="1"/>
  <c r="U31" i="20"/>
  <c r="X31" i="20" s="1"/>
  <c r="T31" i="20"/>
  <c r="U32" i="20"/>
  <c r="T32" i="20"/>
  <c r="X32" i="20" s="1"/>
  <c r="U33" i="20"/>
  <c r="AA33" i="20" s="1"/>
  <c r="T33" i="20"/>
  <c r="Y33" i="20" s="1"/>
  <c r="Z33" i="20" s="1"/>
  <c r="U34" i="20"/>
  <c r="AA34" i="20" s="1"/>
  <c r="T34" i="20"/>
  <c r="X34" i="20" s="1"/>
  <c r="U35" i="20"/>
  <c r="X35" i="20" s="1"/>
  <c r="T35" i="20"/>
  <c r="U36" i="20"/>
  <c r="T36" i="20"/>
  <c r="X36" i="20" s="1"/>
  <c r="U37" i="20"/>
  <c r="AA37" i="20" s="1"/>
  <c r="T37" i="20"/>
  <c r="Y37" i="20" s="1"/>
  <c r="Z37" i="20" s="1"/>
  <c r="U38" i="20"/>
  <c r="AA38" i="20" s="1"/>
  <c r="T38" i="20"/>
  <c r="X38" i="20" s="1"/>
  <c r="U39" i="20"/>
  <c r="X39" i="20" s="1"/>
  <c r="T39" i="20"/>
  <c r="U40" i="20"/>
  <c r="T40" i="20"/>
  <c r="Y40" i="20" s="1"/>
  <c r="Z40" i="20" s="1"/>
  <c r="U41" i="20"/>
  <c r="T41" i="20"/>
  <c r="Y41" i="20"/>
  <c r="Z41" i="20" s="1"/>
  <c r="U42" i="20"/>
  <c r="AA42" i="20" s="1"/>
  <c r="T42" i="20"/>
  <c r="Y42" i="20" s="1"/>
  <c r="Z42" i="20" s="1"/>
  <c r="U43" i="20"/>
  <c r="T43" i="20"/>
  <c r="Y43" i="20"/>
  <c r="Z43" i="20" s="1"/>
  <c r="U44" i="20"/>
  <c r="T44" i="20"/>
  <c r="Y44" i="20" s="1"/>
  <c r="Z44" i="20" s="1"/>
  <c r="U45" i="20"/>
  <c r="T45" i="20"/>
  <c r="U46" i="20"/>
  <c r="AA46" i="20" s="1"/>
  <c r="T46" i="20"/>
  <c r="U47" i="20"/>
  <c r="T47" i="20"/>
  <c r="Y47" i="20"/>
  <c r="Z47" i="20" s="1"/>
  <c r="U48" i="20"/>
  <c r="T48" i="20"/>
  <c r="U49" i="20"/>
  <c r="T49" i="20"/>
  <c r="Y49" i="20" s="1"/>
  <c r="Z49" i="20" s="1"/>
  <c r="U50" i="20"/>
  <c r="T50" i="20"/>
  <c r="U51" i="20"/>
  <c r="T51" i="20"/>
  <c r="Y51" i="20" s="1"/>
  <c r="Z51" i="20" s="1"/>
  <c r="U52" i="20"/>
  <c r="T52" i="20"/>
  <c r="U53" i="20"/>
  <c r="T53" i="20"/>
  <c r="Y53" i="20" s="1"/>
  <c r="Z53" i="20" s="1"/>
  <c r="U54" i="20"/>
  <c r="T54" i="20"/>
  <c r="Y54" i="20" s="1"/>
  <c r="Z54" i="20" s="1"/>
  <c r="U55" i="20"/>
  <c r="T55" i="20"/>
  <c r="Y55" i="20" s="1"/>
  <c r="Z55" i="20" s="1"/>
  <c r="U56" i="20"/>
  <c r="T56" i="20"/>
  <c r="Y56" i="20" s="1"/>
  <c r="Z56" i="20" s="1"/>
  <c r="U57" i="20"/>
  <c r="T57" i="20"/>
  <c r="Y57" i="20"/>
  <c r="Z57" i="20" s="1"/>
  <c r="U58" i="20"/>
  <c r="T58" i="20"/>
  <c r="Y58" i="20" s="1"/>
  <c r="Z58" i="20" s="1"/>
  <c r="U59" i="20"/>
  <c r="T59" i="20"/>
  <c r="Y59" i="20"/>
  <c r="Z59" i="20" s="1"/>
  <c r="U60" i="20"/>
  <c r="T60" i="20"/>
  <c r="Y60" i="20" s="1"/>
  <c r="Z60" i="20" s="1"/>
  <c r="U61" i="20"/>
  <c r="Y61" i="20" s="1"/>
  <c r="Z61" i="20" s="1"/>
  <c r="T61" i="20"/>
  <c r="U62" i="20"/>
  <c r="T62" i="20"/>
  <c r="U63" i="20"/>
  <c r="T63" i="20"/>
  <c r="Y63" i="20"/>
  <c r="Z63" i="20" s="1"/>
  <c r="U64" i="20"/>
  <c r="T64" i="20"/>
  <c r="U65" i="20"/>
  <c r="T65" i="20"/>
  <c r="Y65" i="20" s="1"/>
  <c r="Z65" i="20" s="1"/>
  <c r="U66" i="20"/>
  <c r="T66" i="20"/>
  <c r="U67" i="20"/>
  <c r="T67" i="20"/>
  <c r="Y67" i="20" s="1"/>
  <c r="Z67" i="20" s="1"/>
  <c r="U68" i="20"/>
  <c r="T68" i="20"/>
  <c r="U69" i="20"/>
  <c r="T69" i="20"/>
  <c r="Y69" i="20" s="1"/>
  <c r="Z69" i="20" s="1"/>
  <c r="U70" i="20"/>
  <c r="T70" i="20"/>
  <c r="Y70" i="20" s="1"/>
  <c r="Z70" i="20" s="1"/>
  <c r="U71" i="20"/>
  <c r="T71" i="20"/>
  <c r="Y71" i="20" s="1"/>
  <c r="Z71" i="20" s="1"/>
  <c r="U72" i="20"/>
  <c r="T72" i="20"/>
  <c r="Y72" i="20" s="1"/>
  <c r="Z72" i="20" s="1"/>
  <c r="U73" i="20"/>
  <c r="T73" i="20"/>
  <c r="Y73" i="20"/>
  <c r="Z73" i="20" s="1"/>
  <c r="U74" i="20"/>
  <c r="T74" i="20"/>
  <c r="Y74" i="20" s="1"/>
  <c r="Z74" i="20" s="1"/>
  <c r="U75" i="20"/>
  <c r="T75" i="20"/>
  <c r="Y75" i="20"/>
  <c r="Z75" i="20" s="1"/>
  <c r="U76" i="20"/>
  <c r="T76" i="20"/>
  <c r="Y76" i="20" s="1"/>
  <c r="Z76" i="20" s="1"/>
  <c r="U77" i="20"/>
  <c r="Y77" i="20" s="1"/>
  <c r="Z77" i="20" s="1"/>
  <c r="T77" i="20"/>
  <c r="U78" i="20"/>
  <c r="T78" i="20"/>
  <c r="U79" i="20"/>
  <c r="T79" i="20"/>
  <c r="Y79" i="20"/>
  <c r="Z79" i="20" s="1"/>
  <c r="U80" i="20"/>
  <c r="T80" i="20"/>
  <c r="U81" i="20"/>
  <c r="T81" i="20"/>
  <c r="Y81" i="20" s="1"/>
  <c r="Z81" i="20" s="1"/>
  <c r="U82" i="20"/>
  <c r="T82" i="20"/>
  <c r="U83" i="20"/>
  <c r="T83" i="20"/>
  <c r="Y83" i="20" s="1"/>
  <c r="Z83" i="20" s="1"/>
  <c r="U84" i="20"/>
  <c r="T84" i="20"/>
  <c r="U85" i="20"/>
  <c r="T85" i="20"/>
  <c r="Y85" i="20" s="1"/>
  <c r="Z85" i="20" s="1"/>
  <c r="U86" i="20"/>
  <c r="T86" i="20"/>
  <c r="Y86" i="20" s="1"/>
  <c r="Z86" i="20" s="1"/>
  <c r="U87" i="20"/>
  <c r="T87" i="20"/>
  <c r="Y87" i="20" s="1"/>
  <c r="Z87" i="20" s="1"/>
  <c r="U88" i="20"/>
  <c r="T88" i="20"/>
  <c r="Y88" i="20" s="1"/>
  <c r="Z88" i="20" s="1"/>
  <c r="U89" i="20"/>
  <c r="T89" i="20"/>
  <c r="Y89" i="20"/>
  <c r="Z89" i="20" s="1"/>
  <c r="U90" i="20"/>
  <c r="T90" i="20"/>
  <c r="Y90" i="20" s="1"/>
  <c r="Z90" i="20" s="1"/>
  <c r="U91" i="20"/>
  <c r="T91" i="20"/>
  <c r="Y91" i="20"/>
  <c r="Z91" i="20" s="1"/>
  <c r="U92" i="20"/>
  <c r="T92" i="20"/>
  <c r="Y92" i="20" s="1"/>
  <c r="Z92" i="20" s="1"/>
  <c r="U93" i="20"/>
  <c r="Y93" i="20" s="1"/>
  <c r="Z93" i="20" s="1"/>
  <c r="T93" i="20"/>
  <c r="U94" i="20"/>
  <c r="T94" i="20"/>
  <c r="U95" i="20"/>
  <c r="T95" i="20"/>
  <c r="Y95" i="20"/>
  <c r="Z95" i="20" s="1"/>
  <c r="U96" i="20"/>
  <c r="T96" i="20"/>
  <c r="U97" i="20"/>
  <c r="T97" i="20"/>
  <c r="U98" i="20"/>
  <c r="T98" i="20"/>
  <c r="Y98" i="20" s="1"/>
  <c r="Z98" i="20" s="1"/>
  <c r="U99" i="20"/>
  <c r="T99" i="20"/>
  <c r="Y99" i="20" s="1"/>
  <c r="Z99" i="20" s="1"/>
  <c r="U100" i="20"/>
  <c r="T100" i="20"/>
  <c r="U101" i="20"/>
  <c r="T101" i="20"/>
  <c r="U102" i="20"/>
  <c r="T102" i="20"/>
  <c r="Y102" i="20" s="1"/>
  <c r="Z102" i="20" s="1"/>
  <c r="U103" i="20"/>
  <c r="T103" i="20"/>
  <c r="Y103" i="20" s="1"/>
  <c r="Z103" i="20" s="1"/>
  <c r="U104" i="20"/>
  <c r="T104" i="20"/>
  <c r="U105" i="20"/>
  <c r="T105" i="20"/>
  <c r="U106" i="20"/>
  <c r="T106" i="20"/>
  <c r="Y106" i="20" s="1"/>
  <c r="Z106" i="20" s="1"/>
  <c r="U107" i="20"/>
  <c r="T107" i="20"/>
  <c r="Y107" i="20" s="1"/>
  <c r="Z107" i="20" s="1"/>
  <c r="U108" i="20"/>
  <c r="T108" i="20"/>
  <c r="U109" i="20"/>
  <c r="T109" i="20"/>
  <c r="U110" i="20"/>
  <c r="T110" i="20"/>
  <c r="Y110" i="20" s="1"/>
  <c r="Z110" i="20" s="1"/>
  <c r="U111" i="20"/>
  <c r="T111" i="20"/>
  <c r="Y111" i="20" s="1"/>
  <c r="Z111" i="20" s="1"/>
  <c r="U112" i="20"/>
  <c r="T112" i="20"/>
  <c r="U113" i="20"/>
  <c r="T113" i="20"/>
  <c r="U114" i="20"/>
  <c r="T114" i="20"/>
  <c r="Y114" i="20" s="1"/>
  <c r="Z114" i="20" s="1"/>
  <c r="U115" i="20"/>
  <c r="T115" i="20"/>
  <c r="Y115" i="20" s="1"/>
  <c r="Z115" i="20" s="1"/>
  <c r="U116" i="20"/>
  <c r="T116" i="20"/>
  <c r="U117" i="20"/>
  <c r="T117" i="20"/>
  <c r="U118" i="20"/>
  <c r="T118" i="20"/>
  <c r="Y118" i="20" s="1"/>
  <c r="Z118" i="20" s="1"/>
  <c r="U119" i="20"/>
  <c r="T119" i="20"/>
  <c r="Y119" i="20" s="1"/>
  <c r="Z119" i="20" s="1"/>
  <c r="U120" i="20"/>
  <c r="T120" i="20"/>
  <c r="U121" i="20"/>
  <c r="T121" i="20"/>
  <c r="U122" i="20"/>
  <c r="T122" i="20"/>
  <c r="Y122" i="20" s="1"/>
  <c r="Z122" i="20" s="1"/>
  <c r="U123" i="20"/>
  <c r="T123" i="20"/>
  <c r="Y123" i="20" s="1"/>
  <c r="Z123" i="20" s="1"/>
  <c r="U124" i="20"/>
  <c r="T124" i="20"/>
  <c r="U125" i="20"/>
  <c r="T125" i="20"/>
  <c r="U126" i="20"/>
  <c r="T126" i="20"/>
  <c r="Y126" i="20" s="1"/>
  <c r="Z126" i="20" s="1"/>
  <c r="U127" i="20"/>
  <c r="T127" i="20"/>
  <c r="Y127" i="20" s="1"/>
  <c r="Z127" i="20" s="1"/>
  <c r="U128" i="20"/>
  <c r="T128" i="20"/>
  <c r="U129" i="20"/>
  <c r="T129" i="20"/>
  <c r="U130" i="20"/>
  <c r="T130" i="20"/>
  <c r="Y130" i="20" s="1"/>
  <c r="Z130" i="20" s="1"/>
  <c r="U131" i="20"/>
  <c r="T131" i="20"/>
  <c r="Y131" i="20" s="1"/>
  <c r="Z131" i="20" s="1"/>
  <c r="U132" i="20"/>
  <c r="T132" i="20"/>
  <c r="U133" i="20"/>
  <c r="T133" i="20"/>
  <c r="U134" i="20"/>
  <c r="T134" i="20"/>
  <c r="Y134" i="20" s="1"/>
  <c r="Z134" i="20" s="1"/>
  <c r="U135" i="20"/>
  <c r="T135" i="20"/>
  <c r="Y135" i="20"/>
  <c r="Z135" i="20" s="1"/>
  <c r="U136" i="20"/>
  <c r="T136" i="20"/>
  <c r="Y136" i="20" s="1"/>
  <c r="Z136" i="20" s="1"/>
  <c r="U137" i="20"/>
  <c r="T137" i="20"/>
  <c r="Y137" i="20"/>
  <c r="Z137" i="20" s="1"/>
  <c r="U138" i="20"/>
  <c r="T138" i="20"/>
  <c r="Y138" i="20" s="1"/>
  <c r="Z138" i="20" s="1"/>
  <c r="U139" i="20"/>
  <c r="Y139" i="20" s="1"/>
  <c r="Z139" i="20" s="1"/>
  <c r="T139" i="20"/>
  <c r="U140" i="20"/>
  <c r="T140" i="20"/>
  <c r="U141" i="20"/>
  <c r="T141" i="20"/>
  <c r="Y141" i="20"/>
  <c r="Z141" i="20" s="1"/>
  <c r="U142" i="20"/>
  <c r="T142" i="20"/>
  <c r="U143" i="20"/>
  <c r="T143" i="20"/>
  <c r="Y143" i="20" s="1"/>
  <c r="Z143" i="20" s="1"/>
  <c r="U144" i="20"/>
  <c r="T144" i="20"/>
  <c r="U145" i="20"/>
  <c r="T145" i="20"/>
  <c r="Y145" i="20" s="1"/>
  <c r="Z145" i="20" s="1"/>
  <c r="U146" i="20"/>
  <c r="T146" i="20"/>
  <c r="U147" i="20"/>
  <c r="T147" i="20"/>
  <c r="Y147" i="20" s="1"/>
  <c r="Z147" i="20" s="1"/>
  <c r="U148" i="20"/>
  <c r="T148" i="20"/>
  <c r="Y148" i="20" s="1"/>
  <c r="Z148" i="20" s="1"/>
  <c r="U149" i="20"/>
  <c r="T149" i="20"/>
  <c r="Y149" i="20" s="1"/>
  <c r="Z149" i="20" s="1"/>
  <c r="U150" i="20"/>
  <c r="T150" i="20"/>
  <c r="Y150" i="20" s="1"/>
  <c r="Z150" i="20" s="1"/>
  <c r="U151" i="20"/>
  <c r="T151" i="20"/>
  <c r="Y151" i="20"/>
  <c r="Z151" i="20" s="1"/>
  <c r="U152" i="20"/>
  <c r="T152" i="20"/>
  <c r="U153" i="20"/>
  <c r="T153" i="20"/>
  <c r="Y153" i="20"/>
  <c r="Z153" i="20" s="1"/>
  <c r="U154" i="20"/>
  <c r="T154" i="20"/>
  <c r="Y154" i="20" s="1"/>
  <c r="Z154" i="20" s="1"/>
  <c r="U155" i="20"/>
  <c r="AA155" i="20" s="1"/>
  <c r="T155" i="20"/>
  <c r="U156" i="20"/>
  <c r="T156" i="20"/>
  <c r="U157" i="20"/>
  <c r="T157" i="20"/>
  <c r="Y157" i="20"/>
  <c r="Z157" i="20" s="1"/>
  <c r="U158" i="20"/>
  <c r="AA158" i="20" s="1"/>
  <c r="T158" i="20"/>
  <c r="U159" i="20"/>
  <c r="T159" i="20"/>
  <c r="Y159" i="20" s="1"/>
  <c r="Z159" i="20" s="1"/>
  <c r="U160" i="20"/>
  <c r="T160" i="20"/>
  <c r="U161" i="20"/>
  <c r="T161" i="20"/>
  <c r="Y161" i="20" s="1"/>
  <c r="Z161" i="20" s="1"/>
  <c r="U162" i="20"/>
  <c r="T162" i="20"/>
  <c r="U163" i="20"/>
  <c r="T163" i="20"/>
  <c r="Y163" i="20" s="1"/>
  <c r="Z163" i="20" s="1"/>
  <c r="U164" i="20"/>
  <c r="T164" i="20"/>
  <c r="U165" i="20"/>
  <c r="T165" i="20"/>
  <c r="Y165" i="20" s="1"/>
  <c r="Z165" i="20" s="1"/>
  <c r="U166" i="20"/>
  <c r="T166" i="20"/>
  <c r="Y166" i="20" s="1"/>
  <c r="Z166" i="20" s="1"/>
  <c r="U167" i="20"/>
  <c r="T167" i="20"/>
  <c r="Y167" i="20"/>
  <c r="Z167" i="20" s="1"/>
  <c r="U168" i="20"/>
  <c r="T168" i="20"/>
  <c r="U169" i="20"/>
  <c r="T169" i="20"/>
  <c r="Y169" i="20"/>
  <c r="Z169" i="20" s="1"/>
  <c r="U170" i="20"/>
  <c r="T170" i="20"/>
  <c r="Y170" i="20" s="1"/>
  <c r="Z170" i="20" s="1"/>
  <c r="U171" i="20"/>
  <c r="T171" i="20"/>
  <c r="U172" i="20"/>
  <c r="T172" i="20"/>
  <c r="U173" i="20"/>
  <c r="T173" i="20"/>
  <c r="Y173" i="20"/>
  <c r="Z173" i="20" s="1"/>
  <c r="U174" i="20"/>
  <c r="T174" i="20"/>
  <c r="U175" i="20"/>
  <c r="T175" i="20"/>
  <c r="Y175" i="20" s="1"/>
  <c r="Z175" i="20" s="1"/>
  <c r="U176" i="20"/>
  <c r="T176" i="20"/>
  <c r="U177" i="20"/>
  <c r="AA177" i="20" s="1"/>
  <c r="T177" i="20"/>
  <c r="U178" i="20"/>
  <c r="T178" i="20"/>
  <c r="U179" i="20"/>
  <c r="T179" i="20"/>
  <c r="Y179" i="20" s="1"/>
  <c r="Z179" i="20" s="1"/>
  <c r="U180" i="20"/>
  <c r="T180" i="20"/>
  <c r="Y180" i="20" s="1"/>
  <c r="Z180" i="20" s="1"/>
  <c r="U181" i="20"/>
  <c r="T181" i="20"/>
  <c r="Y181" i="20" s="1"/>
  <c r="Z181" i="20" s="1"/>
  <c r="U182" i="20"/>
  <c r="T182" i="20"/>
  <c r="Y182" i="20" s="1"/>
  <c r="Z182" i="20" s="1"/>
  <c r="U183" i="20"/>
  <c r="T183" i="20"/>
  <c r="Y183" i="20"/>
  <c r="Z183" i="20" s="1"/>
  <c r="U184" i="20"/>
  <c r="T184" i="20"/>
  <c r="U185" i="20"/>
  <c r="T185" i="20"/>
  <c r="Y185" i="20"/>
  <c r="Z185" i="20" s="1"/>
  <c r="U186" i="20"/>
  <c r="T186" i="20"/>
  <c r="Y186" i="20" s="1"/>
  <c r="Z186" i="20" s="1"/>
  <c r="U187" i="20"/>
  <c r="T187" i="20"/>
  <c r="Y187" i="20" s="1"/>
  <c r="Z187" i="20" s="1"/>
  <c r="U188" i="20"/>
  <c r="T188" i="20"/>
  <c r="U189" i="20"/>
  <c r="T189" i="20"/>
  <c r="Y189" i="20"/>
  <c r="Z189" i="20" s="1"/>
  <c r="U190" i="20"/>
  <c r="T190" i="20"/>
  <c r="U191" i="20"/>
  <c r="T191" i="20"/>
  <c r="Y191" i="20" s="1"/>
  <c r="Z191" i="20" s="1"/>
  <c r="U192" i="20"/>
  <c r="T192" i="20"/>
  <c r="U193" i="20"/>
  <c r="T193" i="20"/>
  <c r="U194" i="20"/>
  <c r="T194" i="20"/>
  <c r="U195" i="20"/>
  <c r="T195" i="20"/>
  <c r="Y195" i="20" s="1"/>
  <c r="Z195" i="20" s="1"/>
  <c r="U196" i="20"/>
  <c r="T196" i="20"/>
  <c r="Y196" i="20" s="1"/>
  <c r="Z196" i="20" s="1"/>
  <c r="U197" i="20"/>
  <c r="T197" i="20"/>
  <c r="Y197" i="20" s="1"/>
  <c r="Z197" i="20" s="1"/>
  <c r="U198" i="20"/>
  <c r="T198" i="20"/>
  <c r="Y198" i="20" s="1"/>
  <c r="Z198" i="20" s="1"/>
  <c r="U199" i="20"/>
  <c r="T199" i="20"/>
  <c r="Y199" i="20" s="1"/>
  <c r="Z199" i="20" s="1"/>
  <c r="U200" i="20"/>
  <c r="T200" i="20"/>
  <c r="U201" i="20"/>
  <c r="T201" i="20"/>
  <c r="Y201" i="20"/>
  <c r="Z201" i="20" s="1"/>
  <c r="U202" i="20"/>
  <c r="T202" i="20"/>
  <c r="Y202" i="20" s="1"/>
  <c r="Z202" i="20" s="1"/>
  <c r="U203" i="20"/>
  <c r="T203" i="20"/>
  <c r="Y203" i="20" s="1"/>
  <c r="Z203" i="20" s="1"/>
  <c r="U204" i="20"/>
  <c r="T204" i="20"/>
  <c r="U205" i="20"/>
  <c r="T205" i="20"/>
  <c r="Y205" i="20"/>
  <c r="Z205" i="20" s="1"/>
  <c r="U206" i="20"/>
  <c r="AA206" i="20" s="1"/>
  <c r="T206" i="20"/>
  <c r="U207" i="20"/>
  <c r="T207" i="20"/>
  <c r="Y207" i="20" s="1"/>
  <c r="Z207" i="20" s="1"/>
  <c r="U208" i="20"/>
  <c r="T208" i="20"/>
  <c r="U209" i="20"/>
  <c r="T209" i="20"/>
  <c r="Y209" i="20" s="1"/>
  <c r="Z209" i="20" s="1"/>
  <c r="U210" i="20"/>
  <c r="T210" i="20"/>
  <c r="U211" i="20"/>
  <c r="T211" i="20"/>
  <c r="Y211" i="20" s="1"/>
  <c r="Z211" i="20" s="1"/>
  <c r="U212" i="20"/>
  <c r="T212" i="20"/>
  <c r="Y212" i="20" s="1"/>
  <c r="Z212" i="20" s="1"/>
  <c r="U213" i="20"/>
  <c r="T213" i="20"/>
  <c r="Y213" i="20" s="1"/>
  <c r="Z213" i="20" s="1"/>
  <c r="U214" i="20"/>
  <c r="T214" i="20"/>
  <c r="Y214" i="20" s="1"/>
  <c r="Z214" i="20" s="1"/>
  <c r="U215" i="20"/>
  <c r="T215" i="20"/>
  <c r="Y215" i="20" s="1"/>
  <c r="Z215" i="20" s="1"/>
  <c r="U216" i="20"/>
  <c r="T216" i="20"/>
  <c r="U217" i="20"/>
  <c r="T217" i="20"/>
  <c r="Y217" i="20"/>
  <c r="Z217" i="20" s="1"/>
  <c r="U218" i="20"/>
  <c r="T218" i="20"/>
  <c r="Y218" i="20" s="1"/>
  <c r="Z218" i="20" s="1"/>
  <c r="U219" i="20"/>
  <c r="T219" i="20"/>
  <c r="Y219" i="20" s="1"/>
  <c r="Z219" i="20" s="1"/>
  <c r="U220" i="20"/>
  <c r="T220" i="20"/>
  <c r="U221" i="20"/>
  <c r="T221" i="20"/>
  <c r="Y221" i="20"/>
  <c r="Z221" i="20" s="1"/>
  <c r="U222" i="20"/>
  <c r="T222" i="20"/>
  <c r="U223" i="20"/>
  <c r="T223" i="20"/>
  <c r="Y223" i="20" s="1"/>
  <c r="Z223" i="20" s="1"/>
  <c r="U224" i="20"/>
  <c r="T224" i="20"/>
  <c r="U225" i="20"/>
  <c r="T225" i="20"/>
  <c r="Y225" i="20" s="1"/>
  <c r="Z225" i="20" s="1"/>
  <c r="U226" i="20"/>
  <c r="T226" i="20"/>
  <c r="U227" i="20"/>
  <c r="T227" i="20"/>
  <c r="Y227" i="20" s="1"/>
  <c r="Z227" i="20" s="1"/>
  <c r="U228" i="20"/>
  <c r="T228" i="20"/>
  <c r="Y228" i="20" s="1"/>
  <c r="Z228" i="20" s="1"/>
  <c r="U229" i="20"/>
  <c r="T229" i="20"/>
  <c r="Y229" i="20" s="1"/>
  <c r="Z229" i="20" s="1"/>
  <c r="U230" i="20"/>
  <c r="T230" i="20"/>
  <c r="Y230" i="20" s="1"/>
  <c r="Z230" i="20" s="1"/>
  <c r="U231" i="20"/>
  <c r="T231" i="20"/>
  <c r="Y231" i="20"/>
  <c r="Z231" i="20" s="1"/>
  <c r="U232" i="20"/>
  <c r="T232" i="20"/>
  <c r="U233" i="20"/>
  <c r="T233" i="20"/>
  <c r="Y233" i="20"/>
  <c r="Z233" i="20" s="1"/>
  <c r="U234" i="20"/>
  <c r="T234" i="20"/>
  <c r="Y234" i="20" s="1"/>
  <c r="Z234" i="20" s="1"/>
  <c r="U235" i="20"/>
  <c r="T235" i="20"/>
  <c r="Y235" i="20" s="1"/>
  <c r="Z235" i="20" s="1"/>
  <c r="U236" i="20"/>
  <c r="T236" i="20"/>
  <c r="U237" i="20"/>
  <c r="T237" i="20"/>
  <c r="Y237" i="20"/>
  <c r="Z237" i="20" s="1"/>
  <c r="U238" i="20"/>
  <c r="AA238" i="20" s="1"/>
  <c r="T238" i="20"/>
  <c r="U239" i="20"/>
  <c r="T239" i="20"/>
  <c r="Y239" i="20" s="1"/>
  <c r="Z239" i="20" s="1"/>
  <c r="U240" i="20"/>
  <c r="T240" i="20"/>
  <c r="U241" i="20"/>
  <c r="T241" i="20"/>
  <c r="Y241" i="20" s="1"/>
  <c r="Z241" i="20" s="1"/>
  <c r="U242" i="20"/>
  <c r="T242" i="20"/>
  <c r="U243" i="20"/>
  <c r="T243" i="20"/>
  <c r="Y243" i="20" s="1"/>
  <c r="Z243" i="20" s="1"/>
  <c r="U244" i="20"/>
  <c r="T244" i="20"/>
  <c r="U245" i="20"/>
  <c r="T245" i="20"/>
  <c r="Y245" i="20" s="1"/>
  <c r="Z245" i="20" s="1"/>
  <c r="U246" i="20"/>
  <c r="T246" i="20"/>
  <c r="Y246" i="20" s="1"/>
  <c r="Z246" i="20" s="1"/>
  <c r="U247" i="20"/>
  <c r="T247" i="20"/>
  <c r="Y247" i="20"/>
  <c r="Z247" i="20" s="1"/>
  <c r="U248" i="20"/>
  <c r="T248" i="20"/>
  <c r="U249" i="20"/>
  <c r="T249" i="20"/>
  <c r="Y249" i="20"/>
  <c r="Z249" i="20" s="1"/>
  <c r="U250" i="20"/>
  <c r="T250" i="20"/>
  <c r="Y250" i="20" s="1"/>
  <c r="Z250" i="20" s="1"/>
  <c r="U251" i="20"/>
  <c r="T251" i="20"/>
  <c r="U252" i="20"/>
  <c r="T252" i="20"/>
  <c r="U253" i="20"/>
  <c r="T253" i="20"/>
  <c r="Y253" i="20"/>
  <c r="Z253" i="20" s="1"/>
  <c r="U254" i="20"/>
  <c r="T254" i="20"/>
  <c r="U255" i="20"/>
  <c r="T255" i="20"/>
  <c r="Y255" i="20" s="1"/>
  <c r="Z255" i="20" s="1"/>
  <c r="U256" i="20"/>
  <c r="T256" i="20"/>
  <c r="U257" i="20"/>
  <c r="T257" i="20"/>
  <c r="Y257" i="20" s="1"/>
  <c r="Z257" i="20" s="1"/>
  <c r="U258" i="20"/>
  <c r="T258" i="20"/>
  <c r="U259" i="20"/>
  <c r="T259" i="20"/>
  <c r="Y259" i="20" s="1"/>
  <c r="Z259" i="20" s="1"/>
  <c r="U260" i="20"/>
  <c r="T260" i="20"/>
  <c r="Y260" i="20" s="1"/>
  <c r="Z260" i="20" s="1"/>
  <c r="U261" i="20"/>
  <c r="T261" i="20"/>
  <c r="Y261" i="20" s="1"/>
  <c r="Z261" i="20" s="1"/>
  <c r="U262" i="20"/>
  <c r="T262" i="20"/>
  <c r="Y262" i="20" s="1"/>
  <c r="Z262" i="20" s="1"/>
  <c r="U263" i="20"/>
  <c r="T263" i="20"/>
  <c r="Y263" i="20"/>
  <c r="Z263" i="20" s="1"/>
  <c r="U264" i="20"/>
  <c r="T264" i="20"/>
  <c r="U265" i="20"/>
  <c r="T265" i="20"/>
  <c r="Y265" i="20"/>
  <c r="Z265" i="20" s="1"/>
  <c r="U266" i="20"/>
  <c r="T266" i="20"/>
  <c r="Y266" i="20" s="1"/>
  <c r="Z266" i="20" s="1"/>
  <c r="U267" i="20"/>
  <c r="T267" i="20"/>
  <c r="U268" i="20"/>
  <c r="T268" i="20"/>
  <c r="U269" i="20"/>
  <c r="T269" i="20"/>
  <c r="Y269" i="20" s="1"/>
  <c r="Z269" i="20" s="1"/>
  <c r="U270" i="20"/>
  <c r="T270" i="20"/>
  <c r="Y270" i="20" s="1"/>
  <c r="Z270" i="20" s="1"/>
  <c r="U271" i="20"/>
  <c r="T271" i="20"/>
  <c r="U272" i="20"/>
  <c r="T272" i="20"/>
  <c r="U273" i="20"/>
  <c r="T273" i="20"/>
  <c r="Y273" i="20" s="1"/>
  <c r="Z273" i="20" s="1"/>
  <c r="U274" i="20"/>
  <c r="T274" i="20"/>
  <c r="Y274" i="20" s="1"/>
  <c r="Z274" i="20" s="1"/>
  <c r="U275" i="20"/>
  <c r="T275" i="20"/>
  <c r="U276" i="20"/>
  <c r="T276" i="20"/>
  <c r="U277" i="20"/>
  <c r="T277" i="20"/>
  <c r="Y277" i="20" s="1"/>
  <c r="Z277" i="20" s="1"/>
  <c r="U278" i="20"/>
  <c r="T278" i="20"/>
  <c r="Y278" i="20" s="1"/>
  <c r="Z278" i="20" s="1"/>
  <c r="U279" i="20"/>
  <c r="T279" i="20"/>
  <c r="U280" i="20"/>
  <c r="T280" i="20"/>
  <c r="U281" i="20"/>
  <c r="T281" i="20"/>
  <c r="Y281" i="20" s="1"/>
  <c r="Z281" i="20" s="1"/>
  <c r="U282" i="20"/>
  <c r="T282" i="20"/>
  <c r="Y282" i="20" s="1"/>
  <c r="Z282" i="20" s="1"/>
  <c r="U283" i="20"/>
  <c r="T283" i="20"/>
  <c r="U284" i="20"/>
  <c r="T284" i="20"/>
  <c r="U285" i="20"/>
  <c r="T285" i="20"/>
  <c r="Y285" i="20" s="1"/>
  <c r="Z285" i="20" s="1"/>
  <c r="U286" i="20"/>
  <c r="T286" i="20"/>
  <c r="Y286" i="20" s="1"/>
  <c r="Z286" i="20" s="1"/>
  <c r="U287" i="20"/>
  <c r="T287" i="20"/>
  <c r="U288" i="20"/>
  <c r="T288" i="20"/>
  <c r="U289" i="20"/>
  <c r="T289" i="20"/>
  <c r="Y289" i="20" s="1"/>
  <c r="Z289" i="20" s="1"/>
  <c r="U290" i="20"/>
  <c r="T290" i="20"/>
  <c r="Y290" i="20" s="1"/>
  <c r="Z290" i="20" s="1"/>
  <c r="U291" i="20"/>
  <c r="T291" i="20"/>
  <c r="U292" i="20"/>
  <c r="T292" i="20"/>
  <c r="U293" i="20"/>
  <c r="T293" i="20"/>
  <c r="Y293" i="20" s="1"/>
  <c r="Z293" i="20" s="1"/>
  <c r="U294" i="20"/>
  <c r="T294" i="20"/>
  <c r="Y294" i="20" s="1"/>
  <c r="Z294" i="20" s="1"/>
  <c r="U295" i="20"/>
  <c r="T295" i="20"/>
  <c r="U296" i="20"/>
  <c r="T296" i="20"/>
  <c r="Y296" i="20" s="1"/>
  <c r="Z296" i="20" s="1"/>
  <c r="U297" i="20"/>
  <c r="T297" i="20"/>
  <c r="Y297" i="20" s="1"/>
  <c r="Z297" i="20" s="1"/>
  <c r="U298" i="20"/>
  <c r="T298" i="20"/>
  <c r="Y298" i="20" s="1"/>
  <c r="Z298" i="20" s="1"/>
  <c r="U299" i="20"/>
  <c r="T299" i="20"/>
  <c r="U300" i="20"/>
  <c r="T300" i="20"/>
  <c r="Y300" i="20" s="1"/>
  <c r="Z300" i="20" s="1"/>
  <c r="U301" i="20"/>
  <c r="T301" i="20"/>
  <c r="Y301" i="20" s="1"/>
  <c r="Z301" i="20" s="1"/>
  <c r="U302" i="20"/>
  <c r="T302" i="20"/>
  <c r="Y302" i="20" s="1"/>
  <c r="Z302" i="20" s="1"/>
  <c r="U303" i="20"/>
  <c r="T303" i="20"/>
  <c r="U304" i="20"/>
  <c r="T304" i="20"/>
  <c r="Y304" i="20" s="1"/>
  <c r="Z304" i="20" s="1"/>
  <c r="U305" i="20"/>
  <c r="T305" i="20"/>
  <c r="Y305" i="20" s="1"/>
  <c r="Z305" i="20" s="1"/>
  <c r="U306" i="20"/>
  <c r="T306" i="20"/>
  <c r="Y306" i="20" s="1"/>
  <c r="Z306" i="20" s="1"/>
  <c r="U307" i="20"/>
  <c r="T307" i="20"/>
  <c r="U308" i="20"/>
  <c r="T308" i="20"/>
  <c r="Y308" i="20" s="1"/>
  <c r="Z308" i="20" s="1"/>
  <c r="U309" i="20"/>
  <c r="T309" i="20"/>
  <c r="Y309" i="20" s="1"/>
  <c r="Z309" i="20" s="1"/>
  <c r="U310" i="20"/>
  <c r="T310" i="20"/>
  <c r="Y310" i="20" s="1"/>
  <c r="Z310" i="20" s="1"/>
  <c r="U311" i="20"/>
  <c r="T311" i="20"/>
  <c r="U312" i="20"/>
  <c r="T312" i="20"/>
  <c r="Y312" i="20" s="1"/>
  <c r="Z312" i="20" s="1"/>
  <c r="U313" i="20"/>
  <c r="T313" i="20"/>
  <c r="Y313" i="20" s="1"/>
  <c r="Z313" i="20" s="1"/>
  <c r="U314" i="20"/>
  <c r="T314" i="20"/>
  <c r="Y314" i="20" s="1"/>
  <c r="Z314" i="20" s="1"/>
  <c r="U315" i="20"/>
  <c r="T315" i="20"/>
  <c r="U316" i="20"/>
  <c r="T316" i="20"/>
  <c r="Y316" i="20" s="1"/>
  <c r="Z316" i="20" s="1"/>
  <c r="U317" i="20"/>
  <c r="T317" i="20"/>
  <c r="Y317" i="20" s="1"/>
  <c r="Z317" i="20" s="1"/>
  <c r="U318" i="20"/>
  <c r="T318" i="20"/>
  <c r="Y318" i="20" s="1"/>
  <c r="Z318" i="20" s="1"/>
  <c r="U319" i="20"/>
  <c r="T319" i="20"/>
  <c r="U320" i="20"/>
  <c r="T320" i="20"/>
  <c r="Y320" i="20" s="1"/>
  <c r="Z320" i="20" s="1"/>
  <c r="U321" i="20"/>
  <c r="T321" i="20"/>
  <c r="Y321" i="20" s="1"/>
  <c r="Z321" i="20" s="1"/>
  <c r="U322" i="20"/>
  <c r="T322" i="20"/>
  <c r="Y322" i="20" s="1"/>
  <c r="Z322" i="20" s="1"/>
  <c r="U323" i="20"/>
  <c r="T323" i="20"/>
  <c r="U324" i="20"/>
  <c r="T324" i="20"/>
  <c r="Y324" i="20" s="1"/>
  <c r="Z324" i="20" s="1"/>
  <c r="U325" i="20"/>
  <c r="T325" i="20"/>
  <c r="Y325" i="20" s="1"/>
  <c r="Z325" i="20" s="1"/>
  <c r="U326" i="20"/>
  <c r="T326" i="20"/>
  <c r="Y326" i="20" s="1"/>
  <c r="Z326" i="20" s="1"/>
  <c r="U327" i="20"/>
  <c r="T327" i="20"/>
  <c r="U328" i="20"/>
  <c r="T328" i="20"/>
  <c r="Y328" i="20" s="1"/>
  <c r="Z328" i="20" s="1"/>
  <c r="U329" i="20"/>
  <c r="T329" i="20"/>
  <c r="Y329" i="20" s="1"/>
  <c r="Z329" i="20" s="1"/>
  <c r="U330" i="20"/>
  <c r="T330" i="20"/>
  <c r="Y330" i="20" s="1"/>
  <c r="Z330" i="20" s="1"/>
  <c r="U331" i="20"/>
  <c r="T331" i="20"/>
  <c r="U332" i="20"/>
  <c r="T332" i="20"/>
  <c r="Y332" i="20" s="1"/>
  <c r="Z332" i="20" s="1"/>
  <c r="U333" i="20"/>
  <c r="T333" i="20"/>
  <c r="Y333" i="20" s="1"/>
  <c r="Z333" i="20" s="1"/>
  <c r="U334" i="20"/>
  <c r="T334" i="20"/>
  <c r="Y334" i="20" s="1"/>
  <c r="Z334" i="20" s="1"/>
  <c r="U335" i="20"/>
  <c r="T335" i="20"/>
  <c r="U336" i="20"/>
  <c r="T336" i="20"/>
  <c r="Y336" i="20" s="1"/>
  <c r="Z336" i="20" s="1"/>
  <c r="U337" i="20"/>
  <c r="T337" i="20"/>
  <c r="Y337" i="20" s="1"/>
  <c r="Z337" i="20" s="1"/>
  <c r="U338" i="20"/>
  <c r="T338" i="20"/>
  <c r="Y338" i="20" s="1"/>
  <c r="Z338" i="20" s="1"/>
  <c r="U339" i="20"/>
  <c r="T339" i="20"/>
  <c r="U340" i="20"/>
  <c r="T340" i="20"/>
  <c r="Y340" i="20" s="1"/>
  <c r="Z340" i="20" s="1"/>
  <c r="U341" i="20"/>
  <c r="T341" i="20"/>
  <c r="Y341" i="20" s="1"/>
  <c r="Z341" i="20" s="1"/>
  <c r="U342" i="20"/>
  <c r="T342" i="20"/>
  <c r="Y342" i="20" s="1"/>
  <c r="Z342" i="20" s="1"/>
  <c r="U343" i="20"/>
  <c r="T343" i="20"/>
  <c r="U344" i="20"/>
  <c r="T344" i="20"/>
  <c r="U345" i="20"/>
  <c r="T345" i="20"/>
  <c r="U346" i="20"/>
  <c r="T346" i="20"/>
  <c r="Y346" i="20" s="1"/>
  <c r="Z346" i="20" s="1"/>
  <c r="U347" i="20"/>
  <c r="T347" i="20"/>
  <c r="U348" i="20"/>
  <c r="T348" i="20"/>
  <c r="U349" i="20"/>
  <c r="T349" i="20"/>
  <c r="U350" i="20"/>
  <c r="T350" i="20"/>
  <c r="Y350" i="20" s="1"/>
  <c r="Z350" i="20" s="1"/>
  <c r="U351" i="20"/>
  <c r="T351" i="20"/>
  <c r="U352" i="20"/>
  <c r="T352" i="20"/>
  <c r="Y352" i="20" s="1"/>
  <c r="Z352" i="20" s="1"/>
  <c r="U353" i="20"/>
  <c r="T353" i="20"/>
  <c r="U354" i="20"/>
  <c r="T354" i="20"/>
  <c r="Y354" i="20" s="1"/>
  <c r="Z354" i="20" s="1"/>
  <c r="U355" i="20"/>
  <c r="T355" i="20"/>
  <c r="Y355" i="20" s="1"/>
  <c r="Z355" i="20" s="1"/>
  <c r="U356" i="20"/>
  <c r="T356" i="20"/>
  <c r="Y356" i="20" s="1"/>
  <c r="Z356" i="20" s="1"/>
  <c r="U357" i="20"/>
  <c r="T357" i="20"/>
  <c r="Y357" i="20" s="1"/>
  <c r="Z357" i="20" s="1"/>
  <c r="U358" i="20"/>
  <c r="Y358" i="20" s="1"/>
  <c r="Z358" i="20" s="1"/>
  <c r="T358" i="20"/>
  <c r="U359" i="20"/>
  <c r="T359" i="20"/>
  <c r="Y359" i="20" s="1"/>
  <c r="Z359" i="20" s="1"/>
  <c r="U360" i="20"/>
  <c r="T360" i="20"/>
  <c r="Y360" i="20" s="1"/>
  <c r="Z360" i="20" s="1"/>
  <c r="U361" i="20"/>
  <c r="T361" i="20"/>
  <c r="U362" i="20"/>
  <c r="T362" i="20"/>
  <c r="Y362" i="20"/>
  <c r="Z362" i="20" s="1"/>
  <c r="U363" i="20"/>
  <c r="T363" i="20"/>
  <c r="Y363" i="20" s="1"/>
  <c r="Z363" i="20" s="1"/>
  <c r="U364" i="20"/>
  <c r="T364" i="20"/>
  <c r="Y364" i="20" s="1"/>
  <c r="Z364" i="20" s="1"/>
  <c r="U365" i="20"/>
  <c r="T365" i="20"/>
  <c r="U366" i="20"/>
  <c r="T366" i="20"/>
  <c r="Y366" i="20"/>
  <c r="Z366" i="20" s="1"/>
  <c r="U367" i="20"/>
  <c r="AA367" i="20" s="1"/>
  <c r="T367" i="20"/>
  <c r="U368" i="20"/>
  <c r="T368" i="20"/>
  <c r="Y368" i="20" s="1"/>
  <c r="Z368" i="20" s="1"/>
  <c r="U369" i="20"/>
  <c r="T369" i="20"/>
  <c r="U370" i="20"/>
  <c r="AA370" i="20" s="1"/>
  <c r="T370" i="20"/>
  <c r="U371" i="20"/>
  <c r="T371" i="20"/>
  <c r="Y371" i="20" s="1"/>
  <c r="Z371" i="20" s="1"/>
  <c r="U372" i="20"/>
  <c r="T372" i="20"/>
  <c r="Y372" i="20" s="1"/>
  <c r="Z372" i="20" s="1"/>
  <c r="U373" i="20"/>
  <c r="T373" i="20"/>
  <c r="Y373" i="20" s="1"/>
  <c r="Z373" i="20" s="1"/>
  <c r="U374" i="20"/>
  <c r="Y374" i="20" s="1"/>
  <c r="Z374" i="20" s="1"/>
  <c r="T374" i="20"/>
  <c r="U375" i="20"/>
  <c r="T375" i="20"/>
  <c r="Y375" i="20" s="1"/>
  <c r="Z375" i="20" s="1"/>
  <c r="U376" i="20"/>
  <c r="T376" i="20"/>
  <c r="Y376" i="20"/>
  <c r="Z376" i="20" s="1"/>
  <c r="U377" i="20"/>
  <c r="T377" i="20"/>
  <c r="U378" i="20"/>
  <c r="T378" i="20"/>
  <c r="Y378" i="20"/>
  <c r="Z378" i="20" s="1"/>
  <c r="U379" i="20"/>
  <c r="T379" i="20"/>
  <c r="Y379" i="20" s="1"/>
  <c r="Z379" i="20" s="1"/>
  <c r="U380" i="20"/>
  <c r="T380" i="20"/>
  <c r="Y380" i="20" s="1"/>
  <c r="Z380" i="20" s="1"/>
  <c r="U381" i="20"/>
  <c r="T381" i="20"/>
  <c r="U382" i="20"/>
  <c r="T382" i="20"/>
  <c r="U383" i="20"/>
  <c r="T383" i="20"/>
  <c r="U384" i="20"/>
  <c r="T384" i="20"/>
  <c r="Y384" i="20" s="1"/>
  <c r="Z384" i="20" s="1"/>
  <c r="U385" i="20"/>
  <c r="T385" i="20"/>
  <c r="U386" i="20"/>
  <c r="T386" i="20"/>
  <c r="Y386" i="20" s="1"/>
  <c r="Z386" i="20" s="1"/>
  <c r="U387" i="20"/>
  <c r="T387" i="20"/>
  <c r="Y387" i="20" s="1"/>
  <c r="Z387" i="20" s="1"/>
  <c r="U388" i="20"/>
  <c r="T388" i="20"/>
  <c r="Y388" i="20" s="1"/>
  <c r="Z388" i="20" s="1"/>
  <c r="U389" i="20"/>
  <c r="T389" i="20"/>
  <c r="U390" i="20"/>
  <c r="Y390" i="20" s="1"/>
  <c r="Z390" i="20" s="1"/>
  <c r="T390" i="20"/>
  <c r="U391" i="20"/>
  <c r="T391" i="20"/>
  <c r="Y391" i="20" s="1"/>
  <c r="Z391" i="20" s="1"/>
  <c r="U392" i="20"/>
  <c r="T392" i="20"/>
  <c r="Y392" i="20" s="1"/>
  <c r="Z392" i="20" s="1"/>
  <c r="U393" i="20"/>
  <c r="T393" i="20"/>
  <c r="U394" i="20"/>
  <c r="T394" i="20"/>
  <c r="Y394" i="20"/>
  <c r="Z394" i="20" s="1"/>
  <c r="U395" i="20"/>
  <c r="T395" i="20"/>
  <c r="Y395" i="20" s="1"/>
  <c r="Z395" i="20" s="1"/>
  <c r="U396" i="20"/>
  <c r="T396" i="20"/>
  <c r="U397" i="20"/>
  <c r="T397" i="20"/>
  <c r="U398" i="20"/>
  <c r="T398" i="20"/>
  <c r="Y398" i="20"/>
  <c r="Z398" i="20" s="1"/>
  <c r="U399" i="20"/>
  <c r="T399" i="20"/>
  <c r="U400" i="20"/>
  <c r="T400" i="20"/>
  <c r="Y400" i="20" s="1"/>
  <c r="Z400" i="20" s="1"/>
  <c r="U401" i="20"/>
  <c r="T401" i="20"/>
  <c r="U402" i="20"/>
  <c r="T402" i="20"/>
  <c r="Y402" i="20" s="1"/>
  <c r="Z402" i="20" s="1"/>
  <c r="U403" i="20"/>
  <c r="T403" i="20"/>
  <c r="Y403" i="20" s="1"/>
  <c r="Z403" i="20" s="1"/>
  <c r="U404" i="20"/>
  <c r="T404" i="20"/>
  <c r="Y404" i="20" s="1"/>
  <c r="Z404" i="20" s="1"/>
  <c r="U405" i="20"/>
  <c r="T405" i="20"/>
  <c r="Y405" i="20" s="1"/>
  <c r="Z405" i="20" s="1"/>
  <c r="U406" i="20"/>
  <c r="Y406" i="20" s="1"/>
  <c r="Z406" i="20" s="1"/>
  <c r="T406" i="20"/>
  <c r="U407" i="20"/>
  <c r="T407" i="20"/>
  <c r="Y407" i="20" s="1"/>
  <c r="Z407" i="20" s="1"/>
  <c r="U408" i="20"/>
  <c r="T408" i="20"/>
  <c r="Y408" i="20"/>
  <c r="Z408" i="20" s="1"/>
  <c r="U409" i="20"/>
  <c r="T409" i="20"/>
  <c r="U410" i="20"/>
  <c r="T410" i="20"/>
  <c r="Y410" i="20"/>
  <c r="Z410" i="20" s="1"/>
  <c r="U411" i="20"/>
  <c r="T411" i="20"/>
  <c r="Y411" i="20" s="1"/>
  <c r="Z411" i="20" s="1"/>
  <c r="U412" i="20"/>
  <c r="T412" i="20"/>
  <c r="Y412" i="20" s="1"/>
  <c r="Z412" i="20" s="1"/>
  <c r="U413" i="20"/>
  <c r="T413" i="20"/>
  <c r="U414" i="20"/>
  <c r="AA414" i="20" s="1"/>
  <c r="T414" i="20"/>
  <c r="U415" i="20"/>
  <c r="T415" i="20"/>
  <c r="U416" i="20"/>
  <c r="T416" i="20"/>
  <c r="Y416" i="20" s="1"/>
  <c r="Z416" i="20" s="1"/>
  <c r="U417" i="20"/>
  <c r="T417" i="20"/>
  <c r="U418" i="20"/>
  <c r="AA418" i="20" s="1"/>
  <c r="T418" i="20"/>
  <c r="U419" i="20"/>
  <c r="T419" i="20"/>
  <c r="Y419" i="20" s="1"/>
  <c r="Z419" i="20" s="1"/>
  <c r="U420" i="20"/>
  <c r="T420" i="20"/>
  <c r="Y420" i="20" s="1"/>
  <c r="Z420" i="20" s="1"/>
  <c r="U421" i="20"/>
  <c r="T421" i="20"/>
  <c r="Y421" i="20" s="1"/>
  <c r="Z421" i="20" s="1"/>
  <c r="U422" i="20"/>
  <c r="Y422" i="20" s="1"/>
  <c r="Z422" i="20" s="1"/>
  <c r="T422" i="20"/>
  <c r="U423" i="20"/>
  <c r="T423" i="20"/>
  <c r="Y423" i="20" s="1"/>
  <c r="Z423" i="20" s="1"/>
  <c r="U424" i="20"/>
  <c r="T424" i="20"/>
  <c r="Y424" i="20"/>
  <c r="Z424" i="20" s="1"/>
  <c r="U425" i="20"/>
  <c r="T425" i="20"/>
  <c r="U426" i="20"/>
  <c r="T426" i="20"/>
  <c r="Y426" i="20"/>
  <c r="Z426" i="20" s="1"/>
  <c r="U427" i="20"/>
  <c r="T427" i="20"/>
  <c r="Y427" i="20" s="1"/>
  <c r="Z427" i="20" s="1"/>
  <c r="U428" i="20"/>
  <c r="T428" i="20"/>
  <c r="Y428" i="20" s="1"/>
  <c r="Z428" i="20" s="1"/>
  <c r="U429" i="20"/>
  <c r="T429" i="20"/>
  <c r="U430" i="20"/>
  <c r="T430" i="20"/>
  <c r="Y430" i="20"/>
  <c r="Z430" i="20" s="1"/>
  <c r="U431" i="20"/>
  <c r="T431" i="20"/>
  <c r="U432" i="20"/>
  <c r="T432" i="20"/>
  <c r="Y432" i="20" s="1"/>
  <c r="Z432" i="20" s="1"/>
  <c r="U433" i="20"/>
  <c r="T433" i="20"/>
  <c r="U434" i="20"/>
  <c r="T434" i="20"/>
  <c r="Y434" i="20" s="1"/>
  <c r="Z434" i="20" s="1"/>
  <c r="U435" i="20"/>
  <c r="T435" i="20"/>
  <c r="Y435" i="20" s="1"/>
  <c r="Z435" i="20" s="1"/>
  <c r="U436" i="20"/>
  <c r="T436" i="20"/>
  <c r="Y436" i="20" s="1"/>
  <c r="Z436" i="20" s="1"/>
  <c r="U437" i="20"/>
  <c r="T437" i="20"/>
  <c r="U438" i="20"/>
  <c r="Y438" i="20" s="1"/>
  <c r="Z438" i="20" s="1"/>
  <c r="T438" i="20"/>
  <c r="U439" i="20"/>
  <c r="T439" i="20"/>
  <c r="Y439" i="20" s="1"/>
  <c r="Z439" i="20" s="1"/>
  <c r="U440" i="20"/>
  <c r="T440" i="20"/>
  <c r="Y440" i="20" s="1"/>
  <c r="Z440" i="20" s="1"/>
  <c r="U441" i="20"/>
  <c r="T441" i="20"/>
  <c r="U442" i="20"/>
  <c r="T442" i="20"/>
  <c r="Y442" i="20"/>
  <c r="Z442" i="20" s="1"/>
  <c r="U443" i="20"/>
  <c r="T443" i="20"/>
  <c r="Y443" i="20" s="1"/>
  <c r="Z443" i="20" s="1"/>
  <c r="U444" i="20"/>
  <c r="T444" i="20"/>
  <c r="U445" i="20"/>
  <c r="T445" i="20"/>
  <c r="Y445" i="20" s="1"/>
  <c r="Z445" i="20" s="1"/>
  <c r="U446" i="20"/>
  <c r="T446" i="20"/>
  <c r="Y446" i="20"/>
  <c r="Z446" i="20" s="1"/>
  <c r="U447" i="20"/>
  <c r="T447" i="20"/>
  <c r="U448" i="20"/>
  <c r="T448" i="20"/>
  <c r="Y448" i="20"/>
  <c r="Z448" i="20" s="1"/>
  <c r="U449" i="20"/>
  <c r="T449" i="20"/>
  <c r="U450" i="20"/>
  <c r="AA450" i="20" s="1"/>
  <c r="T450" i="20"/>
  <c r="Y450" i="20" s="1"/>
  <c r="Z450" i="20" s="1"/>
  <c r="U451" i="20"/>
  <c r="T451" i="20"/>
  <c r="Y451" i="20" s="1"/>
  <c r="Z451" i="20" s="1"/>
  <c r="U452" i="20"/>
  <c r="T452" i="20"/>
  <c r="Y452" i="20" s="1"/>
  <c r="Z452" i="20" s="1"/>
  <c r="U453" i="20"/>
  <c r="T453" i="20"/>
  <c r="Y453" i="20" s="1"/>
  <c r="Z453" i="20" s="1"/>
  <c r="U454" i="20"/>
  <c r="Y454" i="20" s="1"/>
  <c r="Z454" i="20" s="1"/>
  <c r="T454" i="20"/>
  <c r="U455" i="20"/>
  <c r="T455" i="20"/>
  <c r="Y455" i="20" s="1"/>
  <c r="Z455" i="20" s="1"/>
  <c r="U456" i="20"/>
  <c r="T456" i="20"/>
  <c r="Y456" i="20"/>
  <c r="Z456" i="20" s="1"/>
  <c r="U457" i="20"/>
  <c r="T457" i="20"/>
  <c r="U458" i="20"/>
  <c r="T458" i="20"/>
  <c r="Y458" i="20"/>
  <c r="Z458" i="20" s="1"/>
  <c r="U459" i="20"/>
  <c r="T459" i="20"/>
  <c r="Y459" i="20" s="1"/>
  <c r="Z459" i="20" s="1"/>
  <c r="U460" i="20"/>
  <c r="T460" i="20"/>
  <c r="Y460" i="20" s="1"/>
  <c r="Z460" i="20" s="1"/>
  <c r="U461" i="20"/>
  <c r="T461" i="20"/>
  <c r="Y461" i="20" s="1"/>
  <c r="Z461" i="20" s="1"/>
  <c r="U462" i="20"/>
  <c r="T462" i="20"/>
  <c r="U463" i="20"/>
  <c r="T463" i="20"/>
  <c r="U464" i="20"/>
  <c r="T464" i="20"/>
  <c r="Y464" i="20" s="1"/>
  <c r="Z464" i="20" s="1"/>
  <c r="U465" i="20"/>
  <c r="T465" i="20"/>
  <c r="Y465" i="20" s="1"/>
  <c r="Z465" i="20" s="1"/>
  <c r="U466" i="20"/>
  <c r="T466" i="20"/>
  <c r="Y466" i="20" s="1"/>
  <c r="Z466" i="20" s="1"/>
  <c r="U467" i="20"/>
  <c r="Y467" i="20" s="1"/>
  <c r="Z467" i="20" s="1"/>
  <c r="T467" i="20"/>
  <c r="U468" i="20"/>
  <c r="T468" i="20"/>
  <c r="Y468" i="20" s="1"/>
  <c r="Z468" i="20" s="1"/>
  <c r="U469" i="20"/>
  <c r="T469" i="20"/>
  <c r="Y469" i="20" s="1"/>
  <c r="Z469" i="20" s="1"/>
  <c r="U470" i="20"/>
  <c r="T470" i="20"/>
  <c r="U471" i="20"/>
  <c r="T471" i="20"/>
  <c r="Y471" i="20"/>
  <c r="Z471" i="20" s="1"/>
  <c r="U472" i="20"/>
  <c r="T472" i="20"/>
  <c r="Y472" i="20" s="1"/>
  <c r="Z472" i="20" s="1"/>
  <c r="U473" i="20"/>
  <c r="T473" i="20"/>
  <c r="Y473" i="20" s="1"/>
  <c r="Z473" i="20" s="1"/>
  <c r="U474" i="20"/>
  <c r="T474" i="20"/>
  <c r="Y474" i="20" s="1"/>
  <c r="Z474" i="20" s="1"/>
  <c r="U475" i="20"/>
  <c r="Y475" i="20" s="1"/>
  <c r="Z475" i="20" s="1"/>
  <c r="T475" i="20"/>
  <c r="U476" i="20"/>
  <c r="T476" i="20"/>
  <c r="U477" i="20"/>
  <c r="T477" i="20"/>
  <c r="Y477" i="20"/>
  <c r="Z477" i="20" s="1"/>
  <c r="U478" i="20"/>
  <c r="AA478" i="20" s="1"/>
  <c r="T478" i="20"/>
  <c r="U479" i="20"/>
  <c r="T479" i="20"/>
  <c r="Y479" i="20" s="1"/>
  <c r="Z479" i="20" s="1"/>
  <c r="U480" i="20"/>
  <c r="T480" i="20"/>
  <c r="Y480" i="20" s="1"/>
  <c r="Z480" i="20" s="1"/>
  <c r="U481" i="20"/>
  <c r="T481" i="20"/>
  <c r="Y481" i="20" s="1"/>
  <c r="Z481" i="20" s="1"/>
  <c r="U482" i="20"/>
  <c r="AA482" i="20" s="1"/>
  <c r="T482" i="20"/>
  <c r="Y482" i="20" s="1"/>
  <c r="Z482" i="20" s="1"/>
  <c r="U483" i="20"/>
  <c r="Y483" i="20" s="1"/>
  <c r="Z483" i="20" s="1"/>
  <c r="T483" i="20"/>
  <c r="U484" i="20"/>
  <c r="T484" i="20"/>
  <c r="Y484" i="20" s="1"/>
  <c r="Z484" i="20" s="1"/>
  <c r="U485" i="20"/>
  <c r="T485" i="20"/>
  <c r="Y485" i="20"/>
  <c r="Z485" i="20" s="1"/>
  <c r="U486" i="20"/>
  <c r="T486" i="20"/>
  <c r="U487" i="20"/>
  <c r="T487" i="20"/>
  <c r="Y487" i="20"/>
  <c r="Z487" i="20" s="1"/>
  <c r="U488" i="20"/>
  <c r="T488" i="20"/>
  <c r="Y488" i="20" s="1"/>
  <c r="Z488" i="20" s="1"/>
  <c r="U489" i="20"/>
  <c r="AA489" i="20" s="1"/>
  <c r="T489" i="20"/>
  <c r="U490" i="20"/>
  <c r="T490" i="20"/>
  <c r="Y490" i="20" s="1"/>
  <c r="Z490" i="20" s="1"/>
  <c r="U491" i="20"/>
  <c r="T491" i="20"/>
  <c r="Y491" i="20"/>
  <c r="Z491" i="20" s="1"/>
  <c r="U492" i="20"/>
  <c r="T492" i="20"/>
  <c r="U493" i="20"/>
  <c r="T493" i="20"/>
  <c r="Y493" i="20"/>
  <c r="Z493" i="20" s="1"/>
  <c r="U494" i="20"/>
  <c r="T494" i="20"/>
  <c r="U495" i="20"/>
  <c r="T495" i="20"/>
  <c r="Y495" i="20" s="1"/>
  <c r="Z495" i="20" s="1"/>
  <c r="U496" i="20"/>
  <c r="T496" i="20"/>
  <c r="Y496" i="20" s="1"/>
  <c r="Z496" i="20" s="1"/>
  <c r="U497" i="20"/>
  <c r="T497" i="20"/>
  <c r="Y497" i="20" s="1"/>
  <c r="Z497" i="20" s="1"/>
  <c r="U498" i="20"/>
  <c r="T498" i="20"/>
  <c r="Y498" i="20" s="1"/>
  <c r="Z498" i="20" s="1"/>
  <c r="U499" i="20"/>
  <c r="Y499" i="20" s="1"/>
  <c r="Z499" i="20" s="1"/>
  <c r="T499" i="20"/>
  <c r="U500" i="20"/>
  <c r="T500" i="20"/>
  <c r="Y500" i="20" s="1"/>
  <c r="Z500" i="20" s="1"/>
  <c r="U501" i="20"/>
  <c r="T501" i="20"/>
  <c r="Y501" i="20" s="1"/>
  <c r="Z501" i="20" s="1"/>
  <c r="U502" i="20"/>
  <c r="T502" i="20"/>
  <c r="U503" i="20"/>
  <c r="T503" i="20"/>
  <c r="Y503" i="20"/>
  <c r="Z503" i="20" s="1"/>
  <c r="U504" i="20"/>
  <c r="T504" i="20"/>
  <c r="Y504" i="20" s="1"/>
  <c r="Z504" i="20" s="1"/>
  <c r="U505" i="20"/>
  <c r="T505" i="20"/>
  <c r="Y505" i="20" s="1"/>
  <c r="Z505" i="20" s="1"/>
  <c r="U506" i="20"/>
  <c r="T506" i="20"/>
  <c r="Y506" i="20" s="1"/>
  <c r="Z506" i="20" s="1"/>
  <c r="U507" i="20"/>
  <c r="AA507" i="20" s="1"/>
  <c r="T507" i="20"/>
  <c r="Y507" i="20"/>
  <c r="Z507" i="20" s="1"/>
  <c r="U508" i="20"/>
  <c r="T508" i="20"/>
  <c r="U509" i="20"/>
  <c r="T509" i="20"/>
  <c r="Y509" i="20"/>
  <c r="Z509" i="20" s="1"/>
  <c r="U510" i="20"/>
  <c r="AA510" i="20" s="1"/>
  <c r="T510" i="20"/>
  <c r="U511" i="20"/>
  <c r="AA511" i="20" s="1"/>
  <c r="T511" i="20"/>
  <c r="U512" i="20"/>
  <c r="T512" i="20"/>
  <c r="Y512" i="20" s="1"/>
  <c r="Z512" i="20" s="1"/>
  <c r="U513" i="20"/>
  <c r="T513" i="20"/>
  <c r="Y513" i="20" s="1"/>
  <c r="Z513" i="20" s="1"/>
  <c r="U514" i="20"/>
  <c r="AA514" i="20" s="1"/>
  <c r="T514" i="20"/>
  <c r="Y514" i="20" s="1"/>
  <c r="Z514" i="20" s="1"/>
  <c r="U515" i="20"/>
  <c r="Y515" i="20" s="1"/>
  <c r="Z515" i="20" s="1"/>
  <c r="T515" i="20"/>
  <c r="U516" i="20"/>
  <c r="T516" i="20"/>
  <c r="Y516" i="20" s="1"/>
  <c r="Z516" i="20" s="1"/>
  <c r="U517" i="20"/>
  <c r="T517" i="20"/>
  <c r="Y517" i="20" s="1"/>
  <c r="Z517" i="20" s="1"/>
  <c r="U518" i="20"/>
  <c r="AA518" i="20" s="1"/>
  <c r="T518" i="20"/>
  <c r="U519" i="20"/>
  <c r="T519" i="20"/>
  <c r="Y519" i="20" s="1"/>
  <c r="Z519" i="20" s="1"/>
  <c r="U520" i="20"/>
  <c r="T520" i="20"/>
  <c r="Y520" i="20" s="1"/>
  <c r="Z520" i="20" s="1"/>
  <c r="U521" i="20"/>
  <c r="T521" i="20"/>
  <c r="Y521" i="20" s="1"/>
  <c r="Z521" i="20" s="1"/>
  <c r="U522" i="20"/>
  <c r="AA522" i="20" s="1"/>
  <c r="T522" i="20"/>
  <c r="U523" i="20"/>
  <c r="T523" i="20"/>
  <c r="Y523" i="20" s="1"/>
  <c r="Z523" i="20" s="1"/>
  <c r="U524" i="20"/>
  <c r="T524" i="20"/>
  <c r="Y524" i="20" s="1"/>
  <c r="Z524" i="20" s="1"/>
  <c r="U525" i="20"/>
  <c r="T525" i="20"/>
  <c r="Y525" i="20" s="1"/>
  <c r="Z525" i="20" s="1"/>
  <c r="U526" i="20"/>
  <c r="AA526" i="20" s="1"/>
  <c r="T526" i="20"/>
  <c r="U527" i="20"/>
  <c r="T527" i="20"/>
  <c r="Y527" i="20" s="1"/>
  <c r="Z527" i="20" s="1"/>
  <c r="U528" i="20"/>
  <c r="T528" i="20"/>
  <c r="Y528" i="20" s="1"/>
  <c r="Z528" i="20" s="1"/>
  <c r="U529" i="20"/>
  <c r="T529" i="20"/>
  <c r="Y529" i="20" s="1"/>
  <c r="Z529" i="20" s="1"/>
  <c r="U530" i="20"/>
  <c r="AA530" i="20" s="1"/>
  <c r="T530" i="20"/>
  <c r="U531" i="20"/>
  <c r="T531" i="20"/>
  <c r="Y531" i="20" s="1"/>
  <c r="Z531" i="20" s="1"/>
  <c r="U532" i="20"/>
  <c r="T532" i="20"/>
  <c r="Y532" i="20" s="1"/>
  <c r="Z532" i="20" s="1"/>
  <c r="U533" i="20"/>
  <c r="T533" i="20"/>
  <c r="Y533" i="20" s="1"/>
  <c r="Z533" i="20" s="1"/>
  <c r="U534" i="20"/>
  <c r="AA534" i="20" s="1"/>
  <c r="T534" i="20"/>
  <c r="Y534" i="20" s="1"/>
  <c r="Z534" i="20" s="1"/>
  <c r="U535" i="20"/>
  <c r="T535" i="20"/>
  <c r="Y535" i="20" s="1"/>
  <c r="Z535" i="20" s="1"/>
  <c r="U536" i="20"/>
  <c r="T536" i="20"/>
  <c r="Y536" i="20" s="1"/>
  <c r="Z536" i="20" s="1"/>
  <c r="U537" i="20"/>
  <c r="T537" i="20"/>
  <c r="Y537" i="20" s="1"/>
  <c r="Z537" i="20" s="1"/>
  <c r="U538" i="20"/>
  <c r="AA538" i="20" s="1"/>
  <c r="T538" i="20"/>
  <c r="Y538" i="20" s="1"/>
  <c r="Z538" i="20" s="1"/>
  <c r="U539" i="20"/>
  <c r="T539" i="20"/>
  <c r="Y539" i="20" s="1"/>
  <c r="Z539" i="20" s="1"/>
  <c r="U540" i="20"/>
  <c r="T540" i="20"/>
  <c r="Y540" i="20" s="1"/>
  <c r="Z540" i="20" s="1"/>
  <c r="U541" i="20"/>
  <c r="T541" i="20"/>
  <c r="Y541" i="20" s="1"/>
  <c r="Z541" i="20" s="1"/>
  <c r="U542" i="20"/>
  <c r="AA542" i="20" s="1"/>
  <c r="T542" i="20"/>
  <c r="Y542" i="20" s="1"/>
  <c r="Z542" i="20" s="1"/>
  <c r="U543" i="20"/>
  <c r="T543" i="20"/>
  <c r="Y543" i="20" s="1"/>
  <c r="Z543" i="20" s="1"/>
  <c r="U544" i="20"/>
  <c r="T544" i="20"/>
  <c r="Y544" i="20" s="1"/>
  <c r="Z544" i="20" s="1"/>
  <c r="U545" i="20"/>
  <c r="T545" i="20"/>
  <c r="Y545" i="20" s="1"/>
  <c r="Z545" i="20" s="1"/>
  <c r="U546" i="20"/>
  <c r="AA546" i="20" s="1"/>
  <c r="T546" i="20"/>
  <c r="Y546" i="20" s="1"/>
  <c r="Z546" i="20" s="1"/>
  <c r="U547" i="20"/>
  <c r="T547" i="20"/>
  <c r="Y547" i="20" s="1"/>
  <c r="Z547" i="20" s="1"/>
  <c r="U548" i="20"/>
  <c r="T548" i="20"/>
  <c r="Y548" i="20" s="1"/>
  <c r="Z548" i="20" s="1"/>
  <c r="U549" i="20"/>
  <c r="T549" i="20"/>
  <c r="Y549" i="20" s="1"/>
  <c r="Z549" i="20" s="1"/>
  <c r="U550" i="20"/>
  <c r="AA550" i="20" s="1"/>
  <c r="T550" i="20"/>
  <c r="Y550" i="20" s="1"/>
  <c r="Z550" i="20" s="1"/>
  <c r="U551" i="20"/>
  <c r="T551" i="20"/>
  <c r="Y551" i="20" s="1"/>
  <c r="Z551" i="20" s="1"/>
  <c r="U552" i="20"/>
  <c r="T552" i="20"/>
  <c r="Y552" i="20" s="1"/>
  <c r="Z552" i="20" s="1"/>
  <c r="U553" i="20"/>
  <c r="T553" i="20"/>
  <c r="Y553" i="20"/>
  <c r="Z553" i="20" s="1"/>
  <c r="U554" i="20"/>
  <c r="AA554" i="20" s="1"/>
  <c r="T554" i="20"/>
  <c r="U555" i="20"/>
  <c r="T555" i="20"/>
  <c r="Y555" i="20"/>
  <c r="Z555" i="20" s="1"/>
  <c r="U556" i="20"/>
  <c r="T556" i="20"/>
  <c r="Y556" i="20" s="1"/>
  <c r="Z556" i="20" s="1"/>
  <c r="U557" i="20"/>
  <c r="AA557" i="20" s="1"/>
  <c r="T557" i="20"/>
  <c r="Y557" i="20" s="1"/>
  <c r="Z557" i="20" s="1"/>
  <c r="U558" i="20"/>
  <c r="T558" i="20"/>
  <c r="Y558" i="20" s="1"/>
  <c r="Z558" i="20" s="1"/>
  <c r="U559" i="20"/>
  <c r="T559" i="20"/>
  <c r="Y559" i="20" s="1"/>
  <c r="Z559" i="20" s="1"/>
  <c r="U560" i="20"/>
  <c r="T560" i="20"/>
  <c r="Y560" i="20" s="1"/>
  <c r="Z560" i="20" s="1"/>
  <c r="U561" i="20"/>
  <c r="T561" i="20"/>
  <c r="Y561" i="20"/>
  <c r="Z561" i="20" s="1"/>
  <c r="U562" i="20"/>
  <c r="T562" i="20"/>
  <c r="Y562" i="20" s="1"/>
  <c r="Z562" i="20" s="1"/>
  <c r="U563" i="20"/>
  <c r="T563" i="20"/>
  <c r="Y563" i="20"/>
  <c r="Z563" i="20" s="1"/>
  <c r="U564" i="20"/>
  <c r="T564" i="20"/>
  <c r="Y564" i="20" s="1"/>
  <c r="Z564" i="20" s="1"/>
  <c r="U565" i="20"/>
  <c r="T565" i="20"/>
  <c r="Y565" i="20"/>
  <c r="Z565" i="20" s="1"/>
  <c r="U566" i="20"/>
  <c r="T566" i="20"/>
  <c r="Y566" i="20" s="1"/>
  <c r="Z566" i="20" s="1"/>
  <c r="U567" i="20"/>
  <c r="Y567" i="20" s="1"/>
  <c r="Z567" i="20" s="1"/>
  <c r="T567" i="20"/>
  <c r="U568" i="20"/>
  <c r="T568" i="20"/>
  <c r="Y568" i="20" s="1"/>
  <c r="Z568" i="20" s="1"/>
  <c r="U569" i="20"/>
  <c r="T569" i="20"/>
  <c r="Y569" i="20" s="1"/>
  <c r="Z569" i="20" s="1"/>
  <c r="U570" i="20"/>
  <c r="T570" i="20"/>
  <c r="U571" i="20"/>
  <c r="T571" i="20"/>
  <c r="Y571" i="20"/>
  <c r="Z571" i="20" s="1"/>
  <c r="U572" i="20"/>
  <c r="T572" i="20"/>
  <c r="Y572" i="20" s="1"/>
  <c r="Z572" i="20" s="1"/>
  <c r="U573" i="20"/>
  <c r="T573" i="20"/>
  <c r="Y573" i="20" s="1"/>
  <c r="Z573" i="20" s="1"/>
  <c r="U574" i="20"/>
  <c r="T574" i="20"/>
  <c r="Y574" i="20" s="1"/>
  <c r="Z574" i="20" s="1"/>
  <c r="U575" i="20"/>
  <c r="T575" i="20"/>
  <c r="Y575" i="20" s="1"/>
  <c r="Z575" i="20" s="1"/>
  <c r="U576" i="20"/>
  <c r="T576" i="20"/>
  <c r="U577" i="20"/>
  <c r="T577" i="20"/>
  <c r="Y577" i="20"/>
  <c r="Z577" i="20" s="1"/>
  <c r="U578" i="20"/>
  <c r="AA578" i="20" s="1"/>
  <c r="T578" i="20"/>
  <c r="Y578" i="20" s="1"/>
  <c r="Z578" i="20" s="1"/>
  <c r="U579" i="20"/>
  <c r="T579" i="20"/>
  <c r="Y579" i="20" s="1"/>
  <c r="Z579" i="20" s="1"/>
  <c r="U580" i="20"/>
  <c r="T580" i="20"/>
  <c r="Y580" i="20" s="1"/>
  <c r="Z580" i="20" s="1"/>
  <c r="U581" i="20"/>
  <c r="T581" i="20"/>
  <c r="Y581" i="20"/>
  <c r="Z581" i="20" s="1"/>
  <c r="U582" i="20"/>
  <c r="T582" i="20"/>
  <c r="Y582" i="20" s="1"/>
  <c r="Z582" i="20" s="1"/>
  <c r="U583" i="20"/>
  <c r="Y583" i="20" s="1"/>
  <c r="Z583" i="20" s="1"/>
  <c r="T583" i="20"/>
  <c r="U584" i="20"/>
  <c r="T584" i="20"/>
  <c r="Y584" i="20" s="1"/>
  <c r="Z584" i="20" s="1"/>
  <c r="U585" i="20"/>
  <c r="T585" i="20"/>
  <c r="Y585" i="20" s="1"/>
  <c r="Z585" i="20" s="1"/>
  <c r="U586" i="20"/>
  <c r="T586" i="20"/>
  <c r="U587" i="20"/>
  <c r="T587" i="20"/>
  <c r="Y587" i="20"/>
  <c r="Z587" i="20" s="1"/>
  <c r="U588" i="20"/>
  <c r="T588" i="20"/>
  <c r="U589" i="20"/>
  <c r="T589" i="20"/>
  <c r="Y589" i="20" s="1"/>
  <c r="Z589" i="20" s="1"/>
  <c r="U590" i="20"/>
  <c r="T590" i="20"/>
  <c r="Y590" i="20" s="1"/>
  <c r="Z590" i="20" s="1"/>
  <c r="U591" i="20"/>
  <c r="T591" i="20"/>
  <c r="Y591" i="20"/>
  <c r="Z591" i="20" s="1"/>
  <c r="U592" i="20"/>
  <c r="T592" i="20"/>
  <c r="U593" i="20"/>
  <c r="T593" i="20"/>
  <c r="Y593" i="20"/>
  <c r="Z593" i="20" s="1"/>
  <c r="U594" i="20"/>
  <c r="AA594" i="20" s="1"/>
  <c r="T594" i="20"/>
  <c r="Y594" i="20" s="1"/>
  <c r="Z594" i="20" s="1"/>
  <c r="U595" i="20"/>
  <c r="T595" i="20"/>
  <c r="U596" i="20"/>
  <c r="T596" i="20"/>
  <c r="Y596" i="20" s="1"/>
  <c r="Z596" i="20" s="1"/>
  <c r="U597" i="20"/>
  <c r="T597" i="20"/>
  <c r="Y597" i="20" s="1"/>
  <c r="Z597" i="20" s="1"/>
  <c r="U598" i="20"/>
  <c r="AA598" i="20" s="1"/>
  <c r="T598" i="20"/>
  <c r="Y598" i="20" s="1"/>
  <c r="Z598" i="20" s="1"/>
  <c r="U599" i="20"/>
  <c r="Y599" i="20" s="1"/>
  <c r="Z599" i="20" s="1"/>
  <c r="T599" i="20"/>
  <c r="U600" i="20"/>
  <c r="T600" i="20"/>
  <c r="Y600" i="20" s="1"/>
  <c r="Z600" i="20" s="1"/>
  <c r="U601" i="20"/>
  <c r="Y601" i="20" s="1"/>
  <c r="Z601" i="20" s="1"/>
  <c r="T601" i="20"/>
  <c r="U602" i="20"/>
  <c r="AA602" i="20" s="1"/>
  <c r="T602" i="20"/>
  <c r="U603" i="20"/>
  <c r="T603" i="20"/>
  <c r="Y603" i="20"/>
  <c r="Z603" i="20" s="1"/>
  <c r="U604" i="20"/>
  <c r="AA604" i="20" s="1"/>
  <c r="T604" i="20"/>
  <c r="U605" i="20"/>
  <c r="T605" i="20"/>
  <c r="Y605" i="20" s="1"/>
  <c r="Z605" i="20" s="1"/>
  <c r="U606" i="20"/>
  <c r="T606" i="20"/>
  <c r="Y606" i="20" s="1"/>
  <c r="Z606" i="20" s="1"/>
  <c r="U607" i="20"/>
  <c r="T607" i="20"/>
  <c r="Y607" i="20"/>
  <c r="Z607" i="20" s="1"/>
  <c r="U608" i="20"/>
  <c r="T608" i="20"/>
  <c r="Y608" i="20" s="1"/>
  <c r="Z608" i="20" s="1"/>
  <c r="U609" i="20"/>
  <c r="T609" i="20"/>
  <c r="Y609" i="20"/>
  <c r="Z609" i="20" s="1"/>
  <c r="U610" i="20"/>
  <c r="T610" i="20"/>
  <c r="Y610" i="20" s="1"/>
  <c r="Z610" i="20" s="1"/>
  <c r="U611" i="20"/>
  <c r="Y611" i="20" s="1"/>
  <c r="Z611" i="20" s="1"/>
  <c r="T611" i="20"/>
  <c r="U612" i="20"/>
  <c r="T612" i="20"/>
  <c r="Y612" i="20" s="1"/>
  <c r="Z612" i="20" s="1"/>
  <c r="U613" i="20"/>
  <c r="T613" i="20"/>
  <c r="Y613" i="20"/>
  <c r="Z613" i="20" s="1"/>
  <c r="U614" i="20"/>
  <c r="AA614" i="20" s="1"/>
  <c r="T614" i="20"/>
  <c r="U615" i="20"/>
  <c r="T615" i="20"/>
  <c r="U616" i="20"/>
  <c r="T616" i="20"/>
  <c r="Y616" i="20" s="1"/>
  <c r="Z616" i="20" s="1"/>
  <c r="U617" i="20"/>
  <c r="T617" i="20"/>
  <c r="Y617" i="20"/>
  <c r="Z617" i="20" s="1"/>
  <c r="U618" i="20"/>
  <c r="AA618" i="20" s="1"/>
  <c r="T618" i="20"/>
  <c r="U619" i="20"/>
  <c r="T619" i="20"/>
  <c r="Y619" i="20"/>
  <c r="Z619" i="20" s="1"/>
  <c r="U620" i="20"/>
  <c r="T620" i="20"/>
  <c r="Y620" i="20" s="1"/>
  <c r="Z620" i="20" s="1"/>
  <c r="U621" i="20"/>
  <c r="AA621" i="20" s="1"/>
  <c r="T621" i="20"/>
  <c r="U622" i="20"/>
  <c r="T622" i="20"/>
  <c r="Y622" i="20" s="1"/>
  <c r="Z622" i="20" s="1"/>
  <c r="U623" i="20"/>
  <c r="T623" i="20"/>
  <c r="Y623" i="20" s="1"/>
  <c r="Z623" i="20" s="1"/>
  <c r="U624" i="20"/>
  <c r="T624" i="20"/>
  <c r="Y624" i="20" s="1"/>
  <c r="Z624" i="20" s="1"/>
  <c r="U625" i="20"/>
  <c r="T625" i="20"/>
  <c r="Y625" i="20" s="1"/>
  <c r="Z625" i="20" s="1"/>
  <c r="U626" i="20"/>
  <c r="AA626" i="20" s="1"/>
  <c r="T626" i="20"/>
  <c r="U627" i="20"/>
  <c r="T627" i="20"/>
  <c r="Y627" i="20"/>
  <c r="Z627" i="20" s="1"/>
  <c r="U628" i="20"/>
  <c r="T628" i="20"/>
  <c r="Y628" i="20" s="1"/>
  <c r="Z628" i="20" s="1"/>
  <c r="U629" i="20"/>
  <c r="T629" i="20"/>
  <c r="Y629" i="20" s="1"/>
  <c r="Z629" i="20" s="1"/>
  <c r="U630" i="20"/>
  <c r="T630" i="20"/>
  <c r="U631" i="20"/>
  <c r="T631" i="20"/>
  <c r="Y631" i="20"/>
  <c r="Z631" i="20" s="1"/>
  <c r="U632" i="20"/>
  <c r="T632" i="20"/>
  <c r="Y632" i="20" s="1"/>
  <c r="Z632" i="20" s="1"/>
  <c r="U633" i="20"/>
  <c r="T633" i="20"/>
  <c r="Y633" i="20" s="1"/>
  <c r="Z633" i="20" s="1"/>
  <c r="U634" i="20"/>
  <c r="AA634" i="20" s="1"/>
  <c r="T634" i="20"/>
  <c r="U635" i="20"/>
  <c r="T635" i="20"/>
  <c r="Y635" i="20"/>
  <c r="Z635" i="20" s="1"/>
  <c r="U636" i="20"/>
  <c r="T636" i="20"/>
  <c r="Y636" i="20" s="1"/>
  <c r="Z636" i="20" s="1"/>
  <c r="U637" i="20"/>
  <c r="T637" i="20"/>
  <c r="Y637" i="20" s="1"/>
  <c r="Z637" i="20" s="1"/>
  <c r="U638" i="20"/>
  <c r="AA638" i="20" s="1"/>
  <c r="T638" i="20"/>
  <c r="U639" i="20"/>
  <c r="T639" i="20"/>
  <c r="Y639" i="20" s="1"/>
  <c r="Z639" i="20" s="1"/>
  <c r="U640" i="20"/>
  <c r="T640" i="20"/>
  <c r="U641" i="20"/>
  <c r="T641" i="20"/>
  <c r="Y641" i="20" s="1"/>
  <c r="Z641" i="20" s="1"/>
  <c r="U642" i="20"/>
  <c r="AA642" i="20" s="1"/>
  <c r="T642" i="20"/>
  <c r="Y642" i="20" s="1"/>
  <c r="Z642" i="20" s="1"/>
  <c r="U643" i="20"/>
  <c r="Y643" i="20" s="1"/>
  <c r="Z643" i="20" s="1"/>
  <c r="T643" i="20"/>
  <c r="U644" i="20"/>
  <c r="T644" i="20"/>
  <c r="Y644" i="20" s="1"/>
  <c r="Z644" i="20" s="1"/>
  <c r="U645" i="20"/>
  <c r="T645" i="20"/>
  <c r="Y645" i="20"/>
  <c r="Z645" i="20" s="1"/>
  <c r="U646" i="20"/>
  <c r="AA646" i="20" s="1"/>
  <c r="T646" i="20"/>
  <c r="U647" i="20"/>
  <c r="T647" i="20"/>
  <c r="Y647" i="20"/>
  <c r="Z647" i="20" s="1"/>
  <c r="U648" i="20"/>
  <c r="T648" i="20"/>
  <c r="Y648" i="20" s="1"/>
  <c r="Z648" i="20" s="1"/>
  <c r="U649" i="20"/>
  <c r="T649" i="20"/>
  <c r="Y649" i="20" s="1"/>
  <c r="Z649" i="20" s="1"/>
  <c r="U650" i="20"/>
  <c r="T650" i="20"/>
  <c r="U651" i="20"/>
  <c r="T651" i="20"/>
  <c r="Y651" i="20"/>
  <c r="Z651" i="20" s="1"/>
  <c r="U652" i="20"/>
  <c r="T652" i="20"/>
  <c r="Y652" i="20" s="1"/>
  <c r="Z652" i="20" s="1"/>
  <c r="U653" i="20"/>
  <c r="T653" i="20"/>
  <c r="Y653" i="20" s="1"/>
  <c r="Z653" i="20" s="1"/>
  <c r="U654" i="20"/>
  <c r="T654" i="20"/>
  <c r="U655" i="20"/>
  <c r="T655" i="20"/>
  <c r="Y655" i="20" s="1"/>
  <c r="Z655" i="20" s="1"/>
  <c r="U656" i="20"/>
  <c r="X656" i="20" s="1"/>
  <c r="T656" i="20"/>
  <c r="U657" i="20"/>
  <c r="T657" i="20"/>
  <c r="Y657" i="20" s="1"/>
  <c r="Z657" i="20" s="1"/>
  <c r="U658" i="20"/>
  <c r="AA658" i="20" s="1"/>
  <c r="T658" i="20"/>
  <c r="Y658" i="20" s="1"/>
  <c r="Z658" i="20" s="1"/>
  <c r="U659" i="20"/>
  <c r="T659" i="20"/>
  <c r="Y659" i="20"/>
  <c r="Z659" i="20" s="1"/>
  <c r="U660" i="20"/>
  <c r="T660" i="20"/>
  <c r="Y660" i="20" s="1"/>
  <c r="Z660" i="20" s="1"/>
  <c r="U661" i="20"/>
  <c r="T661" i="20"/>
  <c r="Y661" i="20"/>
  <c r="Z661" i="20" s="1"/>
  <c r="U662" i="20"/>
  <c r="AA662" i="20" s="1"/>
  <c r="T662" i="20"/>
  <c r="U663" i="20"/>
  <c r="Y663" i="20" s="1"/>
  <c r="Z663" i="20" s="1"/>
  <c r="T663" i="20"/>
  <c r="U664" i="20"/>
  <c r="T664" i="20"/>
  <c r="Y664" i="20" s="1"/>
  <c r="Z664" i="20" s="1"/>
  <c r="U665" i="20"/>
  <c r="T665" i="20"/>
  <c r="Y665" i="20" s="1"/>
  <c r="Z665" i="20" s="1"/>
  <c r="U666" i="20"/>
  <c r="AA666" i="20" s="1"/>
  <c r="T666" i="20"/>
  <c r="U667" i="20"/>
  <c r="T667" i="20"/>
  <c r="Y667" i="20"/>
  <c r="Z667" i="20" s="1"/>
  <c r="U668" i="20"/>
  <c r="T668" i="20"/>
  <c r="Y668" i="20" s="1"/>
  <c r="Z668" i="20" s="1"/>
  <c r="U669" i="20"/>
  <c r="T669" i="20"/>
  <c r="U670" i="20"/>
  <c r="T670" i="20"/>
  <c r="U671" i="20"/>
  <c r="T671" i="20"/>
  <c r="Y671" i="20"/>
  <c r="Z671" i="20" s="1"/>
  <c r="U672" i="20"/>
  <c r="T672" i="20"/>
  <c r="U673" i="20"/>
  <c r="T673" i="20"/>
  <c r="Y673" i="20" s="1"/>
  <c r="Z673" i="20" s="1"/>
  <c r="U674" i="20"/>
  <c r="T674" i="20"/>
  <c r="Y674" i="20" s="1"/>
  <c r="Z674" i="20" s="1"/>
  <c r="U675" i="20"/>
  <c r="T675" i="20"/>
  <c r="Y675" i="20"/>
  <c r="Z675" i="20" s="1"/>
  <c r="U676" i="20"/>
  <c r="T676" i="20"/>
  <c r="Y676" i="20" s="1"/>
  <c r="Z676" i="20" s="1"/>
  <c r="U677" i="20"/>
  <c r="T677" i="20"/>
  <c r="Y677" i="20"/>
  <c r="Z677" i="20" s="1"/>
  <c r="U678" i="20"/>
  <c r="AA678" i="20" s="1"/>
  <c r="T678" i="20"/>
  <c r="U679" i="20"/>
  <c r="Y679" i="20" s="1"/>
  <c r="Z679" i="20" s="1"/>
  <c r="T679" i="20"/>
  <c r="U680" i="20"/>
  <c r="T680" i="20"/>
  <c r="Y680" i="20" s="1"/>
  <c r="Z680" i="20" s="1"/>
  <c r="U681" i="20"/>
  <c r="T681" i="20"/>
  <c r="Y681" i="20" s="1"/>
  <c r="Z681" i="20" s="1"/>
  <c r="U682" i="20"/>
  <c r="AA682" i="20" s="1"/>
  <c r="T682" i="20"/>
  <c r="U683" i="20"/>
  <c r="Y683" i="20" s="1"/>
  <c r="Z683" i="20" s="1"/>
  <c r="T683" i="20"/>
  <c r="U684" i="20"/>
  <c r="T684" i="20"/>
  <c r="Y684" i="20" s="1"/>
  <c r="Z684" i="20" s="1"/>
  <c r="U685" i="20"/>
  <c r="AA685" i="20" s="1"/>
  <c r="T685" i="20"/>
  <c r="U686" i="20"/>
  <c r="AA686" i="20" s="1"/>
  <c r="T686" i="20"/>
  <c r="U687" i="20"/>
  <c r="T687" i="20"/>
  <c r="Y687" i="20"/>
  <c r="Z687" i="20" s="1"/>
  <c r="U688" i="20"/>
  <c r="AA688" i="20" s="1"/>
  <c r="T688" i="20"/>
  <c r="Y688" i="20" s="1"/>
  <c r="Z688" i="20" s="1"/>
  <c r="U689" i="20"/>
  <c r="T689" i="20"/>
  <c r="Y689" i="20" s="1"/>
  <c r="Z689" i="20" s="1"/>
  <c r="U690" i="20"/>
  <c r="AA690" i="20" s="1"/>
  <c r="T690" i="20"/>
  <c r="U691" i="20"/>
  <c r="AA691" i="20" s="1"/>
  <c r="T691" i="20"/>
  <c r="Y691" i="20"/>
  <c r="Z691" i="20" s="1"/>
  <c r="U692" i="20"/>
  <c r="T692" i="20"/>
  <c r="Y692" i="20" s="1"/>
  <c r="Z692" i="20" s="1"/>
  <c r="U693" i="20"/>
  <c r="T693" i="20"/>
  <c r="Y693" i="20" s="1"/>
  <c r="Z693" i="20" s="1"/>
  <c r="U694" i="20"/>
  <c r="T694" i="20"/>
  <c r="Y694" i="20" s="1"/>
  <c r="Z694" i="20" s="1"/>
  <c r="U695" i="20"/>
  <c r="T695" i="20"/>
  <c r="Y695" i="20"/>
  <c r="Z695" i="20" s="1"/>
  <c r="U696" i="20"/>
  <c r="T696" i="20"/>
  <c r="Y696" i="20" s="1"/>
  <c r="Z696" i="20" s="1"/>
  <c r="U697" i="20"/>
  <c r="T697" i="20"/>
  <c r="Y697" i="20"/>
  <c r="Z697" i="20" s="1"/>
  <c r="U698" i="20"/>
  <c r="T698" i="20"/>
  <c r="U699" i="20"/>
  <c r="AA699" i="20" s="1"/>
  <c r="T699" i="20"/>
  <c r="U700" i="20"/>
  <c r="T700" i="20"/>
  <c r="Y700" i="20" s="1"/>
  <c r="Z700" i="20" s="1"/>
  <c r="U701" i="20"/>
  <c r="T701" i="20"/>
  <c r="Y701" i="20" s="1"/>
  <c r="Z701" i="20" s="1"/>
  <c r="U702" i="20"/>
  <c r="X702" i="20" s="1"/>
  <c r="T702" i="20"/>
  <c r="U703" i="20"/>
  <c r="AA703" i="20" s="1"/>
  <c r="T703" i="20"/>
  <c r="Y703" i="20" s="1"/>
  <c r="Z703" i="20" s="1"/>
  <c r="U704" i="20"/>
  <c r="AA704" i="20" s="1"/>
  <c r="T704" i="20"/>
  <c r="Y704" i="20" s="1"/>
  <c r="Z704" i="20" s="1"/>
  <c r="U705" i="20"/>
  <c r="T705" i="20"/>
  <c r="Y705" i="20" s="1"/>
  <c r="Z705" i="20" s="1"/>
  <c r="U706" i="20"/>
  <c r="T706" i="20"/>
  <c r="Y706" i="20" s="1"/>
  <c r="Z706" i="20" s="1"/>
  <c r="U707" i="20"/>
  <c r="T707" i="20"/>
  <c r="U708" i="20"/>
  <c r="T708" i="20"/>
  <c r="Y708" i="20" s="1"/>
  <c r="Z708" i="20" s="1"/>
  <c r="U709" i="20"/>
  <c r="T709" i="20"/>
  <c r="X709" i="20" s="1"/>
  <c r="Y709" i="20"/>
  <c r="Z709" i="20" s="1"/>
  <c r="U710" i="20"/>
  <c r="AA710" i="20" s="1"/>
  <c r="T710" i="20"/>
  <c r="U711" i="20"/>
  <c r="AA711" i="20" s="1"/>
  <c r="T711" i="20"/>
  <c r="Y711" i="20"/>
  <c r="Z711" i="20" s="1"/>
  <c r="U712" i="20"/>
  <c r="T712" i="20"/>
  <c r="Y712" i="20" s="1"/>
  <c r="Z712" i="20" s="1"/>
  <c r="U713" i="20"/>
  <c r="AA713" i="20" s="1"/>
  <c r="T713" i="20"/>
  <c r="Y713" i="20" s="1"/>
  <c r="Z713" i="20" s="1"/>
  <c r="U714" i="20"/>
  <c r="T714" i="20"/>
  <c r="U715" i="20"/>
  <c r="AA715" i="20" s="1"/>
  <c r="T715" i="20"/>
  <c r="Y715" i="20"/>
  <c r="Z715" i="20" s="1"/>
  <c r="U716" i="20"/>
  <c r="AA716" i="20" s="1"/>
  <c r="T716" i="20"/>
  <c r="Y716" i="20" s="1"/>
  <c r="Z716" i="20" s="1"/>
  <c r="U717" i="20"/>
  <c r="T717" i="20"/>
  <c r="Y717" i="20" s="1"/>
  <c r="Z717" i="20" s="1"/>
  <c r="U718" i="20"/>
  <c r="X718" i="20" s="1"/>
  <c r="T718" i="20"/>
  <c r="U719" i="20"/>
  <c r="AA719" i="20" s="1"/>
  <c r="T719" i="20"/>
  <c r="Y719" i="20"/>
  <c r="Z719" i="20" s="1"/>
  <c r="U720" i="20"/>
  <c r="AA720" i="20" s="1"/>
  <c r="T720" i="20"/>
  <c r="U721" i="20"/>
  <c r="T721" i="20"/>
  <c r="Y721" i="20" s="1"/>
  <c r="Z721" i="20" s="1"/>
  <c r="U722" i="20"/>
  <c r="AA722" i="20" s="1"/>
  <c r="T722" i="20"/>
  <c r="U723" i="20"/>
  <c r="AA723" i="20" s="1"/>
  <c r="T723" i="20"/>
  <c r="X723" i="20" s="1"/>
  <c r="Y723" i="20"/>
  <c r="Z723" i="20" s="1"/>
  <c r="U724" i="20"/>
  <c r="T724" i="20"/>
  <c r="Y724" i="20" s="1"/>
  <c r="Z724" i="20" s="1"/>
  <c r="U725" i="20"/>
  <c r="T725" i="20"/>
  <c r="Y725" i="20" s="1"/>
  <c r="Z725" i="20" s="1"/>
  <c r="U726" i="20"/>
  <c r="AA726" i="20" s="1"/>
  <c r="T726" i="20"/>
  <c r="Y726" i="20" s="1"/>
  <c r="Z726" i="20" s="1"/>
  <c r="U727" i="20"/>
  <c r="T727" i="20"/>
  <c r="U728" i="20"/>
  <c r="T728" i="20"/>
  <c r="Y728" i="20" s="1"/>
  <c r="Z728" i="20" s="1"/>
  <c r="U729" i="20"/>
  <c r="T729" i="20"/>
  <c r="Y729" i="20"/>
  <c r="Z729" i="20" s="1"/>
  <c r="U730" i="20"/>
  <c r="T730" i="20"/>
  <c r="U731" i="20"/>
  <c r="T731" i="20"/>
  <c r="Y731" i="20"/>
  <c r="Z731" i="20" s="1"/>
  <c r="U732" i="20"/>
  <c r="T732" i="20"/>
  <c r="U733" i="20"/>
  <c r="AA733" i="20" s="1"/>
  <c r="T733" i="20"/>
  <c r="U734" i="20"/>
  <c r="T734" i="20"/>
  <c r="U735" i="20"/>
  <c r="T735" i="20"/>
  <c r="Y735" i="20" s="1"/>
  <c r="Z735" i="20" s="1"/>
  <c r="U736" i="20"/>
  <c r="T736" i="20"/>
  <c r="Y736" i="20" s="1"/>
  <c r="Z736" i="20" s="1"/>
  <c r="U737" i="20"/>
  <c r="T737" i="20"/>
  <c r="Y737" i="20" s="1"/>
  <c r="Z737" i="20" s="1"/>
  <c r="U738" i="20"/>
  <c r="AA738" i="20" s="1"/>
  <c r="T738" i="20"/>
  <c r="Y738" i="20" s="1"/>
  <c r="Z738" i="20" s="1"/>
  <c r="U739" i="20"/>
  <c r="AA739" i="20" s="1"/>
  <c r="T739" i="20"/>
  <c r="Y739" i="20" s="1"/>
  <c r="Z739" i="20" s="1"/>
  <c r="U740" i="20"/>
  <c r="T740" i="20"/>
  <c r="Y740" i="20" s="1"/>
  <c r="Z740" i="20" s="1"/>
  <c r="U741" i="20"/>
  <c r="T741" i="20"/>
  <c r="Y741" i="20"/>
  <c r="Z741" i="20" s="1"/>
  <c r="U742" i="20"/>
  <c r="T742" i="20"/>
  <c r="U743" i="20"/>
  <c r="AA743" i="20" s="1"/>
  <c r="T743" i="20"/>
  <c r="Y743" i="20"/>
  <c r="Z743" i="20" s="1"/>
  <c r="U744" i="20"/>
  <c r="T744" i="20"/>
  <c r="Y744" i="20" s="1"/>
  <c r="Z744" i="20" s="1"/>
  <c r="U745" i="20"/>
  <c r="AA745" i="20" s="1"/>
  <c r="T745" i="20"/>
  <c r="Y745" i="20" s="1"/>
  <c r="Z745" i="20" s="1"/>
  <c r="U746" i="20"/>
  <c r="T746" i="20"/>
  <c r="U747" i="20"/>
  <c r="Y747" i="20" s="1"/>
  <c r="Z747" i="20" s="1"/>
  <c r="T747" i="20"/>
  <c r="U748" i="20"/>
  <c r="AA748" i="20" s="1"/>
  <c r="T748" i="20"/>
  <c r="U749" i="20"/>
  <c r="T749" i="20"/>
  <c r="U750" i="20"/>
  <c r="AA750" i="20" s="1"/>
  <c r="T750" i="20"/>
  <c r="U751" i="20"/>
  <c r="T751" i="20"/>
  <c r="Y751" i="20"/>
  <c r="Z751" i="20" s="1"/>
  <c r="U752" i="20"/>
  <c r="AA752" i="20" s="1"/>
  <c r="T752" i="20"/>
  <c r="Y752" i="20" s="1"/>
  <c r="Z752" i="20" s="1"/>
  <c r="U753" i="20"/>
  <c r="T753" i="20"/>
  <c r="Y753" i="20" s="1"/>
  <c r="Z753" i="20" s="1"/>
  <c r="U754" i="20"/>
  <c r="AA754" i="20" s="1"/>
  <c r="T754" i="20"/>
  <c r="U755" i="20"/>
  <c r="AA755" i="20" s="1"/>
  <c r="T755" i="20"/>
  <c r="Y755" i="20" s="1"/>
  <c r="Z755" i="20" s="1"/>
  <c r="U756" i="20"/>
  <c r="T756" i="20"/>
  <c r="Y756" i="20" s="1"/>
  <c r="Z756" i="20" s="1"/>
  <c r="U757" i="20"/>
  <c r="T757" i="20"/>
  <c r="Y757" i="20" s="1"/>
  <c r="Z757" i="20" s="1"/>
  <c r="U758" i="20"/>
  <c r="T758" i="20"/>
  <c r="Y758" i="20" s="1"/>
  <c r="Z758" i="20" s="1"/>
  <c r="U759" i="20"/>
  <c r="T759" i="20"/>
  <c r="U760" i="20"/>
  <c r="T760" i="20"/>
  <c r="Y760" i="20" s="1"/>
  <c r="Z760" i="20" s="1"/>
  <c r="U761" i="20"/>
  <c r="T761" i="20"/>
  <c r="X761" i="20" s="1"/>
  <c r="Y761" i="20"/>
  <c r="Z761" i="20" s="1"/>
  <c r="U762" i="20"/>
  <c r="AA762" i="20" s="1"/>
  <c r="T762" i="20"/>
  <c r="U763" i="20"/>
  <c r="AA763" i="20" s="1"/>
  <c r="T763" i="20"/>
  <c r="U764" i="20"/>
  <c r="T764" i="20"/>
  <c r="Y764" i="20" s="1"/>
  <c r="Z764" i="20" s="1"/>
  <c r="U765" i="20"/>
  <c r="AA765" i="20" s="1"/>
  <c r="T765" i="20"/>
  <c r="U766" i="20"/>
  <c r="AA766" i="20" s="1"/>
  <c r="T766" i="20"/>
  <c r="U767" i="20"/>
  <c r="T767" i="20"/>
  <c r="U768" i="20"/>
  <c r="T768" i="20"/>
  <c r="Y768" i="20" s="1"/>
  <c r="Z768" i="20" s="1"/>
  <c r="U769" i="20"/>
  <c r="T769" i="20"/>
  <c r="Y769" i="20" s="1"/>
  <c r="Z769" i="20" s="1"/>
  <c r="U770" i="20"/>
  <c r="AA770" i="20" s="1"/>
  <c r="T770" i="20"/>
  <c r="Y770" i="20" s="1"/>
  <c r="Z770" i="20" s="1"/>
  <c r="U771" i="20"/>
  <c r="AA771" i="20" s="1"/>
  <c r="T771" i="20"/>
  <c r="Y771" i="20"/>
  <c r="Z771" i="20" s="1"/>
  <c r="U772" i="20"/>
  <c r="T772" i="20"/>
  <c r="Y772" i="20" s="1"/>
  <c r="Z772" i="20" s="1"/>
  <c r="U773" i="20"/>
  <c r="T773" i="20"/>
  <c r="Y773" i="20"/>
  <c r="Z773" i="20" s="1"/>
  <c r="U774" i="20"/>
  <c r="T774" i="20"/>
  <c r="U775" i="20"/>
  <c r="AA775" i="20" s="1"/>
  <c r="T775" i="20"/>
  <c r="Y775" i="20"/>
  <c r="Z775" i="20" s="1"/>
  <c r="U776" i="20"/>
  <c r="AA776" i="20" s="1"/>
  <c r="T776" i="20"/>
  <c r="U777" i="20"/>
  <c r="AA777" i="20" s="1"/>
  <c r="T777" i="20"/>
  <c r="U778" i="20"/>
  <c r="T778" i="20"/>
  <c r="U779" i="20"/>
  <c r="AA779" i="20" s="1"/>
  <c r="T779" i="20"/>
  <c r="Y779" i="20"/>
  <c r="Z779" i="20" s="1"/>
  <c r="U780" i="20"/>
  <c r="AA780" i="20" s="1"/>
  <c r="T780" i="20"/>
  <c r="Y780" i="20" s="1"/>
  <c r="Z780" i="20" s="1"/>
  <c r="U781" i="20"/>
  <c r="AA781" i="20" s="1"/>
  <c r="T781" i="20"/>
  <c r="Y781" i="20" s="1"/>
  <c r="Z781" i="20" s="1"/>
  <c r="U782" i="20"/>
  <c r="AA782" i="20" s="1"/>
  <c r="T782" i="20"/>
  <c r="U783" i="20"/>
  <c r="AA783" i="20" s="1"/>
  <c r="T783" i="20"/>
  <c r="X783" i="20" s="1"/>
  <c r="U784" i="20"/>
  <c r="AA784" i="20" s="1"/>
  <c r="T784" i="20"/>
  <c r="U785" i="20"/>
  <c r="AA785" i="20" s="1"/>
  <c r="T785" i="20"/>
  <c r="Y785" i="20" s="1"/>
  <c r="Z785" i="20" s="1"/>
  <c r="U786" i="20"/>
  <c r="AA786" i="20" s="1"/>
  <c r="T786" i="20"/>
  <c r="U787" i="20"/>
  <c r="AA787" i="20" s="1"/>
  <c r="T787" i="20"/>
  <c r="U788" i="20"/>
  <c r="AA788" i="20" s="1"/>
  <c r="T788" i="20"/>
  <c r="Y788" i="20" s="1"/>
  <c r="Z788" i="20" s="1"/>
  <c r="U789" i="20"/>
  <c r="AA789" i="20" s="1"/>
  <c r="T789" i="20"/>
  <c r="Y789" i="20" s="1"/>
  <c r="Z789" i="20" s="1"/>
  <c r="U790" i="20"/>
  <c r="AA790" i="20" s="1"/>
  <c r="T790" i="20"/>
  <c r="Y790" i="20" s="1"/>
  <c r="Z790" i="20" s="1"/>
  <c r="U791" i="20"/>
  <c r="AA791" i="20" s="1"/>
  <c r="T791" i="20"/>
  <c r="U792" i="20"/>
  <c r="T792" i="20"/>
  <c r="Y792" i="20"/>
  <c r="Z792" i="20" s="1"/>
  <c r="U793" i="20"/>
  <c r="AA793" i="20" s="1"/>
  <c r="T793" i="20"/>
  <c r="Y793" i="20" s="1"/>
  <c r="Z793" i="20" s="1"/>
  <c r="U794" i="20"/>
  <c r="AA794" i="20" s="1"/>
  <c r="T794" i="20"/>
  <c r="U795" i="20"/>
  <c r="AA795" i="20" s="1"/>
  <c r="T795" i="20"/>
  <c r="U796" i="20"/>
  <c r="AA796" i="20" s="1"/>
  <c r="T796" i="20"/>
  <c r="X796" i="20" s="1"/>
  <c r="Y796" i="20"/>
  <c r="Z796" i="20" s="1"/>
  <c r="U797" i="20"/>
  <c r="AA797" i="20" s="1"/>
  <c r="T797" i="20"/>
  <c r="U798" i="20"/>
  <c r="AA798" i="20" s="1"/>
  <c r="T798" i="20"/>
  <c r="Y798" i="20" s="1"/>
  <c r="Z798" i="20" s="1"/>
  <c r="U799" i="20"/>
  <c r="AA799" i="20" s="1"/>
  <c r="T799" i="20"/>
  <c r="Y799" i="20" s="1"/>
  <c r="Z799" i="20" s="1"/>
  <c r="U800" i="20"/>
  <c r="AA800" i="20" s="1"/>
  <c r="T800" i="20"/>
  <c r="X800" i="20" s="1"/>
  <c r="Y800" i="20"/>
  <c r="Z800" i="20" s="1"/>
  <c r="U801" i="20"/>
  <c r="AA801" i="20" s="1"/>
  <c r="T801" i="20"/>
  <c r="Y801" i="20" s="1"/>
  <c r="Z801" i="20" s="1"/>
  <c r="U802" i="20"/>
  <c r="AA802" i="20" s="1"/>
  <c r="T802" i="20"/>
  <c r="X802" i="20" s="1"/>
  <c r="Y802" i="20"/>
  <c r="Z802" i="20" s="1"/>
  <c r="U803" i="20"/>
  <c r="AA803" i="20" s="1"/>
  <c r="T803" i="20"/>
  <c r="Y803" i="20" s="1"/>
  <c r="Z803" i="20" s="1"/>
  <c r="U804" i="20"/>
  <c r="AA804" i="20" s="1"/>
  <c r="T804" i="20"/>
  <c r="U805" i="20"/>
  <c r="AA805" i="20" s="1"/>
  <c r="T805" i="20"/>
  <c r="U806" i="20"/>
  <c r="AA806" i="20" s="1"/>
  <c r="T806" i="20"/>
  <c r="X806" i="20" s="1"/>
  <c r="Y806" i="20"/>
  <c r="Z806" i="20" s="1"/>
  <c r="U807" i="20"/>
  <c r="AA807" i="20" s="1"/>
  <c r="T807" i="20"/>
  <c r="U808" i="20"/>
  <c r="Y808" i="20" s="1"/>
  <c r="Z808" i="20" s="1"/>
  <c r="T808" i="20"/>
  <c r="U809" i="20"/>
  <c r="AA809" i="20" s="1"/>
  <c r="T809" i="20"/>
  <c r="Y809" i="20" s="1"/>
  <c r="Z809" i="20" s="1"/>
  <c r="U810" i="20"/>
  <c r="AA810" i="20" s="1"/>
  <c r="T810" i="20"/>
  <c r="U811" i="20"/>
  <c r="AA811" i="20" s="1"/>
  <c r="T811" i="20"/>
  <c r="U812" i="20"/>
  <c r="AA812" i="20" s="1"/>
  <c r="T812" i="20"/>
  <c r="Y812" i="20"/>
  <c r="Z812" i="20" s="1"/>
  <c r="U813" i="20"/>
  <c r="AA813" i="20" s="1"/>
  <c r="T813" i="20"/>
  <c r="Y813" i="20" s="1"/>
  <c r="Z813" i="20" s="1"/>
  <c r="E1" i="20"/>
  <c r="I1" i="20"/>
  <c r="K1" i="20"/>
  <c r="M1" i="20"/>
  <c r="O1" i="20"/>
  <c r="Q1" i="20"/>
  <c r="S1" i="20"/>
  <c r="V2" i="20"/>
  <c r="D13" i="21" s="1"/>
  <c r="F2" i="20"/>
  <c r="X812" i="20"/>
  <c r="X811" i="20"/>
  <c r="X809" i="20"/>
  <c r="X801" i="20"/>
  <c r="X799" i="20"/>
  <c r="X798" i="20"/>
  <c r="X797" i="20"/>
  <c r="X795" i="20"/>
  <c r="X789" i="20"/>
  <c r="X788" i="20"/>
  <c r="X787" i="20"/>
  <c r="X781" i="20"/>
  <c r="X777" i="20"/>
  <c r="X775" i="20"/>
  <c r="AA774" i="20"/>
  <c r="AA773" i="20"/>
  <c r="X773" i="20"/>
  <c r="AA772" i="20"/>
  <c r="X771" i="20"/>
  <c r="AA769" i="20"/>
  <c r="AA768" i="20"/>
  <c r="AA767" i="20"/>
  <c r="AA764" i="20"/>
  <c r="AA761" i="20"/>
  <c r="AA760" i="20"/>
  <c r="AA758" i="20"/>
  <c r="AA757" i="20"/>
  <c r="AA756" i="20"/>
  <c r="AA753" i="20"/>
  <c r="X753" i="20"/>
  <c r="AA751" i="20"/>
  <c r="X751" i="20"/>
  <c r="AA749" i="20"/>
  <c r="AA746" i="20"/>
  <c r="X745" i="20"/>
  <c r="AA744" i="20"/>
  <c r="X743" i="20"/>
  <c r="AA742" i="20"/>
  <c r="AA741" i="20"/>
  <c r="X741" i="20"/>
  <c r="AA740" i="20"/>
  <c r="X739" i="20"/>
  <c r="AA737" i="20"/>
  <c r="X737" i="20"/>
  <c r="AA736" i="20"/>
  <c r="AA735" i="20"/>
  <c r="X735" i="20"/>
  <c r="AA734" i="20"/>
  <c r="AA732" i="20"/>
  <c r="AA731" i="20"/>
  <c r="X731" i="20"/>
  <c r="AA730" i="20"/>
  <c r="AA729" i="20"/>
  <c r="X729" i="20"/>
  <c r="AA728" i="20"/>
  <c r="AA725" i="20"/>
  <c r="X725" i="20"/>
  <c r="AA724" i="20"/>
  <c r="X724" i="20"/>
  <c r="X722" i="20"/>
  <c r="AA721" i="20"/>
  <c r="X721" i="20"/>
  <c r="X719" i="20"/>
  <c r="AA718" i="20"/>
  <c r="AA717" i="20"/>
  <c r="X717" i="20"/>
  <c r="X715" i="20"/>
  <c r="AA714" i="20"/>
  <c r="X714" i="20"/>
  <c r="X713" i="20"/>
  <c r="AA712" i="20"/>
  <c r="X712" i="20"/>
  <c r="X711" i="20"/>
  <c r="AA709" i="20"/>
  <c r="AA708" i="20"/>
  <c r="X708" i="20"/>
  <c r="X707" i="20"/>
  <c r="AA706" i="20"/>
  <c r="AA705" i="20"/>
  <c r="X705" i="20"/>
  <c r="X704" i="20"/>
  <c r="X703" i="20"/>
  <c r="AA702" i="20"/>
  <c r="AA701" i="20"/>
  <c r="AA700" i="20"/>
  <c r="AA698" i="20"/>
  <c r="X698" i="20"/>
  <c r="AA697" i="20"/>
  <c r="X697" i="20"/>
  <c r="AA696" i="20"/>
  <c r="X696" i="20"/>
  <c r="AA694" i="20"/>
  <c r="X694" i="20"/>
  <c r="AA693" i="20"/>
  <c r="X693" i="20"/>
  <c r="AA692" i="20"/>
  <c r="X692" i="20"/>
  <c r="X691" i="20"/>
  <c r="X690" i="20"/>
  <c r="AA689" i="20"/>
  <c r="X689" i="20"/>
  <c r="AA687" i="20"/>
  <c r="X687" i="20"/>
  <c r="X686" i="20"/>
  <c r="AA684" i="20"/>
  <c r="AA683" i="20"/>
  <c r="X683" i="20"/>
  <c r="X682" i="20"/>
  <c r="AA681" i="20"/>
  <c r="AA680" i="20"/>
  <c r="X680" i="20"/>
  <c r="AA679" i="20"/>
  <c r="X679" i="20"/>
  <c r="X678" i="20"/>
  <c r="AA677" i="20"/>
  <c r="X677" i="20"/>
  <c r="AA676" i="20"/>
  <c r="X676" i="20"/>
  <c r="AA675" i="20"/>
  <c r="X675" i="20"/>
  <c r="AA674" i="20"/>
  <c r="X674" i="20"/>
  <c r="AA673" i="20"/>
  <c r="X673" i="20"/>
  <c r="AA672" i="20"/>
  <c r="X672" i="20"/>
  <c r="AA671" i="20"/>
  <c r="X671" i="20"/>
  <c r="AA670" i="20"/>
  <c r="X670" i="20"/>
  <c r="AA669" i="20"/>
  <c r="X669" i="20"/>
  <c r="AA668" i="20"/>
  <c r="X668" i="20"/>
  <c r="AA667" i="20"/>
  <c r="X667" i="20"/>
  <c r="X666" i="20"/>
  <c r="AA665" i="20"/>
  <c r="X665" i="20"/>
  <c r="AA664" i="20"/>
  <c r="X664" i="20"/>
  <c r="X663" i="20"/>
  <c r="X662" i="20"/>
  <c r="AA661" i="20"/>
  <c r="X661" i="20"/>
  <c r="AA660" i="20"/>
  <c r="X660" i="20"/>
  <c r="AA659" i="20"/>
  <c r="X659" i="20"/>
  <c r="X658" i="20"/>
  <c r="AA657" i="20"/>
  <c r="X657" i="20"/>
  <c r="AA656" i="20"/>
  <c r="AA655" i="20"/>
  <c r="X655" i="20"/>
  <c r="AA654" i="20"/>
  <c r="X654" i="20"/>
  <c r="AA653" i="20"/>
  <c r="X653" i="20"/>
  <c r="AA652" i="20"/>
  <c r="AA651" i="20"/>
  <c r="X651" i="20"/>
  <c r="AA650" i="20"/>
  <c r="X650" i="20"/>
  <c r="AA649" i="20"/>
  <c r="X649" i="20"/>
  <c r="AA648" i="20"/>
  <c r="X648" i="20"/>
  <c r="AA647" i="20"/>
  <c r="X647" i="20"/>
  <c r="AA645" i="20"/>
  <c r="X645" i="20"/>
  <c r="AA644" i="20"/>
  <c r="X644" i="20"/>
  <c r="X643" i="20"/>
  <c r="AA641" i="20"/>
  <c r="X641" i="20"/>
  <c r="AA640" i="20"/>
  <c r="X640" i="20"/>
  <c r="AA639" i="20"/>
  <c r="X638" i="20"/>
  <c r="AA637" i="20"/>
  <c r="X637" i="20"/>
  <c r="AA636" i="20"/>
  <c r="X636" i="20"/>
  <c r="AA635" i="20"/>
  <c r="X635" i="20"/>
  <c r="X634" i="20"/>
  <c r="AA633" i="20"/>
  <c r="X633" i="20"/>
  <c r="AA632" i="20"/>
  <c r="X632" i="20"/>
  <c r="AA631" i="20"/>
  <c r="X631" i="20"/>
  <c r="AA630" i="20"/>
  <c r="X630" i="20"/>
  <c r="AA629" i="20"/>
  <c r="X629" i="20"/>
  <c r="AA628" i="20"/>
  <c r="AA627" i="20"/>
  <c r="X627" i="20"/>
  <c r="X626" i="20"/>
  <c r="AA625" i="20"/>
  <c r="X625" i="20"/>
  <c r="AA624" i="20"/>
  <c r="AA623" i="20"/>
  <c r="X623" i="20"/>
  <c r="AA622" i="20"/>
  <c r="X622" i="20"/>
  <c r="AA620" i="20"/>
  <c r="X620" i="20"/>
  <c r="AA619" i="20"/>
  <c r="X619" i="20"/>
  <c r="X618" i="20"/>
  <c r="AA617" i="20"/>
  <c r="X617" i="20"/>
  <c r="AA616" i="20"/>
  <c r="X616" i="20"/>
  <c r="AA615" i="20"/>
  <c r="X615" i="20"/>
  <c r="AA613" i="20"/>
  <c r="X613" i="20"/>
  <c r="AA612" i="20"/>
  <c r="X612" i="20"/>
  <c r="AA610" i="20"/>
  <c r="X610" i="20"/>
  <c r="AA609" i="20"/>
  <c r="X609" i="20"/>
  <c r="AA608" i="20"/>
  <c r="X608" i="20"/>
  <c r="AA607" i="20"/>
  <c r="X607" i="20"/>
  <c r="AA606" i="20"/>
  <c r="X606" i="20"/>
  <c r="AA605" i="20"/>
  <c r="X605" i="20"/>
  <c r="AA603" i="20"/>
  <c r="X603" i="20"/>
  <c r="X602" i="20"/>
  <c r="AA600" i="20"/>
  <c r="X600" i="20"/>
  <c r="AA599" i="20"/>
  <c r="X599" i="20"/>
  <c r="X598" i="20"/>
  <c r="AA597" i="20"/>
  <c r="AA596" i="20"/>
  <c r="X596" i="20"/>
  <c r="AA595" i="20"/>
  <c r="X595" i="20"/>
  <c r="X594" i="20"/>
  <c r="AA593" i="20"/>
  <c r="X593" i="20"/>
  <c r="AA592" i="20"/>
  <c r="X592" i="20"/>
  <c r="AA591" i="20"/>
  <c r="X591" i="20"/>
  <c r="AA590" i="20"/>
  <c r="X590" i="20"/>
  <c r="AA589" i="20"/>
  <c r="X589" i="20"/>
  <c r="AA588" i="20"/>
  <c r="X588" i="20"/>
  <c r="AA587" i="20"/>
  <c r="X587" i="20"/>
  <c r="AA586" i="20"/>
  <c r="X586" i="20"/>
  <c r="AA585" i="20"/>
  <c r="X585" i="20"/>
  <c r="AA584" i="20"/>
  <c r="X584" i="20"/>
  <c r="AA583" i="20"/>
  <c r="X583" i="20"/>
  <c r="AA582" i="20"/>
  <c r="X582" i="20"/>
  <c r="AA581" i="20"/>
  <c r="X581" i="20"/>
  <c r="AA580" i="20"/>
  <c r="X580" i="20"/>
  <c r="AA579" i="20"/>
  <c r="X579" i="20"/>
  <c r="X578" i="20"/>
  <c r="AA577" i="20"/>
  <c r="X577" i="20"/>
  <c r="AA576" i="20"/>
  <c r="X576" i="20"/>
  <c r="AA575" i="20"/>
  <c r="X575" i="20"/>
  <c r="AA574" i="20"/>
  <c r="X574" i="20"/>
  <c r="AA573" i="20"/>
  <c r="X573" i="20"/>
  <c r="AA572" i="20"/>
  <c r="X572" i="20"/>
  <c r="AA571" i="20"/>
  <c r="X571" i="20"/>
  <c r="AA570" i="20"/>
  <c r="X570" i="20"/>
  <c r="AA569" i="20"/>
  <c r="X569" i="20"/>
  <c r="AA568" i="20"/>
  <c r="AA567" i="20"/>
  <c r="X567" i="20"/>
  <c r="AA566" i="20"/>
  <c r="X566" i="20"/>
  <c r="AA565" i="20"/>
  <c r="X565" i="20"/>
  <c r="AA564" i="20"/>
  <c r="X564" i="20"/>
  <c r="AA563" i="20"/>
  <c r="X563" i="20"/>
  <c r="AA562" i="20"/>
  <c r="X562" i="20"/>
  <c r="AA561" i="20"/>
  <c r="X561" i="20"/>
  <c r="AA560" i="20"/>
  <c r="X560" i="20"/>
  <c r="AA559" i="20"/>
  <c r="X559" i="20"/>
  <c r="AA558" i="20"/>
  <c r="X558" i="20"/>
  <c r="AA556" i="20"/>
  <c r="X556" i="20"/>
  <c r="AA555" i="20"/>
  <c r="X555" i="20"/>
  <c r="AA553" i="20"/>
  <c r="X553" i="20"/>
  <c r="AA552" i="20"/>
  <c r="X552" i="20"/>
  <c r="AA551" i="20"/>
  <c r="X551" i="20"/>
  <c r="X550" i="20"/>
  <c r="AA549" i="20"/>
  <c r="X549" i="20"/>
  <c r="AA548" i="20"/>
  <c r="X548" i="20"/>
  <c r="AA547" i="20"/>
  <c r="X547" i="20"/>
  <c r="X546" i="20"/>
  <c r="AA545" i="20"/>
  <c r="X545" i="20"/>
  <c r="AA544" i="20"/>
  <c r="X544" i="20"/>
  <c r="AA543" i="20"/>
  <c r="X543" i="20"/>
  <c r="AA541" i="20"/>
  <c r="X541" i="20"/>
  <c r="AA540" i="20"/>
  <c r="X540" i="20"/>
  <c r="AA539" i="20"/>
  <c r="X539" i="20"/>
  <c r="AA537" i="20"/>
  <c r="X537" i="20"/>
  <c r="AA536" i="20"/>
  <c r="X536" i="20"/>
  <c r="AA535" i="20"/>
  <c r="X535" i="20"/>
  <c r="AA533" i="20"/>
  <c r="X533" i="20"/>
  <c r="AA532" i="20"/>
  <c r="X532" i="20"/>
  <c r="AA531" i="20"/>
  <c r="X531" i="20"/>
  <c r="AA529" i="20"/>
  <c r="X529" i="20"/>
  <c r="AA528" i="20"/>
  <c r="X528" i="20"/>
  <c r="AA527" i="20"/>
  <c r="X527" i="20"/>
  <c r="X526" i="20"/>
  <c r="AA525" i="20"/>
  <c r="X525" i="20"/>
  <c r="AA524" i="20"/>
  <c r="X524" i="20"/>
  <c r="AA523" i="20"/>
  <c r="X523" i="20"/>
  <c r="X522" i="20"/>
  <c r="AA521" i="20"/>
  <c r="X521" i="20"/>
  <c r="AA520" i="20"/>
  <c r="X520" i="20"/>
  <c r="AA519" i="20"/>
  <c r="X519" i="20"/>
  <c r="X518" i="20"/>
  <c r="AA517" i="20"/>
  <c r="X517" i="20"/>
  <c r="AA516" i="20"/>
  <c r="X516" i="20"/>
  <c r="AA515" i="20"/>
  <c r="X515" i="20"/>
  <c r="X514" i="20"/>
  <c r="AA513" i="20"/>
  <c r="X513" i="20"/>
  <c r="AA512" i="20"/>
  <c r="X512" i="20"/>
  <c r="X510" i="20"/>
  <c r="AA509" i="20"/>
  <c r="X509" i="20"/>
  <c r="AA508" i="20"/>
  <c r="X508" i="20"/>
  <c r="AA506" i="20"/>
  <c r="X506" i="20"/>
  <c r="AA505" i="20"/>
  <c r="X505" i="20"/>
  <c r="AA504" i="20"/>
  <c r="X504" i="20"/>
  <c r="AA503" i="20"/>
  <c r="X503" i="20"/>
  <c r="AA502" i="20"/>
  <c r="X502" i="20"/>
  <c r="AA501" i="20"/>
  <c r="X501" i="20"/>
  <c r="AA500" i="20"/>
  <c r="AA499" i="20"/>
  <c r="X499" i="20"/>
  <c r="AA498" i="20"/>
  <c r="X498" i="20"/>
  <c r="AA497" i="20"/>
  <c r="X497" i="20"/>
  <c r="AA496" i="20"/>
  <c r="X496" i="20"/>
  <c r="AA495" i="20"/>
  <c r="X495" i="20"/>
  <c r="AA494" i="20"/>
  <c r="X494" i="20"/>
  <c r="AA493" i="20"/>
  <c r="X493" i="20"/>
  <c r="AA492" i="20"/>
  <c r="X492" i="20"/>
  <c r="AA491" i="20"/>
  <c r="X491" i="20"/>
  <c r="AA490" i="20"/>
  <c r="X490" i="20"/>
  <c r="AA488" i="20"/>
  <c r="X488" i="20"/>
  <c r="AA487" i="20"/>
  <c r="X487" i="20"/>
  <c r="AA486" i="20"/>
  <c r="X486" i="20"/>
  <c r="AA485" i="20"/>
  <c r="X485" i="20"/>
  <c r="AA484" i="20"/>
  <c r="X484" i="20"/>
  <c r="AA483" i="20"/>
  <c r="X483" i="20"/>
  <c r="AA481" i="20"/>
  <c r="X481" i="20"/>
  <c r="AA480" i="20"/>
  <c r="X480" i="20"/>
  <c r="AA479" i="20"/>
  <c r="X479" i="20"/>
  <c r="AA477" i="20"/>
  <c r="X477" i="20"/>
  <c r="AA476" i="20"/>
  <c r="X476" i="20"/>
  <c r="AA475" i="20"/>
  <c r="X475" i="20"/>
  <c r="AA474" i="20"/>
  <c r="X474" i="20"/>
  <c r="AA473" i="20"/>
  <c r="X473" i="20"/>
  <c r="AA472" i="20"/>
  <c r="X472" i="20"/>
  <c r="AA471" i="20"/>
  <c r="X471" i="20"/>
  <c r="AA470" i="20"/>
  <c r="X470" i="20"/>
  <c r="AA469" i="20"/>
  <c r="X469" i="20"/>
  <c r="AA468" i="20"/>
  <c r="X468" i="20"/>
  <c r="AA467" i="20"/>
  <c r="X467" i="20"/>
  <c r="AA466" i="20"/>
  <c r="X466" i="20"/>
  <c r="AA465" i="20"/>
  <c r="X465" i="20"/>
  <c r="AA464" i="20"/>
  <c r="X464" i="20"/>
  <c r="AA463" i="20"/>
  <c r="X463" i="20"/>
  <c r="X462" i="20"/>
  <c r="AA461" i="20"/>
  <c r="X461" i="20"/>
  <c r="AA460" i="20"/>
  <c r="X460" i="20"/>
  <c r="AA459" i="20"/>
  <c r="X459" i="20"/>
  <c r="AA458" i="20"/>
  <c r="X458" i="20"/>
  <c r="AA457" i="20"/>
  <c r="X457" i="20"/>
  <c r="AA456" i="20"/>
  <c r="X456" i="20"/>
  <c r="AA455" i="20"/>
  <c r="X455" i="20"/>
  <c r="AA454" i="20"/>
  <c r="X454" i="20"/>
  <c r="AA453" i="20"/>
  <c r="X453" i="20"/>
  <c r="AA452" i="20"/>
  <c r="X452" i="20"/>
  <c r="AA451" i="20"/>
  <c r="X451" i="20"/>
  <c r="X450" i="20"/>
  <c r="AA449" i="20"/>
  <c r="X449" i="20"/>
  <c r="AA448" i="20"/>
  <c r="X448" i="20"/>
  <c r="AA447" i="20"/>
  <c r="X447" i="20"/>
  <c r="AA446" i="20"/>
  <c r="X446" i="20"/>
  <c r="AA445" i="20"/>
  <c r="X445" i="20"/>
  <c r="AA444" i="20"/>
  <c r="X444" i="20"/>
  <c r="AA443" i="20"/>
  <c r="X443" i="20"/>
  <c r="AA442" i="20"/>
  <c r="X442" i="20"/>
  <c r="AA441" i="20"/>
  <c r="X441" i="20"/>
  <c r="AA440" i="20"/>
  <c r="X440" i="20"/>
  <c r="AA439" i="20"/>
  <c r="X439" i="20"/>
  <c r="AA438" i="20"/>
  <c r="X438" i="20"/>
  <c r="AA437" i="20"/>
  <c r="X437" i="20"/>
  <c r="AA436" i="20"/>
  <c r="X436" i="20"/>
  <c r="AA435" i="20"/>
  <c r="X435" i="20"/>
  <c r="AA434" i="20"/>
  <c r="X434" i="20"/>
  <c r="AA433" i="20"/>
  <c r="X433" i="20"/>
  <c r="AA432" i="20"/>
  <c r="X432" i="20"/>
  <c r="AA431" i="20"/>
  <c r="X431" i="20"/>
  <c r="AA430" i="20"/>
  <c r="X430" i="20"/>
  <c r="AA429" i="20"/>
  <c r="X429" i="20"/>
  <c r="AA428" i="20"/>
  <c r="X428" i="20"/>
  <c r="AA427" i="20"/>
  <c r="X427" i="20"/>
  <c r="AA426" i="20"/>
  <c r="X426" i="20"/>
  <c r="AA425" i="20"/>
  <c r="X425" i="20"/>
  <c r="AA424" i="20"/>
  <c r="X424" i="20"/>
  <c r="AA423" i="20"/>
  <c r="X423" i="20"/>
  <c r="AA422" i="20"/>
  <c r="X422" i="20"/>
  <c r="AA421" i="20"/>
  <c r="X421" i="20"/>
  <c r="AA420" i="20"/>
  <c r="X420" i="20"/>
  <c r="AA419" i="20"/>
  <c r="X419" i="20"/>
  <c r="X418" i="20"/>
  <c r="AA417" i="20"/>
  <c r="X417" i="20"/>
  <c r="AA416" i="20"/>
  <c r="X416" i="20"/>
  <c r="AA415" i="20"/>
  <c r="X415" i="20"/>
  <c r="X414" i="20"/>
  <c r="AA413" i="20"/>
  <c r="X413" i="20"/>
  <c r="AA412" i="20"/>
  <c r="X412" i="20"/>
  <c r="AA411" i="20"/>
  <c r="X411" i="20"/>
  <c r="AA410" i="20"/>
  <c r="X410" i="20"/>
  <c r="AA409" i="20"/>
  <c r="X409" i="20"/>
  <c r="AA408" i="20"/>
  <c r="X408" i="20"/>
  <c r="AA407" i="20"/>
  <c r="X407" i="20"/>
  <c r="AA406" i="20"/>
  <c r="X406" i="20"/>
  <c r="AA405" i="20"/>
  <c r="X405" i="20"/>
  <c r="AA404" i="20"/>
  <c r="X404" i="20"/>
  <c r="AA403" i="20"/>
  <c r="X403" i="20"/>
  <c r="AA402" i="20"/>
  <c r="X402" i="20"/>
  <c r="AA401" i="20"/>
  <c r="X401" i="20"/>
  <c r="AA400" i="20"/>
  <c r="X400" i="20"/>
  <c r="AA399" i="20"/>
  <c r="X399" i="20"/>
  <c r="AA398" i="20"/>
  <c r="X398" i="20"/>
  <c r="AA397" i="20"/>
  <c r="X397" i="20"/>
  <c r="AA396" i="20"/>
  <c r="X396" i="20"/>
  <c r="AA395" i="20"/>
  <c r="X395" i="20"/>
  <c r="AA394" i="20"/>
  <c r="X394" i="20"/>
  <c r="AA393" i="20"/>
  <c r="X393" i="20"/>
  <c r="AA392" i="20"/>
  <c r="X392" i="20"/>
  <c r="AA391" i="20"/>
  <c r="X391" i="20"/>
  <c r="AA390" i="20"/>
  <c r="X390" i="20"/>
  <c r="AA389" i="20"/>
  <c r="X389" i="20"/>
  <c r="AA388" i="20"/>
  <c r="X388" i="20"/>
  <c r="AA387" i="20"/>
  <c r="X387" i="20"/>
  <c r="AA386" i="20"/>
  <c r="X386" i="20"/>
  <c r="AA385" i="20"/>
  <c r="X385" i="20"/>
  <c r="AA384" i="20"/>
  <c r="X384" i="20"/>
  <c r="AA383" i="20"/>
  <c r="X383" i="20"/>
  <c r="X382" i="20"/>
  <c r="AA381" i="20"/>
  <c r="X381" i="20"/>
  <c r="AA380" i="20"/>
  <c r="X380" i="20"/>
  <c r="AA379" i="20"/>
  <c r="X379" i="20"/>
  <c r="AA378" i="20"/>
  <c r="X378" i="20"/>
  <c r="AA377" i="20"/>
  <c r="X377" i="20"/>
  <c r="AA376" i="20"/>
  <c r="X376" i="20"/>
  <c r="AA375" i="20"/>
  <c r="X375" i="20"/>
  <c r="AA374" i="20"/>
  <c r="X374" i="20"/>
  <c r="AA373" i="20"/>
  <c r="X373" i="20"/>
  <c r="AA372" i="20"/>
  <c r="X372" i="20"/>
  <c r="AA371" i="20"/>
  <c r="X371" i="20"/>
  <c r="X370" i="20"/>
  <c r="AA369" i="20"/>
  <c r="X369" i="20"/>
  <c r="AA368" i="20"/>
  <c r="X368" i="20"/>
  <c r="X367" i="20"/>
  <c r="AA366" i="20"/>
  <c r="X366" i="20"/>
  <c r="AA365" i="20"/>
  <c r="X365" i="20"/>
  <c r="AA364" i="20"/>
  <c r="X364" i="20"/>
  <c r="AA363" i="20"/>
  <c r="X363" i="20"/>
  <c r="AA362" i="20"/>
  <c r="X362" i="20"/>
  <c r="AA361" i="20"/>
  <c r="X361" i="20"/>
  <c r="AA360" i="20"/>
  <c r="X360" i="20"/>
  <c r="AA359" i="20"/>
  <c r="X359" i="20"/>
  <c r="AA358" i="20"/>
  <c r="X358" i="20"/>
  <c r="AA357" i="20"/>
  <c r="X357" i="20"/>
  <c r="AA356" i="20"/>
  <c r="X356" i="20"/>
  <c r="AA355" i="20"/>
  <c r="X355" i="20"/>
  <c r="AA354" i="20"/>
  <c r="X354" i="20"/>
  <c r="AA353" i="20"/>
  <c r="X353" i="20"/>
  <c r="AA352" i="20"/>
  <c r="X352" i="20"/>
  <c r="AA351" i="20"/>
  <c r="X351" i="20"/>
  <c r="AA350" i="20"/>
  <c r="X350" i="20"/>
  <c r="AA349" i="20"/>
  <c r="X349" i="20"/>
  <c r="AA348" i="20"/>
  <c r="X348" i="20"/>
  <c r="AA347" i="20"/>
  <c r="X347" i="20"/>
  <c r="AA346" i="20"/>
  <c r="X346" i="20"/>
  <c r="AA345" i="20"/>
  <c r="X345" i="20"/>
  <c r="AA344" i="20"/>
  <c r="X344" i="20"/>
  <c r="AA343" i="20"/>
  <c r="X343" i="20"/>
  <c r="AA342" i="20"/>
  <c r="X342" i="20"/>
  <c r="AA341" i="20"/>
  <c r="X341" i="20"/>
  <c r="AA340" i="20"/>
  <c r="X340" i="20"/>
  <c r="AA339" i="20"/>
  <c r="X339" i="20"/>
  <c r="AA338" i="20"/>
  <c r="X338" i="20"/>
  <c r="AA337" i="20"/>
  <c r="X337" i="20"/>
  <c r="AA336" i="20"/>
  <c r="X336" i="20"/>
  <c r="AA335" i="20"/>
  <c r="X335" i="20"/>
  <c r="AA334" i="20"/>
  <c r="X334" i="20"/>
  <c r="AA333" i="20"/>
  <c r="X333" i="20"/>
  <c r="AA332" i="20"/>
  <c r="X332" i="20"/>
  <c r="AA331" i="20"/>
  <c r="X331" i="20"/>
  <c r="AA330" i="20"/>
  <c r="X330" i="20"/>
  <c r="AA329" i="20"/>
  <c r="X329" i="20"/>
  <c r="AA328" i="20"/>
  <c r="X328" i="20"/>
  <c r="AA327" i="20"/>
  <c r="X327" i="20"/>
  <c r="AA326" i="20"/>
  <c r="X326" i="20"/>
  <c r="AA325" i="20"/>
  <c r="X325" i="20"/>
  <c r="AA324" i="20"/>
  <c r="X324" i="20"/>
  <c r="AA323" i="20"/>
  <c r="X323" i="20"/>
  <c r="AA322" i="20"/>
  <c r="X322" i="20"/>
  <c r="AA321" i="20"/>
  <c r="X321" i="20"/>
  <c r="AA320" i="20"/>
  <c r="X320" i="20"/>
  <c r="AA319" i="20"/>
  <c r="X319" i="20"/>
  <c r="AA318" i="20"/>
  <c r="X318" i="20"/>
  <c r="AA317" i="20"/>
  <c r="X317" i="20"/>
  <c r="AA316" i="20"/>
  <c r="X316" i="20"/>
  <c r="AA315" i="20"/>
  <c r="X315" i="20"/>
  <c r="AA314" i="20"/>
  <c r="X314" i="20"/>
  <c r="AA313" i="20"/>
  <c r="X313" i="20"/>
  <c r="AA312" i="20"/>
  <c r="X312" i="20"/>
  <c r="AA311" i="20"/>
  <c r="X311" i="20"/>
  <c r="AA310" i="20"/>
  <c r="X310" i="20"/>
  <c r="AA309" i="20"/>
  <c r="X309" i="20"/>
  <c r="AA308" i="20"/>
  <c r="X308" i="20"/>
  <c r="AA307" i="20"/>
  <c r="X307" i="20"/>
  <c r="AA306" i="20"/>
  <c r="X306" i="20"/>
  <c r="AA305" i="20"/>
  <c r="X305" i="20"/>
  <c r="AA304" i="20"/>
  <c r="X304" i="20"/>
  <c r="AA303" i="20"/>
  <c r="X303" i="20"/>
  <c r="AA302" i="20"/>
  <c r="X302" i="20"/>
  <c r="AA301" i="20"/>
  <c r="X301" i="20"/>
  <c r="AA300" i="20"/>
  <c r="X300" i="20"/>
  <c r="AA299" i="20"/>
  <c r="X299" i="20"/>
  <c r="AA298" i="20"/>
  <c r="X298" i="20"/>
  <c r="AA297" i="20"/>
  <c r="X297" i="20"/>
  <c r="AA296" i="20"/>
  <c r="X296" i="20"/>
  <c r="AA295" i="20"/>
  <c r="X295" i="20"/>
  <c r="AA294" i="20"/>
  <c r="X294" i="20"/>
  <c r="AA293" i="20"/>
  <c r="X293" i="20"/>
  <c r="AA292" i="20"/>
  <c r="X292" i="20"/>
  <c r="AA291" i="20"/>
  <c r="X291" i="20"/>
  <c r="AA290" i="20"/>
  <c r="X290" i="20"/>
  <c r="AA289" i="20"/>
  <c r="X289" i="20"/>
  <c r="AA288" i="20"/>
  <c r="X288" i="20"/>
  <c r="AA287" i="20"/>
  <c r="X287" i="20"/>
  <c r="AA286" i="20"/>
  <c r="X286" i="20"/>
  <c r="AA285" i="20"/>
  <c r="X285" i="20"/>
  <c r="AA284" i="20"/>
  <c r="X284" i="20"/>
  <c r="AA283" i="20"/>
  <c r="X283" i="20"/>
  <c r="AA282" i="20"/>
  <c r="X282" i="20"/>
  <c r="AA281" i="20"/>
  <c r="X281" i="20"/>
  <c r="AA280" i="20"/>
  <c r="X280" i="20"/>
  <c r="AA279" i="20"/>
  <c r="X279" i="20"/>
  <c r="AA278" i="20"/>
  <c r="X278" i="20"/>
  <c r="AA277" i="20"/>
  <c r="X277" i="20"/>
  <c r="AA276" i="20"/>
  <c r="X276" i="20"/>
  <c r="AA275" i="20"/>
  <c r="X275" i="20"/>
  <c r="AA274" i="20"/>
  <c r="X274" i="20"/>
  <c r="AA273" i="20"/>
  <c r="X273" i="20"/>
  <c r="AA272" i="20"/>
  <c r="X272" i="20"/>
  <c r="AA271" i="20"/>
  <c r="X271" i="20"/>
  <c r="AA270" i="20"/>
  <c r="X270" i="20"/>
  <c r="AA269" i="20"/>
  <c r="X269" i="20"/>
  <c r="AA268" i="20"/>
  <c r="X268" i="20"/>
  <c r="AA267" i="20"/>
  <c r="X267" i="20"/>
  <c r="AA266" i="20"/>
  <c r="X266" i="20"/>
  <c r="AA265" i="20"/>
  <c r="X265" i="20"/>
  <c r="AA264" i="20"/>
  <c r="X264" i="20"/>
  <c r="AA263" i="20"/>
  <c r="X263" i="20"/>
  <c r="AA262" i="20"/>
  <c r="X262" i="20"/>
  <c r="AA261" i="20"/>
  <c r="X261" i="20"/>
  <c r="AA260" i="20"/>
  <c r="X260" i="20"/>
  <c r="AA259" i="20"/>
  <c r="X259" i="20"/>
  <c r="AA258" i="20"/>
  <c r="X258" i="20"/>
  <c r="AA257" i="20"/>
  <c r="X257" i="20"/>
  <c r="AA256" i="20"/>
  <c r="X256" i="20"/>
  <c r="AA255" i="20"/>
  <c r="X255" i="20"/>
  <c r="AA254" i="20"/>
  <c r="X254" i="20"/>
  <c r="AA253" i="20"/>
  <c r="X253" i="20"/>
  <c r="AA252" i="20"/>
  <c r="X252" i="20"/>
  <c r="AA251" i="20"/>
  <c r="X251" i="20"/>
  <c r="AA250" i="20"/>
  <c r="X250" i="20"/>
  <c r="AA249" i="20"/>
  <c r="X249" i="20"/>
  <c r="AA248" i="20"/>
  <c r="X248" i="20"/>
  <c r="AA247" i="20"/>
  <c r="X247" i="20"/>
  <c r="AA246" i="20"/>
  <c r="X246" i="20"/>
  <c r="AA245" i="20"/>
  <c r="X245" i="20"/>
  <c r="AA244" i="20"/>
  <c r="X244" i="20"/>
  <c r="AA243" i="20"/>
  <c r="X243" i="20"/>
  <c r="AA242" i="20"/>
  <c r="X242" i="20"/>
  <c r="AA241" i="20"/>
  <c r="X241" i="20"/>
  <c r="AA240" i="20"/>
  <c r="X240" i="20"/>
  <c r="AA239" i="20"/>
  <c r="X239" i="20"/>
  <c r="X238" i="20"/>
  <c r="AA237" i="20"/>
  <c r="X237" i="20"/>
  <c r="AA236" i="20"/>
  <c r="X236" i="20"/>
  <c r="AA235" i="20"/>
  <c r="X235" i="20"/>
  <c r="AA234" i="20"/>
  <c r="X234" i="20"/>
  <c r="AA233" i="20"/>
  <c r="X233" i="20"/>
  <c r="AA232" i="20"/>
  <c r="X232" i="20"/>
  <c r="AA231" i="20"/>
  <c r="X231" i="20"/>
  <c r="AA230" i="20"/>
  <c r="X230" i="20"/>
  <c r="AA229" i="20"/>
  <c r="X229" i="20"/>
  <c r="AA228" i="20"/>
  <c r="X228" i="20"/>
  <c r="AA227" i="20"/>
  <c r="X227" i="20"/>
  <c r="AA226" i="20"/>
  <c r="X226" i="20"/>
  <c r="AA225" i="20"/>
  <c r="X225" i="20"/>
  <c r="AA224" i="20"/>
  <c r="X224" i="20"/>
  <c r="AA223" i="20"/>
  <c r="X223" i="20"/>
  <c r="AA222" i="20"/>
  <c r="X222" i="20"/>
  <c r="AA221" i="20"/>
  <c r="X221" i="20"/>
  <c r="AA220" i="20"/>
  <c r="X220" i="20"/>
  <c r="AA219" i="20"/>
  <c r="X219" i="20"/>
  <c r="AA218" i="20"/>
  <c r="X218" i="20"/>
  <c r="AA217" i="20"/>
  <c r="X217" i="20"/>
  <c r="AA216" i="20"/>
  <c r="X216" i="20"/>
  <c r="AA215" i="20"/>
  <c r="X215" i="20"/>
  <c r="AA214" i="20"/>
  <c r="X214" i="20"/>
  <c r="AA213" i="20"/>
  <c r="X213" i="20"/>
  <c r="AA212" i="20"/>
  <c r="X212" i="20"/>
  <c r="AA211" i="20"/>
  <c r="X211" i="20"/>
  <c r="AA210" i="20"/>
  <c r="X210" i="20"/>
  <c r="AA209" i="20"/>
  <c r="X209" i="20"/>
  <c r="AA208" i="20"/>
  <c r="X208" i="20"/>
  <c r="AA207" i="20"/>
  <c r="X207" i="20"/>
  <c r="AA205" i="20"/>
  <c r="X205" i="20"/>
  <c r="AA204" i="20"/>
  <c r="X204" i="20"/>
  <c r="AA203" i="20"/>
  <c r="X203" i="20"/>
  <c r="AA202" i="20"/>
  <c r="AA201" i="20"/>
  <c r="X201" i="20"/>
  <c r="AA200" i="20"/>
  <c r="X200" i="20"/>
  <c r="AA199" i="20"/>
  <c r="AA198" i="20"/>
  <c r="X198" i="20"/>
  <c r="AA197" i="20"/>
  <c r="X197" i="20"/>
  <c r="AA196" i="20"/>
  <c r="X196" i="20"/>
  <c r="AA195" i="20"/>
  <c r="X195" i="20"/>
  <c r="AA194" i="20"/>
  <c r="X194" i="20"/>
  <c r="AA193" i="20"/>
  <c r="X193" i="20"/>
  <c r="AA192" i="20"/>
  <c r="X192" i="20"/>
  <c r="AA191" i="20"/>
  <c r="X191" i="20"/>
  <c r="AA190" i="20"/>
  <c r="X190" i="20"/>
  <c r="AA189" i="20"/>
  <c r="X189" i="20"/>
  <c r="AA188" i="20"/>
  <c r="X188" i="20"/>
  <c r="AA187" i="20"/>
  <c r="X187" i="20"/>
  <c r="AA186" i="20"/>
  <c r="X186" i="20"/>
  <c r="AA185" i="20"/>
  <c r="X185" i="20"/>
  <c r="AA184" i="20"/>
  <c r="X184" i="20"/>
  <c r="AA183" i="20"/>
  <c r="X183" i="20"/>
  <c r="AA182" i="20"/>
  <c r="X182" i="20"/>
  <c r="AA181" i="20"/>
  <c r="X181" i="20"/>
  <c r="AA180" i="20"/>
  <c r="X180" i="20"/>
  <c r="AA179" i="20"/>
  <c r="X179" i="20"/>
  <c r="AA178" i="20"/>
  <c r="X178" i="20"/>
  <c r="AA176" i="20"/>
  <c r="X176" i="20"/>
  <c r="AA175" i="20"/>
  <c r="X175" i="20"/>
  <c r="AA174" i="20"/>
  <c r="X174" i="20"/>
  <c r="AA173" i="20"/>
  <c r="X173" i="20"/>
  <c r="AA172" i="20"/>
  <c r="X172" i="20"/>
  <c r="AA171" i="20"/>
  <c r="X171" i="20"/>
  <c r="AA170" i="20"/>
  <c r="X170" i="20"/>
  <c r="AA169" i="20"/>
  <c r="X169" i="20"/>
  <c r="AA168" i="20"/>
  <c r="X168" i="20"/>
  <c r="AA167" i="20"/>
  <c r="X167" i="20"/>
  <c r="AA166" i="20"/>
  <c r="X166" i="20"/>
  <c r="AA165" i="20"/>
  <c r="X165" i="20"/>
  <c r="AA164" i="20"/>
  <c r="X164" i="20"/>
  <c r="AA163" i="20"/>
  <c r="X163" i="20"/>
  <c r="AA162" i="20"/>
  <c r="X162" i="20"/>
  <c r="AA161" i="20"/>
  <c r="X161" i="20"/>
  <c r="AA160" i="20"/>
  <c r="X160" i="20"/>
  <c r="AA159" i="20"/>
  <c r="X159" i="20"/>
  <c r="AA157" i="20"/>
  <c r="X157" i="20"/>
  <c r="AA156" i="20"/>
  <c r="X156" i="20"/>
  <c r="X155" i="20"/>
  <c r="AA154" i="20"/>
  <c r="AA153" i="20"/>
  <c r="X153" i="20"/>
  <c r="AA152" i="20"/>
  <c r="X152" i="20"/>
  <c r="AA151" i="20"/>
  <c r="X151" i="20"/>
  <c r="AA150" i="20"/>
  <c r="X150" i="20"/>
  <c r="AA149" i="20"/>
  <c r="X149" i="20"/>
  <c r="AA148" i="20"/>
  <c r="X148" i="20"/>
  <c r="AA147" i="20"/>
  <c r="X147" i="20"/>
  <c r="AA146" i="20"/>
  <c r="X146" i="20"/>
  <c r="AA145" i="20"/>
  <c r="X145" i="20"/>
  <c r="AA144" i="20"/>
  <c r="X144" i="20"/>
  <c r="AA143" i="20"/>
  <c r="X143" i="20"/>
  <c r="AA142" i="20"/>
  <c r="X142" i="20"/>
  <c r="AA141" i="20"/>
  <c r="X141" i="20"/>
  <c r="AA140" i="20"/>
  <c r="X140" i="20"/>
  <c r="AA139" i="20"/>
  <c r="X139" i="20"/>
  <c r="AA138" i="20"/>
  <c r="X138" i="20"/>
  <c r="AA137" i="20"/>
  <c r="X137" i="20"/>
  <c r="AA136" i="20"/>
  <c r="X136" i="20"/>
  <c r="AA135" i="20"/>
  <c r="X135" i="20"/>
  <c r="AA134" i="20"/>
  <c r="X134" i="20"/>
  <c r="AA133" i="20"/>
  <c r="X133" i="20"/>
  <c r="AA132" i="20"/>
  <c r="X132" i="20"/>
  <c r="AA131" i="20"/>
  <c r="X131" i="20"/>
  <c r="AA130" i="20"/>
  <c r="X130" i="20"/>
  <c r="AA129" i="20"/>
  <c r="X129" i="20"/>
  <c r="AA128" i="20"/>
  <c r="X128" i="20"/>
  <c r="AA127" i="20"/>
  <c r="X127" i="20"/>
  <c r="AA126" i="20"/>
  <c r="X126" i="20"/>
  <c r="AA125" i="20"/>
  <c r="X125" i="20"/>
  <c r="AA124" i="20"/>
  <c r="X124" i="20"/>
  <c r="AA123" i="20"/>
  <c r="X123" i="20"/>
  <c r="AA122" i="20"/>
  <c r="X122" i="20"/>
  <c r="AA121" i="20"/>
  <c r="X121" i="20"/>
  <c r="AA120" i="20"/>
  <c r="X120" i="20"/>
  <c r="AA119" i="20"/>
  <c r="X119" i="20"/>
  <c r="AA118" i="20"/>
  <c r="X118" i="20"/>
  <c r="AA117" i="20"/>
  <c r="X117" i="20"/>
  <c r="AA116" i="20"/>
  <c r="X116" i="20"/>
  <c r="AA115" i="20"/>
  <c r="X115" i="20"/>
  <c r="AA114" i="20"/>
  <c r="X114" i="20"/>
  <c r="AA113" i="20"/>
  <c r="X113" i="20"/>
  <c r="AA112" i="20"/>
  <c r="X112" i="20"/>
  <c r="AA111" i="20"/>
  <c r="X111" i="20"/>
  <c r="AA110" i="20"/>
  <c r="X110" i="20"/>
  <c r="AA109" i="20"/>
  <c r="X109" i="20"/>
  <c r="AA108" i="20"/>
  <c r="X108" i="20"/>
  <c r="AA107" i="20"/>
  <c r="X107" i="20"/>
  <c r="AA106" i="20"/>
  <c r="X106" i="20"/>
  <c r="AA105" i="20"/>
  <c r="X105" i="20"/>
  <c r="AA104" i="20"/>
  <c r="X104" i="20"/>
  <c r="AA103" i="20"/>
  <c r="X103" i="20"/>
  <c r="AA102" i="20"/>
  <c r="X102" i="20"/>
  <c r="AA101" i="20"/>
  <c r="X101" i="20"/>
  <c r="AA100" i="20"/>
  <c r="X100" i="20"/>
  <c r="AA99" i="20"/>
  <c r="X99" i="20"/>
  <c r="AA98" i="20"/>
  <c r="X98" i="20"/>
  <c r="AA97" i="20"/>
  <c r="X97" i="20"/>
  <c r="AA96" i="20"/>
  <c r="X96" i="20"/>
  <c r="AA95" i="20"/>
  <c r="X95" i="20"/>
  <c r="AA94" i="20"/>
  <c r="X94" i="20"/>
  <c r="AA93" i="20"/>
  <c r="X93" i="20"/>
  <c r="AA92" i="20"/>
  <c r="X92" i="20"/>
  <c r="AA91" i="20"/>
  <c r="X91" i="20"/>
  <c r="AA90" i="20"/>
  <c r="X90" i="20"/>
  <c r="AA89" i="20"/>
  <c r="X89" i="20"/>
  <c r="AA88" i="20"/>
  <c r="X88" i="20"/>
  <c r="AA87" i="20"/>
  <c r="X87" i="20"/>
  <c r="AA86" i="20"/>
  <c r="AA85" i="20"/>
  <c r="X85" i="20"/>
  <c r="AA84" i="20"/>
  <c r="X84" i="20"/>
  <c r="AA83" i="20"/>
  <c r="X83" i="20"/>
  <c r="AA82" i="20"/>
  <c r="X82" i="20"/>
  <c r="AA81" i="20"/>
  <c r="X81" i="20"/>
  <c r="AA80" i="20"/>
  <c r="X80" i="20"/>
  <c r="AA79" i="20"/>
  <c r="X79" i="20"/>
  <c r="AA78" i="20"/>
  <c r="X78" i="20"/>
  <c r="AA77" i="20"/>
  <c r="X77" i="20"/>
  <c r="AA76" i="20"/>
  <c r="X76" i="20"/>
  <c r="AA75" i="20"/>
  <c r="X75" i="20"/>
  <c r="AA74" i="20"/>
  <c r="X74" i="20"/>
  <c r="AA73" i="20"/>
  <c r="X73" i="20"/>
  <c r="AA72" i="20"/>
  <c r="X72" i="20"/>
  <c r="AA71" i="20"/>
  <c r="X71" i="20"/>
  <c r="AA70" i="20"/>
  <c r="X70" i="20"/>
  <c r="AA69" i="20"/>
  <c r="X69" i="20"/>
  <c r="AA68" i="20"/>
  <c r="X68" i="20"/>
  <c r="AA67" i="20"/>
  <c r="X67" i="20"/>
  <c r="AA66" i="20"/>
  <c r="X66" i="20"/>
  <c r="AA65" i="20"/>
  <c r="X65" i="20"/>
  <c r="AA64" i="20"/>
  <c r="X64" i="20"/>
  <c r="AA63" i="20"/>
  <c r="X63" i="20"/>
  <c r="AA62" i="20"/>
  <c r="X62" i="20"/>
  <c r="AA60" i="20"/>
  <c r="X60" i="20"/>
  <c r="AA59" i="20"/>
  <c r="X59" i="20"/>
  <c r="AA58" i="20"/>
  <c r="X58" i="20"/>
  <c r="AA57" i="20"/>
  <c r="X57" i="20"/>
  <c r="AA56" i="20"/>
  <c r="X56" i="20"/>
  <c r="AA55" i="20"/>
  <c r="X55" i="20"/>
  <c r="AA54" i="20"/>
  <c r="X54" i="20"/>
  <c r="AA53" i="20"/>
  <c r="X53" i="20"/>
  <c r="AA52" i="20"/>
  <c r="X52" i="20"/>
  <c r="AA51" i="20"/>
  <c r="X51" i="20"/>
  <c r="AA50" i="20"/>
  <c r="X50" i="20"/>
  <c r="AA49" i="20"/>
  <c r="X49" i="20"/>
  <c r="AA48" i="20"/>
  <c r="X48" i="20"/>
  <c r="AA47" i="20"/>
  <c r="X47" i="20"/>
  <c r="AA45" i="20"/>
  <c r="X45" i="20"/>
  <c r="AA44" i="20"/>
  <c r="AA43" i="20"/>
  <c r="X43" i="20"/>
  <c r="AA41" i="20"/>
  <c r="X41" i="20"/>
  <c r="AA40" i="20"/>
  <c r="X40" i="20"/>
  <c r="AA39" i="20"/>
  <c r="AA36" i="20"/>
  <c r="AA32" i="20"/>
  <c r="AA31" i="20"/>
  <c r="AA28" i="20"/>
  <c r="X28" i="20"/>
  <c r="AA26" i="20"/>
  <c r="X26" i="20"/>
  <c r="AA24" i="20"/>
  <c r="X24" i="20"/>
  <c r="AA23" i="20"/>
  <c r="AA21" i="20"/>
  <c r="AA20" i="20"/>
  <c r="X20" i="20"/>
  <c r="AA19" i="20"/>
  <c r="AA16" i="20"/>
  <c r="AA15" i="20"/>
  <c r="D12" i="21"/>
  <c r="F44" i="21"/>
  <c r="D9" i="21"/>
  <c r="U21" i="55"/>
  <c r="V21" i="55"/>
  <c r="Y21" i="55"/>
  <c r="M7" i="55"/>
  <c r="H7" i="55"/>
  <c r="F6" i="55"/>
  <c r="G6" i="55"/>
  <c r="F7" i="55" s="1"/>
  <c r="H6" i="55" s="1"/>
  <c r="J6" i="55"/>
  <c r="L6" i="55"/>
  <c r="N6" i="55"/>
  <c r="P6" i="55"/>
  <c r="R6" i="55"/>
  <c r="T6" i="55"/>
  <c r="V815" i="55"/>
  <c r="V814" i="55"/>
  <c r="V813" i="55"/>
  <c r="V812" i="55"/>
  <c r="V811" i="55"/>
  <c r="V810" i="55"/>
  <c r="V809" i="55"/>
  <c r="V808" i="55"/>
  <c r="V807" i="55"/>
  <c r="V806" i="55"/>
  <c r="V805" i="55"/>
  <c r="V804" i="55"/>
  <c r="V803" i="55"/>
  <c r="V802" i="55"/>
  <c r="V801" i="55"/>
  <c r="V800" i="55"/>
  <c r="V799" i="55"/>
  <c r="V798" i="55"/>
  <c r="V797" i="55"/>
  <c r="V796" i="55"/>
  <c r="V795" i="55"/>
  <c r="V794" i="55"/>
  <c r="V793" i="55"/>
  <c r="V792" i="55"/>
  <c r="V791" i="55"/>
  <c r="V790" i="55"/>
  <c r="V789" i="55"/>
  <c r="V788" i="55"/>
  <c r="V787" i="55"/>
  <c r="V786" i="55"/>
  <c r="V785" i="55"/>
  <c r="V784" i="55"/>
  <c r="V783" i="55"/>
  <c r="V782" i="55"/>
  <c r="V781" i="55"/>
  <c r="V780" i="55"/>
  <c r="V779" i="55"/>
  <c r="V778" i="55"/>
  <c r="V777" i="55"/>
  <c r="V776" i="55"/>
  <c r="V775" i="55"/>
  <c r="V774" i="55"/>
  <c r="V773" i="55"/>
  <c r="V772" i="55"/>
  <c r="V771" i="55"/>
  <c r="V770" i="55"/>
  <c r="V769" i="55"/>
  <c r="V768" i="55"/>
  <c r="V767" i="55"/>
  <c r="V766" i="55"/>
  <c r="V765" i="55"/>
  <c r="V764" i="55"/>
  <c r="V763" i="55"/>
  <c r="V762" i="55"/>
  <c r="V761" i="55"/>
  <c r="V760" i="55"/>
  <c r="V759" i="55"/>
  <c r="V758" i="55"/>
  <c r="V757" i="55"/>
  <c r="V756" i="55"/>
  <c r="V755" i="55"/>
  <c r="V754" i="55"/>
  <c r="V753" i="55"/>
  <c r="V752" i="55"/>
  <c r="V751" i="55"/>
  <c r="V750" i="55"/>
  <c r="V749" i="55"/>
  <c r="V748" i="55"/>
  <c r="V747" i="55"/>
  <c r="V746" i="55"/>
  <c r="V745" i="55"/>
  <c r="V744" i="55"/>
  <c r="V743" i="55"/>
  <c r="V742" i="55"/>
  <c r="V741" i="55"/>
  <c r="V740" i="55"/>
  <c r="V739" i="55"/>
  <c r="V738" i="55"/>
  <c r="V737" i="55"/>
  <c r="V736" i="55"/>
  <c r="V735" i="55"/>
  <c r="V734" i="55"/>
  <c r="V733" i="55"/>
  <c r="V732" i="55"/>
  <c r="V731" i="55"/>
  <c r="V730" i="55"/>
  <c r="V729" i="55"/>
  <c r="V728" i="55"/>
  <c r="V727" i="55"/>
  <c r="V726" i="55"/>
  <c r="V725" i="55"/>
  <c r="V724" i="55"/>
  <c r="V723" i="55"/>
  <c r="V722" i="55"/>
  <c r="V721" i="55"/>
  <c r="V720" i="55"/>
  <c r="V719" i="55"/>
  <c r="V718" i="55"/>
  <c r="V717" i="55"/>
  <c r="V716" i="55"/>
  <c r="V715" i="55"/>
  <c r="V714" i="55"/>
  <c r="V713" i="55"/>
  <c r="V712" i="55"/>
  <c r="V711" i="55"/>
  <c r="V710" i="55"/>
  <c r="V709" i="55"/>
  <c r="V708" i="55"/>
  <c r="V707" i="55"/>
  <c r="V706" i="55"/>
  <c r="V705" i="55"/>
  <c r="V704" i="55"/>
  <c r="V703" i="55"/>
  <c r="V702" i="55"/>
  <c r="V701" i="55"/>
  <c r="V700" i="55"/>
  <c r="V699" i="55"/>
  <c r="V698" i="55"/>
  <c r="V697" i="55"/>
  <c r="V696" i="55"/>
  <c r="V695" i="55"/>
  <c r="V694" i="55"/>
  <c r="V693" i="55"/>
  <c r="V692" i="55"/>
  <c r="V691" i="55"/>
  <c r="V690" i="55"/>
  <c r="V689" i="55"/>
  <c r="V688" i="55"/>
  <c r="V687" i="55"/>
  <c r="V686" i="55"/>
  <c r="V685" i="55"/>
  <c r="V684" i="55"/>
  <c r="V683" i="55"/>
  <c r="V682" i="55"/>
  <c r="V681" i="55"/>
  <c r="V680" i="55"/>
  <c r="V679" i="55"/>
  <c r="V678" i="55"/>
  <c r="V677" i="55"/>
  <c r="V676" i="55"/>
  <c r="V675" i="55"/>
  <c r="V674" i="55"/>
  <c r="V673" i="55"/>
  <c r="V672" i="55"/>
  <c r="V671" i="55"/>
  <c r="V670" i="55"/>
  <c r="V669" i="55"/>
  <c r="V668" i="55"/>
  <c r="V667" i="55"/>
  <c r="V666" i="55"/>
  <c r="V665" i="55"/>
  <c r="V664" i="55"/>
  <c r="V663" i="55"/>
  <c r="V662" i="55"/>
  <c r="V661" i="55"/>
  <c r="V660" i="55"/>
  <c r="V659" i="55"/>
  <c r="V658" i="55"/>
  <c r="V657" i="55"/>
  <c r="V656" i="55"/>
  <c r="V655" i="55"/>
  <c r="V654" i="55"/>
  <c r="V653" i="55"/>
  <c r="V652" i="55"/>
  <c r="V651" i="55"/>
  <c r="V650" i="55"/>
  <c r="V649" i="55"/>
  <c r="V648" i="55"/>
  <c r="V647" i="55"/>
  <c r="V646" i="55"/>
  <c r="V645" i="55"/>
  <c r="V644" i="55"/>
  <c r="V643" i="55"/>
  <c r="V642" i="55"/>
  <c r="V641" i="55"/>
  <c r="V640" i="55"/>
  <c r="V639" i="55"/>
  <c r="V638" i="55"/>
  <c r="V637" i="55"/>
  <c r="V636" i="55"/>
  <c r="V635" i="55"/>
  <c r="V634" i="55"/>
  <c r="V633" i="55"/>
  <c r="V632" i="55"/>
  <c r="V631" i="55"/>
  <c r="V630" i="55"/>
  <c r="V629" i="55"/>
  <c r="V628" i="55"/>
  <c r="V627" i="55"/>
  <c r="V626" i="55"/>
  <c r="V625" i="55"/>
  <c r="V624" i="55"/>
  <c r="V623" i="55"/>
  <c r="V622" i="55"/>
  <c r="V621" i="55"/>
  <c r="V620" i="55"/>
  <c r="V619" i="55"/>
  <c r="V618" i="55"/>
  <c r="V617" i="55"/>
  <c r="V616" i="55"/>
  <c r="V615" i="55"/>
  <c r="V614" i="55"/>
  <c r="V613" i="55"/>
  <c r="V612" i="55"/>
  <c r="V611" i="55"/>
  <c r="V610" i="55"/>
  <c r="V609" i="55"/>
  <c r="V608" i="55"/>
  <c r="V607" i="55"/>
  <c r="V606" i="55"/>
  <c r="V605" i="55"/>
  <c r="V604" i="55"/>
  <c r="V603" i="55"/>
  <c r="V602" i="55"/>
  <c r="V601" i="55"/>
  <c r="V600" i="55"/>
  <c r="V599" i="55"/>
  <c r="V598" i="55"/>
  <c r="V597" i="55"/>
  <c r="V596" i="55"/>
  <c r="V595" i="55"/>
  <c r="V594" i="55"/>
  <c r="V593" i="55"/>
  <c r="V592" i="55"/>
  <c r="V591" i="55"/>
  <c r="V590" i="55"/>
  <c r="V589" i="55"/>
  <c r="V588" i="55"/>
  <c r="V587" i="55"/>
  <c r="V586" i="55"/>
  <c r="V585" i="55"/>
  <c r="V584" i="55"/>
  <c r="V583" i="55"/>
  <c r="V582" i="55"/>
  <c r="V581" i="55"/>
  <c r="V580" i="55"/>
  <c r="V579" i="55"/>
  <c r="V578" i="55"/>
  <c r="V577" i="55"/>
  <c r="V576" i="55"/>
  <c r="V575" i="55"/>
  <c r="V574" i="55"/>
  <c r="V573" i="55"/>
  <c r="V572" i="55"/>
  <c r="V571" i="55"/>
  <c r="V570" i="55"/>
  <c r="V569" i="55"/>
  <c r="V568" i="55"/>
  <c r="V567" i="55"/>
  <c r="V566" i="55"/>
  <c r="V565" i="55"/>
  <c r="V564" i="55"/>
  <c r="V563" i="55"/>
  <c r="V562" i="55"/>
  <c r="V561" i="55"/>
  <c r="V560" i="55"/>
  <c r="V559" i="55"/>
  <c r="V558" i="55"/>
  <c r="V557" i="55"/>
  <c r="V556" i="55"/>
  <c r="V555" i="55"/>
  <c r="V554" i="55"/>
  <c r="V553" i="55"/>
  <c r="V552" i="55"/>
  <c r="V551" i="55"/>
  <c r="V550" i="55"/>
  <c r="V549" i="55"/>
  <c r="V548" i="55"/>
  <c r="V547" i="55"/>
  <c r="V546" i="55"/>
  <c r="V545" i="55"/>
  <c r="V544" i="55"/>
  <c r="V543" i="55"/>
  <c r="V542" i="55"/>
  <c r="V541" i="55"/>
  <c r="V540" i="55"/>
  <c r="V539" i="55"/>
  <c r="V538" i="55"/>
  <c r="V537" i="55"/>
  <c r="V536" i="55"/>
  <c r="V535" i="55"/>
  <c r="V534" i="55"/>
  <c r="V533" i="55"/>
  <c r="V532" i="55"/>
  <c r="V531" i="55"/>
  <c r="V530" i="55"/>
  <c r="V529" i="55"/>
  <c r="V528" i="55"/>
  <c r="V527" i="55"/>
  <c r="V526" i="55"/>
  <c r="V525" i="55"/>
  <c r="V524" i="55"/>
  <c r="V523" i="55"/>
  <c r="V522" i="55"/>
  <c r="V521" i="55"/>
  <c r="V520" i="55"/>
  <c r="V519" i="55"/>
  <c r="V518" i="55"/>
  <c r="V517" i="55"/>
  <c r="V516" i="55"/>
  <c r="V515" i="55"/>
  <c r="V514" i="55"/>
  <c r="V513" i="55"/>
  <c r="V512" i="55"/>
  <c r="V511" i="55"/>
  <c r="V510" i="55"/>
  <c r="V509" i="55"/>
  <c r="V508" i="55"/>
  <c r="V507" i="55"/>
  <c r="V506" i="55"/>
  <c r="V505" i="55"/>
  <c r="V504" i="55"/>
  <c r="V503" i="55"/>
  <c r="V502" i="55"/>
  <c r="V501" i="55"/>
  <c r="V500" i="55"/>
  <c r="V499" i="55"/>
  <c r="V498" i="55"/>
  <c r="V497" i="55"/>
  <c r="V496" i="55"/>
  <c r="V495" i="55"/>
  <c r="V494" i="55"/>
  <c r="V493" i="55"/>
  <c r="V492" i="55"/>
  <c r="V491" i="55"/>
  <c r="V490" i="55"/>
  <c r="V489" i="55"/>
  <c r="V488" i="55"/>
  <c r="V487" i="55"/>
  <c r="V486" i="55"/>
  <c r="V485" i="55"/>
  <c r="V484" i="55"/>
  <c r="V483" i="55"/>
  <c r="V482" i="55"/>
  <c r="V481" i="55"/>
  <c r="V480" i="55"/>
  <c r="V479" i="55"/>
  <c r="V478" i="55"/>
  <c r="V477" i="55"/>
  <c r="V476" i="55"/>
  <c r="V475" i="55"/>
  <c r="V474" i="55"/>
  <c r="V473" i="55"/>
  <c r="V472" i="55"/>
  <c r="V471" i="55"/>
  <c r="V470" i="55"/>
  <c r="V469" i="55"/>
  <c r="V468" i="55"/>
  <c r="V467" i="55"/>
  <c r="V466" i="55"/>
  <c r="V465" i="55"/>
  <c r="V464" i="55"/>
  <c r="V463" i="55"/>
  <c r="V462" i="55"/>
  <c r="V461" i="55"/>
  <c r="V460" i="55"/>
  <c r="V459" i="55"/>
  <c r="V458" i="55"/>
  <c r="V457" i="55"/>
  <c r="V456" i="55"/>
  <c r="V455" i="55"/>
  <c r="V454" i="55"/>
  <c r="V453" i="55"/>
  <c r="V452" i="55"/>
  <c r="V451" i="55"/>
  <c r="V450" i="55"/>
  <c r="V449" i="55"/>
  <c r="V448" i="55"/>
  <c r="V447" i="55"/>
  <c r="V446" i="55"/>
  <c r="V445" i="55"/>
  <c r="V444" i="55"/>
  <c r="V443" i="55"/>
  <c r="V442" i="55"/>
  <c r="V441" i="55"/>
  <c r="V440" i="55"/>
  <c r="V439" i="55"/>
  <c r="V438" i="55"/>
  <c r="V437" i="55"/>
  <c r="V436" i="55"/>
  <c r="V435" i="55"/>
  <c r="V434" i="55"/>
  <c r="V433" i="55"/>
  <c r="V432" i="55"/>
  <c r="V431" i="55"/>
  <c r="V430" i="55"/>
  <c r="V429" i="55"/>
  <c r="V428" i="55"/>
  <c r="V427" i="55"/>
  <c r="V426" i="55"/>
  <c r="V425" i="55"/>
  <c r="V424" i="55"/>
  <c r="V423" i="55"/>
  <c r="V422" i="55"/>
  <c r="V421" i="55"/>
  <c r="V420" i="55"/>
  <c r="V419" i="55"/>
  <c r="V418" i="55"/>
  <c r="V417" i="55"/>
  <c r="V416" i="55"/>
  <c r="V415" i="55"/>
  <c r="V414" i="55"/>
  <c r="V413" i="55"/>
  <c r="V412" i="55"/>
  <c r="V411" i="55"/>
  <c r="V410" i="55"/>
  <c r="V409" i="55"/>
  <c r="V408" i="55"/>
  <c r="V407" i="55"/>
  <c r="V406" i="55"/>
  <c r="V405" i="55"/>
  <c r="V404" i="55"/>
  <c r="V403" i="55"/>
  <c r="V402" i="55"/>
  <c r="V401" i="55"/>
  <c r="V400" i="55"/>
  <c r="V399" i="55"/>
  <c r="V398" i="55"/>
  <c r="V397" i="55"/>
  <c r="V396" i="55"/>
  <c r="V395" i="55"/>
  <c r="V394" i="55"/>
  <c r="V393" i="55"/>
  <c r="V392" i="55"/>
  <c r="V391" i="55"/>
  <c r="V390" i="55"/>
  <c r="V389" i="55"/>
  <c r="V388" i="55"/>
  <c r="V387" i="55"/>
  <c r="V386" i="55"/>
  <c r="V385" i="55"/>
  <c r="V384" i="55"/>
  <c r="V383" i="55"/>
  <c r="V382" i="55"/>
  <c r="V381" i="55"/>
  <c r="V380" i="55"/>
  <c r="V379" i="55"/>
  <c r="V378" i="55"/>
  <c r="V377" i="55"/>
  <c r="V376" i="55"/>
  <c r="V375" i="55"/>
  <c r="V374" i="55"/>
  <c r="V373" i="55"/>
  <c r="V372" i="55"/>
  <c r="V371" i="55"/>
  <c r="V370" i="55"/>
  <c r="V369" i="55"/>
  <c r="V368" i="55"/>
  <c r="V367" i="55"/>
  <c r="V366" i="55"/>
  <c r="V365" i="55"/>
  <c r="V364" i="55"/>
  <c r="V363" i="55"/>
  <c r="V362" i="55"/>
  <c r="V361" i="55"/>
  <c r="V360" i="55"/>
  <c r="V359" i="55"/>
  <c r="V358" i="55"/>
  <c r="V357" i="55"/>
  <c r="V356" i="55"/>
  <c r="V355" i="55"/>
  <c r="V354" i="55"/>
  <c r="V353" i="55"/>
  <c r="V352" i="55"/>
  <c r="V351" i="55"/>
  <c r="V350" i="55"/>
  <c r="V349" i="55"/>
  <c r="V348" i="55"/>
  <c r="V347" i="55"/>
  <c r="V346" i="55"/>
  <c r="V345" i="55"/>
  <c r="V344" i="55"/>
  <c r="V343" i="55"/>
  <c r="V342" i="55"/>
  <c r="V341" i="55"/>
  <c r="V340" i="55"/>
  <c r="V339" i="55"/>
  <c r="V338" i="55"/>
  <c r="V337" i="55"/>
  <c r="V336" i="55"/>
  <c r="V335" i="55"/>
  <c r="V334" i="55"/>
  <c r="V333" i="55"/>
  <c r="V332" i="55"/>
  <c r="V331" i="55"/>
  <c r="V330" i="55"/>
  <c r="V329" i="55"/>
  <c r="V328" i="55"/>
  <c r="V327" i="55"/>
  <c r="V326" i="55"/>
  <c r="V325" i="55"/>
  <c r="V324" i="55"/>
  <c r="V323" i="55"/>
  <c r="V322" i="55"/>
  <c r="V321" i="55"/>
  <c r="V320" i="55"/>
  <c r="V319" i="55"/>
  <c r="V318" i="55"/>
  <c r="V317" i="55"/>
  <c r="V316" i="55"/>
  <c r="V315" i="55"/>
  <c r="V314" i="55"/>
  <c r="V313" i="55"/>
  <c r="V312" i="55"/>
  <c r="V311" i="55"/>
  <c r="V310" i="55"/>
  <c r="V309" i="55"/>
  <c r="V308" i="55"/>
  <c r="V307" i="55"/>
  <c r="V306" i="55"/>
  <c r="V305" i="55"/>
  <c r="V304" i="55"/>
  <c r="V303" i="55"/>
  <c r="V302" i="55"/>
  <c r="V301" i="55"/>
  <c r="V300" i="55"/>
  <c r="V299" i="55"/>
  <c r="V298" i="55"/>
  <c r="V297" i="55"/>
  <c r="V296" i="55"/>
  <c r="V295" i="55"/>
  <c r="V294" i="55"/>
  <c r="V293" i="55"/>
  <c r="V292" i="55"/>
  <c r="V291" i="55"/>
  <c r="V290" i="55"/>
  <c r="V289" i="55"/>
  <c r="V288" i="55"/>
  <c r="V287" i="55"/>
  <c r="V286" i="55"/>
  <c r="V285" i="55"/>
  <c r="V284" i="55"/>
  <c r="V283" i="55"/>
  <c r="V282" i="55"/>
  <c r="V281" i="55"/>
  <c r="V280" i="55"/>
  <c r="V279" i="55"/>
  <c r="V278" i="55"/>
  <c r="V277" i="55"/>
  <c r="V276" i="55"/>
  <c r="V275" i="55"/>
  <c r="V274" i="55"/>
  <c r="V273" i="55"/>
  <c r="V272" i="55"/>
  <c r="V271" i="55"/>
  <c r="V270" i="55"/>
  <c r="V269" i="55"/>
  <c r="V268" i="55"/>
  <c r="V267" i="55"/>
  <c r="V266" i="55"/>
  <c r="V265" i="55"/>
  <c r="V264" i="55"/>
  <c r="V263" i="55"/>
  <c r="V262" i="55"/>
  <c r="V261" i="55"/>
  <c r="V260" i="55"/>
  <c r="V259" i="55"/>
  <c r="V258" i="55"/>
  <c r="V257" i="55"/>
  <c r="V256" i="55"/>
  <c r="V255" i="55"/>
  <c r="V254" i="55"/>
  <c r="V253" i="55"/>
  <c r="V252" i="55"/>
  <c r="V251" i="55"/>
  <c r="V250" i="55"/>
  <c r="V249" i="55"/>
  <c r="V248" i="55"/>
  <c r="V247" i="55"/>
  <c r="V246" i="55"/>
  <c r="V245" i="55"/>
  <c r="V244" i="55"/>
  <c r="V243" i="55"/>
  <c r="V242" i="55"/>
  <c r="V241" i="55"/>
  <c r="V240" i="55"/>
  <c r="V239" i="55"/>
  <c r="V238" i="55"/>
  <c r="V237" i="55"/>
  <c r="V236" i="55"/>
  <c r="V235" i="55"/>
  <c r="V234" i="55"/>
  <c r="V233" i="55"/>
  <c r="V232" i="55"/>
  <c r="V231" i="55"/>
  <c r="V230" i="55"/>
  <c r="V229" i="55"/>
  <c r="V228" i="55"/>
  <c r="V227" i="55"/>
  <c r="V226" i="55"/>
  <c r="V225" i="55"/>
  <c r="V224" i="55"/>
  <c r="V223" i="55"/>
  <c r="V222" i="55"/>
  <c r="V221" i="55"/>
  <c r="V220" i="55"/>
  <c r="V219" i="55"/>
  <c r="V218" i="55"/>
  <c r="V217" i="55"/>
  <c r="V216" i="55"/>
  <c r="V215" i="55"/>
  <c r="V214" i="55"/>
  <c r="V213" i="55"/>
  <c r="V212" i="55"/>
  <c r="V211" i="55"/>
  <c r="V210" i="55"/>
  <c r="V209" i="55"/>
  <c r="V208" i="55"/>
  <c r="V207" i="55"/>
  <c r="V206" i="55"/>
  <c r="V205" i="55"/>
  <c r="V204" i="55"/>
  <c r="V203" i="55"/>
  <c r="V202" i="55"/>
  <c r="V201" i="55"/>
  <c r="V200" i="55"/>
  <c r="V199" i="55"/>
  <c r="V198" i="55"/>
  <c r="V197" i="55"/>
  <c r="V196" i="55"/>
  <c r="V195" i="55"/>
  <c r="V194" i="55"/>
  <c r="V193" i="55"/>
  <c r="V192" i="55"/>
  <c r="V191" i="55"/>
  <c r="V190" i="55"/>
  <c r="V189" i="55"/>
  <c r="V188" i="55"/>
  <c r="V187" i="55"/>
  <c r="V186" i="55"/>
  <c r="V185" i="55"/>
  <c r="V184" i="55"/>
  <c r="V183" i="55"/>
  <c r="V182" i="55"/>
  <c r="V181" i="55"/>
  <c r="V180" i="55"/>
  <c r="V179" i="55"/>
  <c r="V178" i="55"/>
  <c r="V177" i="55"/>
  <c r="V176" i="55"/>
  <c r="V175" i="55"/>
  <c r="V174" i="55"/>
  <c r="V173" i="55"/>
  <c r="V172" i="55"/>
  <c r="V171" i="55"/>
  <c r="V170" i="55"/>
  <c r="V169" i="55"/>
  <c r="V168" i="55"/>
  <c r="V167" i="55"/>
  <c r="V166" i="55"/>
  <c r="V165" i="55"/>
  <c r="V164" i="55"/>
  <c r="V163" i="55"/>
  <c r="V162" i="55"/>
  <c r="V161" i="55"/>
  <c r="V160" i="55"/>
  <c r="V159" i="55"/>
  <c r="V158" i="55"/>
  <c r="V157" i="55"/>
  <c r="V156" i="55"/>
  <c r="V155" i="55"/>
  <c r="V154" i="55"/>
  <c r="V153" i="55"/>
  <c r="V152" i="55"/>
  <c r="V151" i="55"/>
  <c r="V150" i="55"/>
  <c r="V149" i="55"/>
  <c r="V148" i="55"/>
  <c r="V147" i="55"/>
  <c r="V146" i="55"/>
  <c r="V145" i="55"/>
  <c r="V144" i="55"/>
  <c r="V143" i="55"/>
  <c r="V142" i="55"/>
  <c r="V141" i="55"/>
  <c r="V140" i="55"/>
  <c r="V139" i="55"/>
  <c r="V138" i="55"/>
  <c r="V137" i="55"/>
  <c r="V136" i="55"/>
  <c r="V135" i="55"/>
  <c r="V134" i="55"/>
  <c r="V133" i="55"/>
  <c r="V132" i="55"/>
  <c r="V131" i="55"/>
  <c r="V130" i="55"/>
  <c r="V129" i="55"/>
  <c r="V128" i="55"/>
  <c r="V127" i="55"/>
  <c r="V126" i="55"/>
  <c r="V125" i="55"/>
  <c r="V124" i="55"/>
  <c r="V123" i="55"/>
  <c r="V122" i="55"/>
  <c r="V121" i="55"/>
  <c r="V120" i="55"/>
  <c r="V119" i="55"/>
  <c r="V118" i="55"/>
  <c r="V117" i="55"/>
  <c r="V116" i="55"/>
  <c r="V115" i="55"/>
  <c r="V114" i="55"/>
  <c r="V113" i="55"/>
  <c r="V112" i="55"/>
  <c r="V111" i="55"/>
  <c r="V110" i="55"/>
  <c r="V109" i="55"/>
  <c r="V108" i="55"/>
  <c r="V107" i="55"/>
  <c r="V106" i="55"/>
  <c r="V105" i="55"/>
  <c r="V104" i="55"/>
  <c r="V103" i="55"/>
  <c r="V102" i="55"/>
  <c r="V101" i="55"/>
  <c r="V100" i="55"/>
  <c r="V99" i="55"/>
  <c r="V98" i="55"/>
  <c r="V97" i="55"/>
  <c r="V96" i="55"/>
  <c r="V95" i="55"/>
  <c r="V94" i="55"/>
  <c r="V93" i="55"/>
  <c r="V92" i="55"/>
  <c r="V91" i="55"/>
  <c r="V90" i="55"/>
  <c r="V89" i="55"/>
  <c r="V88" i="55"/>
  <c r="V87" i="55"/>
  <c r="V86" i="55"/>
  <c r="V85" i="55"/>
  <c r="V84" i="55"/>
  <c r="V83" i="55"/>
  <c r="V82" i="55"/>
  <c r="V81" i="55"/>
  <c r="V80" i="55"/>
  <c r="V79" i="55"/>
  <c r="V78" i="55"/>
  <c r="V77" i="55"/>
  <c r="V76" i="55"/>
  <c r="V75" i="55"/>
  <c r="V74" i="55"/>
  <c r="V73" i="55"/>
  <c r="V72" i="55"/>
  <c r="V71" i="55"/>
  <c r="V70" i="55"/>
  <c r="V69" i="55"/>
  <c r="V68" i="55"/>
  <c r="V67" i="55"/>
  <c r="V66" i="55"/>
  <c r="V65" i="55"/>
  <c r="V64" i="55"/>
  <c r="V63" i="55"/>
  <c r="V62" i="55"/>
  <c r="V61" i="55"/>
  <c r="V60" i="55"/>
  <c r="V59" i="55"/>
  <c r="V58" i="55"/>
  <c r="V57" i="55"/>
  <c r="V56" i="55"/>
  <c r="V55" i="55"/>
  <c r="V54" i="55"/>
  <c r="V53" i="55"/>
  <c r="V52" i="55"/>
  <c r="V51" i="55"/>
  <c r="V50" i="55"/>
  <c r="V49" i="55"/>
  <c r="V48" i="55"/>
  <c r="V47" i="55"/>
  <c r="V46" i="55"/>
  <c r="V45" i="55"/>
  <c r="V44" i="55"/>
  <c r="V43" i="55"/>
  <c r="V42" i="55"/>
  <c r="V41" i="55"/>
  <c r="V40" i="55"/>
  <c r="V39" i="55"/>
  <c r="V38" i="55"/>
  <c r="V37" i="55"/>
  <c r="V36" i="55"/>
  <c r="V35" i="55"/>
  <c r="V34" i="55"/>
  <c r="V33" i="55"/>
  <c r="V32" i="55"/>
  <c r="V31" i="55"/>
  <c r="V30" i="55"/>
  <c r="V29" i="55"/>
  <c r="V28" i="55"/>
  <c r="V27" i="55"/>
  <c r="V26" i="55"/>
  <c r="V25" i="55"/>
  <c r="V24" i="55"/>
  <c r="V23" i="55"/>
  <c r="V22" i="55"/>
  <c r="V20" i="55"/>
  <c r="V19" i="55"/>
  <c r="V18" i="55"/>
  <c r="V17" i="55"/>
  <c r="V16" i="55"/>
  <c r="U35" i="55"/>
  <c r="U16" i="55"/>
  <c r="Y16" i="55" s="1"/>
  <c r="AB16" i="55"/>
  <c r="U815" i="55"/>
  <c r="U814" i="55"/>
  <c r="Z814" i="55" s="1"/>
  <c r="AA814" i="55" s="1"/>
  <c r="U813" i="55"/>
  <c r="U812" i="55"/>
  <c r="Z812" i="55" s="1"/>
  <c r="AA812" i="55" s="1"/>
  <c r="U811" i="55"/>
  <c r="U810" i="55"/>
  <c r="Z810" i="55" s="1"/>
  <c r="AA810" i="55" s="1"/>
  <c r="U809" i="55"/>
  <c r="U808" i="55"/>
  <c r="Z808" i="55" s="1"/>
  <c r="AA808" i="55" s="1"/>
  <c r="U807" i="55"/>
  <c r="U806" i="55"/>
  <c r="Z806" i="55" s="1"/>
  <c r="AA806" i="55" s="1"/>
  <c r="U805" i="55"/>
  <c r="U804" i="55"/>
  <c r="Z804" i="55" s="1"/>
  <c r="AA804" i="55" s="1"/>
  <c r="U803" i="55"/>
  <c r="U802" i="55"/>
  <c r="Z802" i="55" s="1"/>
  <c r="AA802" i="55" s="1"/>
  <c r="U801" i="55"/>
  <c r="U800" i="55"/>
  <c r="Z800" i="55" s="1"/>
  <c r="AA800" i="55" s="1"/>
  <c r="U799" i="55"/>
  <c r="U798" i="55"/>
  <c r="Z798" i="55" s="1"/>
  <c r="AA798" i="55" s="1"/>
  <c r="U797" i="55"/>
  <c r="U796" i="55"/>
  <c r="Z796" i="55" s="1"/>
  <c r="AA796" i="55" s="1"/>
  <c r="U795" i="55"/>
  <c r="U794" i="55"/>
  <c r="Z794" i="55" s="1"/>
  <c r="AA794" i="55" s="1"/>
  <c r="U793" i="55"/>
  <c r="U792" i="55"/>
  <c r="Z792" i="55" s="1"/>
  <c r="AA792" i="55" s="1"/>
  <c r="U791" i="55"/>
  <c r="U790" i="55"/>
  <c r="Z790" i="55" s="1"/>
  <c r="AA790" i="55" s="1"/>
  <c r="U789" i="55"/>
  <c r="U788" i="55"/>
  <c r="Z788" i="55" s="1"/>
  <c r="AA788" i="55" s="1"/>
  <c r="U787" i="55"/>
  <c r="U786" i="55"/>
  <c r="Z786" i="55" s="1"/>
  <c r="AA786" i="55" s="1"/>
  <c r="U785" i="55"/>
  <c r="U784" i="55"/>
  <c r="Z784" i="55" s="1"/>
  <c r="AA784" i="55" s="1"/>
  <c r="U783" i="55"/>
  <c r="U782" i="55"/>
  <c r="Z782" i="55" s="1"/>
  <c r="AA782" i="55" s="1"/>
  <c r="U781" i="55"/>
  <c r="U780" i="55"/>
  <c r="Z780" i="55" s="1"/>
  <c r="AA780" i="55" s="1"/>
  <c r="U779" i="55"/>
  <c r="U778" i="55"/>
  <c r="Z778" i="55" s="1"/>
  <c r="AA778" i="55" s="1"/>
  <c r="U777" i="55"/>
  <c r="U776" i="55"/>
  <c r="Z776" i="55" s="1"/>
  <c r="AA776" i="55" s="1"/>
  <c r="U775" i="55"/>
  <c r="U774" i="55"/>
  <c r="Z774" i="55" s="1"/>
  <c r="AA774" i="55" s="1"/>
  <c r="U773" i="55"/>
  <c r="U772" i="55"/>
  <c r="Z772" i="55" s="1"/>
  <c r="AA772" i="55" s="1"/>
  <c r="U771" i="55"/>
  <c r="U770" i="55"/>
  <c r="Z770" i="55" s="1"/>
  <c r="AA770" i="55" s="1"/>
  <c r="U769" i="55"/>
  <c r="U768" i="55"/>
  <c r="Z768" i="55" s="1"/>
  <c r="AA768" i="55" s="1"/>
  <c r="U767" i="55"/>
  <c r="U766" i="55"/>
  <c r="Z766" i="55" s="1"/>
  <c r="AA766" i="55" s="1"/>
  <c r="U765" i="55"/>
  <c r="U764" i="55"/>
  <c r="Z764" i="55" s="1"/>
  <c r="AA764" i="55" s="1"/>
  <c r="U763" i="55"/>
  <c r="U762" i="55"/>
  <c r="Z762" i="55" s="1"/>
  <c r="AA762" i="55" s="1"/>
  <c r="U761" i="55"/>
  <c r="U760" i="55"/>
  <c r="Z760" i="55" s="1"/>
  <c r="AA760" i="55" s="1"/>
  <c r="U759" i="55"/>
  <c r="U758" i="55"/>
  <c r="Z758" i="55" s="1"/>
  <c r="AA758" i="55" s="1"/>
  <c r="U757" i="55"/>
  <c r="U756" i="55"/>
  <c r="Z756" i="55" s="1"/>
  <c r="AA756" i="55" s="1"/>
  <c r="U755" i="55"/>
  <c r="U754" i="55"/>
  <c r="Z754" i="55" s="1"/>
  <c r="AA754" i="55" s="1"/>
  <c r="U753" i="55"/>
  <c r="U752" i="55"/>
  <c r="Z752" i="55" s="1"/>
  <c r="AA752" i="55" s="1"/>
  <c r="U751" i="55"/>
  <c r="U750" i="55"/>
  <c r="Z750" i="55" s="1"/>
  <c r="AA750" i="55" s="1"/>
  <c r="U749" i="55"/>
  <c r="U748" i="55"/>
  <c r="Z748" i="55" s="1"/>
  <c r="AA748" i="55" s="1"/>
  <c r="U747" i="55"/>
  <c r="U746" i="55"/>
  <c r="Z746" i="55" s="1"/>
  <c r="AA746" i="55" s="1"/>
  <c r="U745" i="55"/>
  <c r="U744" i="55"/>
  <c r="Z744" i="55" s="1"/>
  <c r="AA744" i="55" s="1"/>
  <c r="U743" i="55"/>
  <c r="U742" i="55"/>
  <c r="Z742" i="55" s="1"/>
  <c r="AA742" i="55" s="1"/>
  <c r="U741" i="55"/>
  <c r="U740" i="55"/>
  <c r="Z740" i="55" s="1"/>
  <c r="AA740" i="55" s="1"/>
  <c r="U739" i="55"/>
  <c r="U738" i="55"/>
  <c r="Z738" i="55" s="1"/>
  <c r="AA738" i="55" s="1"/>
  <c r="U737" i="55"/>
  <c r="U736" i="55"/>
  <c r="Z736" i="55" s="1"/>
  <c r="AA736" i="55" s="1"/>
  <c r="U735" i="55"/>
  <c r="U734" i="55"/>
  <c r="Z734" i="55" s="1"/>
  <c r="AA734" i="55" s="1"/>
  <c r="U733" i="55"/>
  <c r="U732" i="55"/>
  <c r="Z732" i="55" s="1"/>
  <c r="AA732" i="55" s="1"/>
  <c r="U731" i="55"/>
  <c r="U730" i="55"/>
  <c r="Z730" i="55" s="1"/>
  <c r="AA730" i="55" s="1"/>
  <c r="U729" i="55"/>
  <c r="U728" i="55"/>
  <c r="Z728" i="55" s="1"/>
  <c r="AA728" i="55" s="1"/>
  <c r="U727" i="55"/>
  <c r="U726" i="55"/>
  <c r="Z726" i="55" s="1"/>
  <c r="AA726" i="55" s="1"/>
  <c r="U725" i="55"/>
  <c r="U724" i="55"/>
  <c r="Z724" i="55" s="1"/>
  <c r="AA724" i="55" s="1"/>
  <c r="U723" i="55"/>
  <c r="U722" i="55"/>
  <c r="Z722" i="55" s="1"/>
  <c r="AA722" i="55" s="1"/>
  <c r="U721" i="55"/>
  <c r="U720" i="55"/>
  <c r="Z720" i="55" s="1"/>
  <c r="AA720" i="55" s="1"/>
  <c r="U719" i="55"/>
  <c r="U718" i="55"/>
  <c r="Z718" i="55" s="1"/>
  <c r="AA718" i="55" s="1"/>
  <c r="U717" i="55"/>
  <c r="U716" i="55"/>
  <c r="Z716" i="55" s="1"/>
  <c r="AA716" i="55" s="1"/>
  <c r="U715" i="55"/>
  <c r="U714" i="55"/>
  <c r="Z714" i="55" s="1"/>
  <c r="AA714" i="55" s="1"/>
  <c r="U713" i="55"/>
  <c r="U712" i="55"/>
  <c r="Z712" i="55" s="1"/>
  <c r="AA712" i="55" s="1"/>
  <c r="U711" i="55"/>
  <c r="U710" i="55"/>
  <c r="Z710" i="55" s="1"/>
  <c r="AA710" i="55" s="1"/>
  <c r="U709" i="55"/>
  <c r="U708" i="55"/>
  <c r="Z708" i="55" s="1"/>
  <c r="AA708" i="55" s="1"/>
  <c r="U707" i="55"/>
  <c r="U706" i="55"/>
  <c r="Z706" i="55" s="1"/>
  <c r="AA706" i="55" s="1"/>
  <c r="U705" i="55"/>
  <c r="U704" i="55"/>
  <c r="Z704" i="55" s="1"/>
  <c r="AA704" i="55" s="1"/>
  <c r="U703" i="55"/>
  <c r="U702" i="55"/>
  <c r="Z702" i="55" s="1"/>
  <c r="AA702" i="55" s="1"/>
  <c r="U701" i="55"/>
  <c r="U700" i="55"/>
  <c r="Z700" i="55" s="1"/>
  <c r="AA700" i="55" s="1"/>
  <c r="U699" i="55"/>
  <c r="U698" i="55"/>
  <c r="Z698" i="55" s="1"/>
  <c r="AA698" i="55" s="1"/>
  <c r="U697" i="55"/>
  <c r="U696" i="55"/>
  <c r="Z696" i="55" s="1"/>
  <c r="AA696" i="55" s="1"/>
  <c r="U695" i="55"/>
  <c r="U694" i="55"/>
  <c r="Z694" i="55" s="1"/>
  <c r="AA694" i="55" s="1"/>
  <c r="U693" i="55"/>
  <c r="U692" i="55"/>
  <c r="Z692" i="55" s="1"/>
  <c r="AA692" i="55" s="1"/>
  <c r="U691" i="55"/>
  <c r="U690" i="55"/>
  <c r="Z690" i="55" s="1"/>
  <c r="AA690" i="55" s="1"/>
  <c r="U689" i="55"/>
  <c r="U688" i="55"/>
  <c r="Z688" i="55" s="1"/>
  <c r="AA688" i="55" s="1"/>
  <c r="U687" i="55"/>
  <c r="U686" i="55"/>
  <c r="Z686" i="55" s="1"/>
  <c r="AA686" i="55" s="1"/>
  <c r="U685" i="55"/>
  <c r="U684" i="55"/>
  <c r="Z684" i="55" s="1"/>
  <c r="AA684" i="55" s="1"/>
  <c r="U683" i="55"/>
  <c r="U682" i="55"/>
  <c r="Z682" i="55" s="1"/>
  <c r="AA682" i="55" s="1"/>
  <c r="U681" i="55"/>
  <c r="U680" i="55"/>
  <c r="Z680" i="55" s="1"/>
  <c r="AA680" i="55" s="1"/>
  <c r="U679" i="55"/>
  <c r="U678" i="55"/>
  <c r="Z678" i="55" s="1"/>
  <c r="AA678" i="55" s="1"/>
  <c r="U677" i="55"/>
  <c r="U676" i="55"/>
  <c r="Z676" i="55" s="1"/>
  <c r="AA676" i="55" s="1"/>
  <c r="U675" i="55"/>
  <c r="U674" i="55"/>
  <c r="Z674" i="55" s="1"/>
  <c r="AA674" i="55" s="1"/>
  <c r="U673" i="55"/>
  <c r="U672" i="55"/>
  <c r="Z672" i="55" s="1"/>
  <c r="AA672" i="55" s="1"/>
  <c r="U671" i="55"/>
  <c r="U670" i="55"/>
  <c r="Z670" i="55" s="1"/>
  <c r="AA670" i="55" s="1"/>
  <c r="U669" i="55"/>
  <c r="U668" i="55"/>
  <c r="Y668" i="55" s="1"/>
  <c r="U667" i="55"/>
  <c r="U666" i="55"/>
  <c r="Y666" i="55" s="1"/>
  <c r="U665" i="55"/>
  <c r="U664" i="55"/>
  <c r="Y664" i="55" s="1"/>
  <c r="U663" i="55"/>
  <c r="U662" i="55"/>
  <c r="Y662" i="55" s="1"/>
  <c r="U661" i="55"/>
  <c r="U660" i="55"/>
  <c r="Y660" i="55" s="1"/>
  <c r="U659" i="55"/>
  <c r="U658" i="55"/>
  <c r="Y658" i="55" s="1"/>
  <c r="U657" i="55"/>
  <c r="U656" i="55"/>
  <c r="Y656" i="55" s="1"/>
  <c r="U655" i="55"/>
  <c r="U654" i="55"/>
  <c r="Y654" i="55" s="1"/>
  <c r="U653" i="55"/>
  <c r="U652" i="55"/>
  <c r="Y652" i="55" s="1"/>
  <c r="U651" i="55"/>
  <c r="U650" i="55"/>
  <c r="Y650" i="55" s="1"/>
  <c r="U649" i="55"/>
  <c r="U648" i="55"/>
  <c r="Y648" i="55" s="1"/>
  <c r="U647" i="55"/>
  <c r="U646" i="55"/>
  <c r="Y646" i="55" s="1"/>
  <c r="U645" i="55"/>
  <c r="U644" i="55"/>
  <c r="Y644" i="55" s="1"/>
  <c r="U643" i="55"/>
  <c r="U642" i="55"/>
  <c r="Y642" i="55" s="1"/>
  <c r="U641" i="55"/>
  <c r="U640" i="55"/>
  <c r="Y640" i="55" s="1"/>
  <c r="U639" i="55"/>
  <c r="U638" i="55"/>
  <c r="Y638" i="55" s="1"/>
  <c r="U637" i="55"/>
  <c r="U636" i="55"/>
  <c r="Y636" i="55" s="1"/>
  <c r="U635" i="55"/>
  <c r="U634" i="55"/>
  <c r="Y634" i="55" s="1"/>
  <c r="U633" i="55"/>
  <c r="U632" i="55"/>
  <c r="Y632" i="55" s="1"/>
  <c r="U631" i="55"/>
  <c r="U630" i="55"/>
  <c r="Y630" i="55" s="1"/>
  <c r="U629" i="55"/>
  <c r="U628" i="55"/>
  <c r="Y628" i="55" s="1"/>
  <c r="U627" i="55"/>
  <c r="U626" i="55"/>
  <c r="Y626" i="55" s="1"/>
  <c r="U625" i="55"/>
  <c r="U624" i="55"/>
  <c r="Y624" i="55" s="1"/>
  <c r="U623" i="55"/>
  <c r="U622" i="55"/>
  <c r="Y622" i="55" s="1"/>
  <c r="U621" i="55"/>
  <c r="U620" i="55"/>
  <c r="Y620" i="55" s="1"/>
  <c r="U619" i="55"/>
  <c r="U618" i="55"/>
  <c r="Y618" i="55" s="1"/>
  <c r="U617" i="55"/>
  <c r="U616" i="55"/>
  <c r="Y616" i="55" s="1"/>
  <c r="U615" i="55"/>
  <c r="U614" i="55"/>
  <c r="Y614" i="55" s="1"/>
  <c r="U613" i="55"/>
  <c r="U612" i="55"/>
  <c r="Y612" i="55" s="1"/>
  <c r="U611" i="55"/>
  <c r="U610" i="55"/>
  <c r="Y610" i="55" s="1"/>
  <c r="U609" i="55"/>
  <c r="U608" i="55"/>
  <c r="Y608" i="55" s="1"/>
  <c r="U607" i="55"/>
  <c r="U606" i="55"/>
  <c r="Y606" i="55" s="1"/>
  <c r="U605" i="55"/>
  <c r="U604" i="55"/>
  <c r="Y604" i="55" s="1"/>
  <c r="U603" i="55"/>
  <c r="U602" i="55"/>
  <c r="Y602" i="55" s="1"/>
  <c r="U601" i="55"/>
  <c r="U600" i="55"/>
  <c r="Y600" i="55" s="1"/>
  <c r="U599" i="55"/>
  <c r="U598" i="55"/>
  <c r="Y598" i="55" s="1"/>
  <c r="U597" i="55"/>
  <c r="U596" i="55"/>
  <c r="Y596" i="55" s="1"/>
  <c r="U595" i="55"/>
  <c r="U594" i="55"/>
  <c r="Y594" i="55" s="1"/>
  <c r="U593" i="55"/>
  <c r="U592" i="55"/>
  <c r="Y592" i="55" s="1"/>
  <c r="U591" i="55"/>
  <c r="U590" i="55"/>
  <c r="Y590" i="55" s="1"/>
  <c r="U589" i="55"/>
  <c r="U588" i="55"/>
  <c r="Y588" i="55" s="1"/>
  <c r="U587" i="55"/>
  <c r="U586" i="55"/>
  <c r="Y586" i="55" s="1"/>
  <c r="U585" i="55"/>
  <c r="U584" i="55"/>
  <c r="Y584" i="55" s="1"/>
  <c r="U583" i="55"/>
  <c r="U582" i="55"/>
  <c r="Y582" i="55" s="1"/>
  <c r="U581" i="55"/>
  <c r="U580" i="55"/>
  <c r="Y580" i="55" s="1"/>
  <c r="U579" i="55"/>
  <c r="U578" i="55"/>
  <c r="Y578" i="55" s="1"/>
  <c r="U577" i="55"/>
  <c r="U576" i="55"/>
  <c r="Y576" i="55" s="1"/>
  <c r="U575" i="55"/>
  <c r="U574" i="55"/>
  <c r="Y574" i="55" s="1"/>
  <c r="U573" i="55"/>
  <c r="U572" i="55"/>
  <c r="Y572" i="55" s="1"/>
  <c r="U571" i="55"/>
  <c r="U570" i="55"/>
  <c r="Y570" i="55" s="1"/>
  <c r="U569" i="55"/>
  <c r="U568" i="55"/>
  <c r="Y568" i="55" s="1"/>
  <c r="U567" i="55"/>
  <c r="U566" i="55"/>
  <c r="Y566" i="55" s="1"/>
  <c r="U565" i="55"/>
  <c r="U564" i="55"/>
  <c r="Y564" i="55" s="1"/>
  <c r="U563" i="55"/>
  <c r="U562" i="55"/>
  <c r="Y562" i="55" s="1"/>
  <c r="U561" i="55"/>
  <c r="U560" i="55"/>
  <c r="Y560" i="55" s="1"/>
  <c r="U559" i="55"/>
  <c r="U558" i="55"/>
  <c r="Y558" i="55" s="1"/>
  <c r="U557" i="55"/>
  <c r="U556" i="55"/>
  <c r="Y556" i="55" s="1"/>
  <c r="U555" i="55"/>
  <c r="U554" i="55"/>
  <c r="Y554" i="55" s="1"/>
  <c r="U553" i="55"/>
  <c r="U552" i="55"/>
  <c r="Y552" i="55" s="1"/>
  <c r="U551" i="55"/>
  <c r="U550" i="55"/>
  <c r="Y550" i="55" s="1"/>
  <c r="U549" i="55"/>
  <c r="U548" i="55"/>
  <c r="Y548" i="55" s="1"/>
  <c r="U547" i="55"/>
  <c r="U546" i="55"/>
  <c r="Y546" i="55" s="1"/>
  <c r="U545" i="55"/>
  <c r="U544" i="55"/>
  <c r="Y544" i="55" s="1"/>
  <c r="U543" i="55"/>
  <c r="U542" i="55"/>
  <c r="Y542" i="55" s="1"/>
  <c r="U541" i="55"/>
  <c r="U540" i="55"/>
  <c r="Y540" i="55" s="1"/>
  <c r="U539" i="55"/>
  <c r="U538" i="55"/>
  <c r="Y538" i="55" s="1"/>
  <c r="U537" i="55"/>
  <c r="U536" i="55"/>
  <c r="Y536" i="55" s="1"/>
  <c r="U535" i="55"/>
  <c r="U534" i="55"/>
  <c r="Y534" i="55" s="1"/>
  <c r="U533" i="55"/>
  <c r="U532" i="55"/>
  <c r="Y532" i="55" s="1"/>
  <c r="U531" i="55"/>
  <c r="U530" i="55"/>
  <c r="Y530" i="55" s="1"/>
  <c r="U529" i="55"/>
  <c r="U528" i="55"/>
  <c r="Y528" i="55" s="1"/>
  <c r="U527" i="55"/>
  <c r="U526" i="55"/>
  <c r="Y526" i="55" s="1"/>
  <c r="U525" i="55"/>
  <c r="U524" i="55"/>
  <c r="Y524" i="55" s="1"/>
  <c r="U523" i="55"/>
  <c r="U522" i="55"/>
  <c r="Y522" i="55" s="1"/>
  <c r="U521" i="55"/>
  <c r="U520" i="55"/>
  <c r="Y520" i="55" s="1"/>
  <c r="U519" i="55"/>
  <c r="U518" i="55"/>
  <c r="Y518" i="55" s="1"/>
  <c r="U517" i="55"/>
  <c r="U516" i="55"/>
  <c r="U515" i="55"/>
  <c r="U514" i="55"/>
  <c r="U513" i="55"/>
  <c r="U512" i="55"/>
  <c r="U511" i="55"/>
  <c r="U510" i="55"/>
  <c r="U509" i="55"/>
  <c r="U508" i="55"/>
  <c r="U507" i="55"/>
  <c r="U506" i="55"/>
  <c r="U505" i="55"/>
  <c r="U504" i="55"/>
  <c r="U503" i="55"/>
  <c r="U502" i="55"/>
  <c r="U501" i="55"/>
  <c r="U500" i="55"/>
  <c r="U499" i="55"/>
  <c r="U498" i="55"/>
  <c r="U497" i="55"/>
  <c r="U496" i="55"/>
  <c r="U495" i="55"/>
  <c r="U494" i="55"/>
  <c r="U493" i="55"/>
  <c r="U492" i="55"/>
  <c r="U491" i="55"/>
  <c r="U490" i="55"/>
  <c r="U489" i="55"/>
  <c r="U488" i="55"/>
  <c r="U487" i="55"/>
  <c r="U486" i="55"/>
  <c r="U485" i="55"/>
  <c r="U484" i="55"/>
  <c r="U483" i="55"/>
  <c r="U482" i="55"/>
  <c r="U481" i="55"/>
  <c r="U480" i="55"/>
  <c r="U479" i="55"/>
  <c r="U478" i="55"/>
  <c r="U477" i="55"/>
  <c r="U476" i="55"/>
  <c r="U475" i="55"/>
  <c r="U474" i="55"/>
  <c r="U473" i="55"/>
  <c r="U472" i="55"/>
  <c r="U471" i="55"/>
  <c r="U470" i="55"/>
  <c r="U469" i="55"/>
  <c r="U468" i="55"/>
  <c r="U467" i="55"/>
  <c r="U466" i="55"/>
  <c r="U465" i="55"/>
  <c r="U464" i="55"/>
  <c r="U463" i="55"/>
  <c r="U462" i="55"/>
  <c r="U461" i="55"/>
  <c r="U460" i="55"/>
  <c r="U459" i="55"/>
  <c r="U458" i="55"/>
  <c r="U457" i="55"/>
  <c r="U456" i="55"/>
  <c r="U455" i="55"/>
  <c r="U454" i="55"/>
  <c r="U453" i="55"/>
  <c r="U452" i="55"/>
  <c r="U451" i="55"/>
  <c r="U450" i="55"/>
  <c r="U449" i="55"/>
  <c r="U448" i="55"/>
  <c r="U447" i="55"/>
  <c r="U446" i="55"/>
  <c r="U445" i="55"/>
  <c r="U444" i="55"/>
  <c r="U443" i="55"/>
  <c r="U442" i="55"/>
  <c r="U441" i="55"/>
  <c r="U440" i="55"/>
  <c r="U439" i="55"/>
  <c r="U438" i="55"/>
  <c r="U437" i="55"/>
  <c r="U436" i="55"/>
  <c r="U435" i="55"/>
  <c r="U434" i="55"/>
  <c r="U433" i="55"/>
  <c r="U432" i="55"/>
  <c r="U431" i="55"/>
  <c r="U430" i="55"/>
  <c r="U429" i="55"/>
  <c r="U428" i="55"/>
  <c r="U427" i="55"/>
  <c r="U426" i="55"/>
  <c r="U425" i="55"/>
  <c r="U424" i="55"/>
  <c r="U423" i="55"/>
  <c r="U422" i="55"/>
  <c r="U421" i="55"/>
  <c r="U420" i="55"/>
  <c r="U419" i="55"/>
  <c r="U418" i="55"/>
  <c r="U417" i="55"/>
  <c r="U416" i="55"/>
  <c r="U415" i="55"/>
  <c r="U414" i="55"/>
  <c r="U413" i="55"/>
  <c r="U412" i="55"/>
  <c r="U411" i="55"/>
  <c r="U410" i="55"/>
  <c r="U409" i="55"/>
  <c r="U408" i="55"/>
  <c r="U407" i="55"/>
  <c r="U406" i="55"/>
  <c r="U405" i="55"/>
  <c r="U404" i="55"/>
  <c r="U403" i="55"/>
  <c r="U402" i="55"/>
  <c r="U401" i="55"/>
  <c r="U400" i="55"/>
  <c r="U399" i="55"/>
  <c r="U398" i="55"/>
  <c r="U397" i="55"/>
  <c r="U396" i="55"/>
  <c r="U395" i="55"/>
  <c r="U394" i="55"/>
  <c r="U393" i="55"/>
  <c r="U392" i="55"/>
  <c r="U391" i="55"/>
  <c r="U390" i="55"/>
  <c r="U389" i="55"/>
  <c r="U388" i="55"/>
  <c r="U387" i="55"/>
  <c r="U386" i="55"/>
  <c r="U385" i="55"/>
  <c r="U384" i="55"/>
  <c r="U383" i="55"/>
  <c r="U382" i="55"/>
  <c r="U381" i="55"/>
  <c r="U380" i="55"/>
  <c r="U379" i="55"/>
  <c r="U378" i="55"/>
  <c r="U377" i="55"/>
  <c r="U376" i="55"/>
  <c r="U375" i="55"/>
  <c r="U374" i="55"/>
  <c r="U373" i="55"/>
  <c r="U372" i="55"/>
  <c r="U371" i="55"/>
  <c r="U370" i="55"/>
  <c r="U369" i="55"/>
  <c r="U368" i="55"/>
  <c r="U367" i="55"/>
  <c r="U366" i="55"/>
  <c r="U365" i="55"/>
  <c r="U364" i="55"/>
  <c r="U363" i="55"/>
  <c r="U362" i="55"/>
  <c r="U361" i="55"/>
  <c r="U360" i="55"/>
  <c r="U359" i="55"/>
  <c r="U358" i="55"/>
  <c r="U357" i="55"/>
  <c r="U356" i="55"/>
  <c r="U355" i="55"/>
  <c r="U354" i="55"/>
  <c r="U353" i="55"/>
  <c r="U352" i="55"/>
  <c r="U351" i="55"/>
  <c r="U350" i="55"/>
  <c r="U349" i="55"/>
  <c r="U348" i="55"/>
  <c r="U347" i="55"/>
  <c r="U346" i="55"/>
  <c r="U345" i="55"/>
  <c r="U344" i="55"/>
  <c r="U343" i="55"/>
  <c r="U342" i="55"/>
  <c r="U341" i="55"/>
  <c r="U340" i="55"/>
  <c r="U339" i="55"/>
  <c r="U338" i="55"/>
  <c r="U337" i="55"/>
  <c r="U336" i="55"/>
  <c r="U335" i="55"/>
  <c r="U334" i="55"/>
  <c r="U333" i="55"/>
  <c r="U332" i="55"/>
  <c r="U331" i="55"/>
  <c r="U330" i="55"/>
  <c r="U329" i="55"/>
  <c r="U328" i="55"/>
  <c r="U327" i="55"/>
  <c r="U326" i="55"/>
  <c r="U325" i="55"/>
  <c r="U324" i="55"/>
  <c r="U323" i="55"/>
  <c r="U322" i="55"/>
  <c r="U321" i="55"/>
  <c r="U320" i="55"/>
  <c r="U319" i="55"/>
  <c r="U318" i="55"/>
  <c r="U317" i="55"/>
  <c r="U316" i="55"/>
  <c r="U315" i="55"/>
  <c r="U314" i="55"/>
  <c r="U313" i="55"/>
  <c r="U312" i="55"/>
  <c r="U311" i="55"/>
  <c r="U310" i="55"/>
  <c r="U309" i="55"/>
  <c r="U308" i="55"/>
  <c r="U307" i="55"/>
  <c r="U306" i="55"/>
  <c r="U305" i="55"/>
  <c r="U304" i="55"/>
  <c r="U303" i="55"/>
  <c r="U302" i="55"/>
  <c r="U301" i="55"/>
  <c r="U300" i="55"/>
  <c r="U299" i="55"/>
  <c r="U298" i="55"/>
  <c r="U297" i="55"/>
  <c r="U296" i="55"/>
  <c r="U295" i="55"/>
  <c r="U294" i="55"/>
  <c r="U293" i="55"/>
  <c r="U292" i="55"/>
  <c r="U291" i="55"/>
  <c r="U290" i="55"/>
  <c r="U289" i="55"/>
  <c r="U288" i="55"/>
  <c r="U287" i="55"/>
  <c r="U286" i="55"/>
  <c r="U285" i="55"/>
  <c r="U284" i="55"/>
  <c r="U283" i="55"/>
  <c r="U282" i="55"/>
  <c r="U281" i="55"/>
  <c r="U280" i="55"/>
  <c r="U279" i="55"/>
  <c r="U278" i="55"/>
  <c r="U277" i="55"/>
  <c r="U276" i="55"/>
  <c r="U275" i="55"/>
  <c r="U274" i="55"/>
  <c r="U273" i="55"/>
  <c r="U272" i="55"/>
  <c r="U271" i="55"/>
  <c r="U270" i="55"/>
  <c r="U269" i="55"/>
  <c r="U268" i="55"/>
  <c r="U267" i="55"/>
  <c r="U266" i="55"/>
  <c r="U265" i="55"/>
  <c r="U264" i="55"/>
  <c r="U263" i="55"/>
  <c r="U262" i="55"/>
  <c r="U261" i="55"/>
  <c r="U260" i="55"/>
  <c r="U259" i="55"/>
  <c r="U258" i="55"/>
  <c r="U257" i="55"/>
  <c r="U256" i="55"/>
  <c r="U255" i="55"/>
  <c r="U254" i="55"/>
  <c r="U253" i="55"/>
  <c r="U252" i="55"/>
  <c r="U251" i="55"/>
  <c r="U250" i="55"/>
  <c r="U249" i="55"/>
  <c r="U248" i="55"/>
  <c r="U247" i="55"/>
  <c r="U246" i="55"/>
  <c r="U245" i="55"/>
  <c r="U244" i="55"/>
  <c r="U243" i="55"/>
  <c r="U242" i="55"/>
  <c r="U241" i="55"/>
  <c r="U240" i="55"/>
  <c r="U239" i="55"/>
  <c r="U238" i="55"/>
  <c r="U237" i="55"/>
  <c r="U236" i="55"/>
  <c r="U235" i="55"/>
  <c r="U234" i="55"/>
  <c r="U233" i="55"/>
  <c r="U232" i="55"/>
  <c r="U231" i="55"/>
  <c r="U230" i="55"/>
  <c r="U229" i="55"/>
  <c r="U228" i="55"/>
  <c r="U227" i="55"/>
  <c r="U226" i="55"/>
  <c r="U225" i="55"/>
  <c r="U224" i="55"/>
  <c r="U223" i="55"/>
  <c r="U222" i="55"/>
  <c r="U221" i="55"/>
  <c r="U220" i="55"/>
  <c r="U219" i="55"/>
  <c r="U218" i="55"/>
  <c r="U217" i="55"/>
  <c r="U216" i="55"/>
  <c r="U215" i="55"/>
  <c r="U214" i="55"/>
  <c r="U213" i="55"/>
  <c r="U212" i="55"/>
  <c r="U211" i="55"/>
  <c r="U210" i="55"/>
  <c r="U209" i="55"/>
  <c r="U208" i="55"/>
  <c r="U207" i="55"/>
  <c r="U206" i="55"/>
  <c r="U205" i="55"/>
  <c r="U204" i="55"/>
  <c r="U203" i="55"/>
  <c r="U202" i="55"/>
  <c r="U201" i="55"/>
  <c r="U200" i="55"/>
  <c r="U199" i="55"/>
  <c r="U198" i="55"/>
  <c r="U197" i="55"/>
  <c r="U196" i="55"/>
  <c r="U195" i="55"/>
  <c r="U194" i="55"/>
  <c r="U193" i="55"/>
  <c r="U192" i="55"/>
  <c r="U191" i="55"/>
  <c r="U190" i="55"/>
  <c r="U189" i="55"/>
  <c r="U188" i="55"/>
  <c r="U187" i="55"/>
  <c r="U186" i="55"/>
  <c r="U185" i="55"/>
  <c r="U184" i="55"/>
  <c r="U183" i="55"/>
  <c r="U182" i="55"/>
  <c r="U181" i="55"/>
  <c r="U180" i="55"/>
  <c r="U179" i="55"/>
  <c r="U178" i="55"/>
  <c r="U177" i="55"/>
  <c r="U176" i="55"/>
  <c r="U175" i="55"/>
  <c r="U174" i="55"/>
  <c r="U173" i="55"/>
  <c r="U172" i="55"/>
  <c r="U171" i="55"/>
  <c r="U170" i="55"/>
  <c r="U169" i="55"/>
  <c r="U168" i="55"/>
  <c r="U167" i="55"/>
  <c r="U166" i="55"/>
  <c r="U165" i="55"/>
  <c r="U164" i="55"/>
  <c r="U163" i="55"/>
  <c r="U162" i="55"/>
  <c r="U161" i="55"/>
  <c r="U160" i="55"/>
  <c r="U159" i="55"/>
  <c r="U158" i="55"/>
  <c r="U157" i="55"/>
  <c r="U156" i="55"/>
  <c r="U155" i="55"/>
  <c r="U154" i="55"/>
  <c r="U153" i="55"/>
  <c r="U152" i="55"/>
  <c r="U151" i="55"/>
  <c r="U150" i="55"/>
  <c r="U149" i="55"/>
  <c r="U148" i="55"/>
  <c r="U147" i="55"/>
  <c r="U146" i="55"/>
  <c r="U145" i="55"/>
  <c r="U144" i="55"/>
  <c r="U143" i="55"/>
  <c r="U142" i="55"/>
  <c r="U141" i="55"/>
  <c r="U140" i="55"/>
  <c r="U139" i="55"/>
  <c r="U138" i="55"/>
  <c r="U137" i="55"/>
  <c r="U136" i="55"/>
  <c r="U135" i="55"/>
  <c r="U134" i="55"/>
  <c r="U133" i="55"/>
  <c r="U132" i="55"/>
  <c r="U131" i="55"/>
  <c r="U130" i="55"/>
  <c r="U129" i="55"/>
  <c r="U128" i="55"/>
  <c r="U127" i="55"/>
  <c r="U126" i="55"/>
  <c r="U125" i="55"/>
  <c r="U124" i="55"/>
  <c r="U123" i="55"/>
  <c r="U122" i="55"/>
  <c r="U121" i="55"/>
  <c r="U120" i="55"/>
  <c r="U119" i="55"/>
  <c r="U118" i="55"/>
  <c r="U117" i="55"/>
  <c r="U116" i="55"/>
  <c r="U115" i="55"/>
  <c r="U114" i="55"/>
  <c r="U113" i="55"/>
  <c r="U112" i="55"/>
  <c r="U111" i="55"/>
  <c r="U110" i="55"/>
  <c r="U109" i="55"/>
  <c r="U108" i="55"/>
  <c r="U107" i="55"/>
  <c r="U106" i="55"/>
  <c r="U105" i="55"/>
  <c r="U104" i="55"/>
  <c r="U103" i="55"/>
  <c r="U102" i="55"/>
  <c r="U101" i="55"/>
  <c r="U100" i="55"/>
  <c r="U99" i="55"/>
  <c r="U98" i="55"/>
  <c r="U97" i="55"/>
  <c r="U96" i="55"/>
  <c r="U95" i="55"/>
  <c r="U94" i="55"/>
  <c r="U93" i="55"/>
  <c r="U92" i="55"/>
  <c r="U91" i="55"/>
  <c r="U90" i="55"/>
  <c r="U89" i="55"/>
  <c r="U88" i="55"/>
  <c r="U87" i="55"/>
  <c r="U86" i="55"/>
  <c r="U85" i="55"/>
  <c r="U84" i="55"/>
  <c r="U83" i="55"/>
  <c r="U82" i="55"/>
  <c r="U81" i="55"/>
  <c r="U80" i="55"/>
  <c r="U79" i="55"/>
  <c r="U78" i="55"/>
  <c r="U77" i="55"/>
  <c r="U76" i="55"/>
  <c r="U75" i="55"/>
  <c r="U74" i="55"/>
  <c r="U73" i="55"/>
  <c r="U72" i="55"/>
  <c r="U71" i="55"/>
  <c r="U70" i="55"/>
  <c r="U69" i="55"/>
  <c r="U68" i="55"/>
  <c r="U67" i="55"/>
  <c r="U66" i="55"/>
  <c r="U65" i="55"/>
  <c r="U64" i="55"/>
  <c r="U63" i="55"/>
  <c r="U62" i="55"/>
  <c r="U61" i="55"/>
  <c r="U60" i="55"/>
  <c r="U59" i="55"/>
  <c r="U58" i="55"/>
  <c r="U57" i="55"/>
  <c r="U56" i="55"/>
  <c r="U55" i="55"/>
  <c r="U54" i="55"/>
  <c r="U53" i="55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39" i="55"/>
  <c r="U38" i="55"/>
  <c r="U37" i="55"/>
  <c r="U36" i="55"/>
  <c r="U34" i="55"/>
  <c r="U33" i="55"/>
  <c r="U32" i="55"/>
  <c r="U31" i="55"/>
  <c r="U30" i="55"/>
  <c r="U29" i="55"/>
  <c r="U28" i="55"/>
  <c r="U27" i="55"/>
  <c r="U26" i="55"/>
  <c r="U25" i="55"/>
  <c r="U24" i="55"/>
  <c r="U23" i="55"/>
  <c r="U22" i="55"/>
  <c r="U20" i="55"/>
  <c r="U19" i="55"/>
  <c r="U18" i="55"/>
  <c r="G7" i="55"/>
  <c r="U17" i="55"/>
  <c r="Z17" i="55" s="1"/>
  <c r="AB815" i="55"/>
  <c r="Z815" i="55"/>
  <c r="AA815" i="55" s="1"/>
  <c r="Y815" i="55"/>
  <c r="AB814" i="55"/>
  <c r="AB813" i="55"/>
  <c r="Z813" i="55"/>
  <c r="AA813" i="55"/>
  <c r="Y813" i="55"/>
  <c r="AB812" i="55"/>
  <c r="AB811" i="55"/>
  <c r="Z811" i="55"/>
  <c r="AA811" i="55" s="1"/>
  <c r="Y811" i="55"/>
  <c r="AB810" i="55"/>
  <c r="AB809" i="55"/>
  <c r="Z809" i="55"/>
  <c r="AA809" i="55"/>
  <c r="Y809" i="55"/>
  <c r="AB808" i="55"/>
  <c r="AB807" i="55"/>
  <c r="Z807" i="55"/>
  <c r="AA807" i="55" s="1"/>
  <c r="Y807" i="55"/>
  <c r="AB806" i="55"/>
  <c r="AB805" i="55"/>
  <c r="Z805" i="55"/>
  <c r="AA805" i="55"/>
  <c r="Y805" i="55"/>
  <c r="AB804" i="55"/>
  <c r="AB803" i="55"/>
  <c r="Z803" i="55"/>
  <c r="AA803" i="55" s="1"/>
  <c r="Y803" i="55"/>
  <c r="AB802" i="55"/>
  <c r="AB801" i="55"/>
  <c r="Z801" i="55"/>
  <c r="AA801" i="55"/>
  <c r="Y801" i="55"/>
  <c r="AB800" i="55"/>
  <c r="AB799" i="55"/>
  <c r="Z799" i="55"/>
  <c r="AA799" i="55" s="1"/>
  <c r="Y799" i="55"/>
  <c r="AB798" i="55"/>
  <c r="AB797" i="55"/>
  <c r="Z797" i="55"/>
  <c r="AA797" i="55"/>
  <c r="Y797" i="55"/>
  <c r="AB796" i="55"/>
  <c r="AB795" i="55"/>
  <c r="Z795" i="55"/>
  <c r="AA795" i="55" s="1"/>
  <c r="Y795" i="55"/>
  <c r="AB794" i="55"/>
  <c r="AB793" i="55"/>
  <c r="Z793" i="55"/>
  <c r="AA793" i="55"/>
  <c r="Y793" i="55"/>
  <c r="AB792" i="55"/>
  <c r="AB791" i="55"/>
  <c r="Z791" i="55"/>
  <c r="AA791" i="55" s="1"/>
  <c r="Y791" i="55"/>
  <c r="AB790" i="55"/>
  <c r="AB789" i="55"/>
  <c r="Z789" i="55"/>
  <c r="AA789" i="55"/>
  <c r="Y789" i="55"/>
  <c r="AB788" i="55"/>
  <c r="AB787" i="55"/>
  <c r="Z787" i="55"/>
  <c r="AA787" i="55" s="1"/>
  <c r="Y787" i="55"/>
  <c r="AB786" i="55"/>
  <c r="AB785" i="55"/>
  <c r="Z785" i="55"/>
  <c r="AA785" i="55"/>
  <c r="Y785" i="55"/>
  <c r="AB784" i="55"/>
  <c r="AB783" i="55"/>
  <c r="Z783" i="55"/>
  <c r="AA783" i="55" s="1"/>
  <c r="Y783" i="55"/>
  <c r="AB782" i="55"/>
  <c r="AB781" i="55"/>
  <c r="Z781" i="55"/>
  <c r="AA781" i="55"/>
  <c r="Y781" i="55"/>
  <c r="AB780" i="55"/>
  <c r="AB779" i="55"/>
  <c r="Z779" i="55"/>
  <c r="AA779" i="55" s="1"/>
  <c r="Y779" i="55"/>
  <c r="AB778" i="55"/>
  <c r="AB777" i="55"/>
  <c r="Z777" i="55"/>
  <c r="AA777" i="55"/>
  <c r="Y777" i="55"/>
  <c r="AB776" i="55"/>
  <c r="AB775" i="55"/>
  <c r="Z775" i="55"/>
  <c r="AA775" i="55" s="1"/>
  <c r="Y775" i="55"/>
  <c r="AB774" i="55"/>
  <c r="AB773" i="55"/>
  <c r="Z773" i="55"/>
  <c r="AA773" i="55"/>
  <c r="Y773" i="55"/>
  <c r="AB772" i="55"/>
  <c r="AB771" i="55"/>
  <c r="Z771" i="55"/>
  <c r="AA771" i="55" s="1"/>
  <c r="Y771" i="55"/>
  <c r="AB770" i="55"/>
  <c r="AB769" i="55"/>
  <c r="Z769" i="55"/>
  <c r="AA769" i="55"/>
  <c r="Y769" i="55"/>
  <c r="AB768" i="55"/>
  <c r="AB767" i="55"/>
  <c r="Z767" i="55"/>
  <c r="AA767" i="55" s="1"/>
  <c r="Y767" i="55"/>
  <c r="AB766" i="55"/>
  <c r="AB765" i="55"/>
  <c r="Z765" i="55"/>
  <c r="AA765" i="55"/>
  <c r="Y765" i="55"/>
  <c r="AB764" i="55"/>
  <c r="AB763" i="55"/>
  <c r="Z763" i="55"/>
  <c r="AA763" i="55" s="1"/>
  <c r="Y763" i="55"/>
  <c r="AB762" i="55"/>
  <c r="AB761" i="55"/>
  <c r="Z761" i="55"/>
  <c r="AA761" i="55"/>
  <c r="Y761" i="55"/>
  <c r="AB760" i="55"/>
  <c r="AB759" i="55"/>
  <c r="Z759" i="55"/>
  <c r="AA759" i="55" s="1"/>
  <c r="Y759" i="55"/>
  <c r="AB758" i="55"/>
  <c r="AB757" i="55"/>
  <c r="Z757" i="55"/>
  <c r="AA757" i="55"/>
  <c r="Y757" i="55"/>
  <c r="AB756" i="55"/>
  <c r="AB755" i="55"/>
  <c r="Z755" i="55"/>
  <c r="AA755" i="55" s="1"/>
  <c r="Y755" i="55"/>
  <c r="AB754" i="55"/>
  <c r="AB753" i="55"/>
  <c r="Z753" i="55"/>
  <c r="AA753" i="55"/>
  <c r="Y753" i="55"/>
  <c r="AB752" i="55"/>
  <c r="AB751" i="55"/>
  <c r="Z751" i="55"/>
  <c r="AA751" i="55" s="1"/>
  <c r="Y751" i="55"/>
  <c r="AB750" i="55"/>
  <c r="AB749" i="55"/>
  <c r="Z749" i="55"/>
  <c r="AA749" i="55"/>
  <c r="Y749" i="55"/>
  <c r="AB748" i="55"/>
  <c r="AB747" i="55"/>
  <c r="Z747" i="55"/>
  <c r="AA747" i="55" s="1"/>
  <c r="Y747" i="55"/>
  <c r="AB746" i="55"/>
  <c r="AB745" i="55"/>
  <c r="Z745" i="55"/>
  <c r="AA745" i="55"/>
  <c r="Y745" i="55"/>
  <c r="AB744" i="55"/>
  <c r="AB743" i="55"/>
  <c r="Z743" i="55"/>
  <c r="AA743" i="55" s="1"/>
  <c r="Y743" i="55"/>
  <c r="AB742" i="55"/>
  <c r="AB741" i="55"/>
  <c r="Z741" i="55"/>
  <c r="AA741" i="55"/>
  <c r="Y741" i="55"/>
  <c r="AB740" i="55"/>
  <c r="AB739" i="55"/>
  <c r="Z739" i="55"/>
  <c r="AA739" i="55" s="1"/>
  <c r="Y739" i="55"/>
  <c r="AB738" i="55"/>
  <c r="AB737" i="55"/>
  <c r="Z737" i="55"/>
  <c r="AA737" i="55"/>
  <c r="Y737" i="55"/>
  <c r="AB736" i="55"/>
  <c r="AB735" i="55"/>
  <c r="Z735" i="55"/>
  <c r="AA735" i="55" s="1"/>
  <c r="Y735" i="55"/>
  <c r="AB734" i="55"/>
  <c r="AB733" i="55"/>
  <c r="Z733" i="55"/>
  <c r="AA733" i="55"/>
  <c r="Y733" i="55"/>
  <c r="AB732" i="55"/>
  <c r="AB731" i="55"/>
  <c r="Z731" i="55"/>
  <c r="AA731" i="55" s="1"/>
  <c r="Y731" i="55"/>
  <c r="AB730" i="55"/>
  <c r="AB729" i="55"/>
  <c r="Z729" i="55"/>
  <c r="AA729" i="55"/>
  <c r="Y729" i="55"/>
  <c r="AB728" i="55"/>
  <c r="AB727" i="55"/>
  <c r="Z727" i="55"/>
  <c r="AA727" i="55" s="1"/>
  <c r="Y727" i="55"/>
  <c r="AB726" i="55"/>
  <c r="AB725" i="55"/>
  <c r="Z725" i="55"/>
  <c r="AA725" i="55"/>
  <c r="Y725" i="55"/>
  <c r="AB724" i="55"/>
  <c r="AB723" i="55"/>
  <c r="Z723" i="55"/>
  <c r="AA723" i="55" s="1"/>
  <c r="Y723" i="55"/>
  <c r="AB722" i="55"/>
  <c r="AB721" i="55"/>
  <c r="Z721" i="55"/>
  <c r="AA721" i="55"/>
  <c r="Y721" i="55"/>
  <c r="AB720" i="55"/>
  <c r="AB719" i="55"/>
  <c r="Z719" i="55"/>
  <c r="AA719" i="55" s="1"/>
  <c r="Y719" i="55"/>
  <c r="AB718" i="55"/>
  <c r="AB717" i="55"/>
  <c r="Z717" i="55"/>
  <c r="AA717" i="55"/>
  <c r="Y717" i="55"/>
  <c r="AB716" i="55"/>
  <c r="AB715" i="55"/>
  <c r="Z715" i="55"/>
  <c r="AA715" i="55" s="1"/>
  <c r="Y715" i="55"/>
  <c r="AB714" i="55"/>
  <c r="AB713" i="55"/>
  <c r="Z713" i="55"/>
  <c r="AA713" i="55"/>
  <c r="Y713" i="55"/>
  <c r="AB712" i="55"/>
  <c r="AB711" i="55"/>
  <c r="Z711" i="55"/>
  <c r="AA711" i="55" s="1"/>
  <c r="Y711" i="55"/>
  <c r="AB710" i="55"/>
  <c r="AB709" i="55"/>
  <c r="Z709" i="55"/>
  <c r="AA709" i="55"/>
  <c r="Y709" i="55"/>
  <c r="AB708" i="55"/>
  <c r="AB707" i="55"/>
  <c r="Z707" i="55"/>
  <c r="AA707" i="55" s="1"/>
  <c r="Y707" i="55"/>
  <c r="AB706" i="55"/>
  <c r="AB705" i="55"/>
  <c r="Z705" i="55"/>
  <c r="AA705" i="55"/>
  <c r="Y705" i="55"/>
  <c r="AB704" i="55"/>
  <c r="AB703" i="55"/>
  <c r="Z703" i="55"/>
  <c r="AA703" i="55" s="1"/>
  <c r="Y703" i="55"/>
  <c r="AB702" i="55"/>
  <c r="AB701" i="55"/>
  <c r="Z701" i="55"/>
  <c r="AA701" i="55"/>
  <c r="Y701" i="55"/>
  <c r="AB700" i="55"/>
  <c r="AB699" i="55"/>
  <c r="Z699" i="55"/>
  <c r="AA699" i="55" s="1"/>
  <c r="Y699" i="55"/>
  <c r="AB698" i="55"/>
  <c r="AB697" i="55"/>
  <c r="Z697" i="55"/>
  <c r="AA697" i="55"/>
  <c r="Y697" i="55"/>
  <c r="AB696" i="55"/>
  <c r="AB695" i="55"/>
  <c r="Z695" i="55"/>
  <c r="AA695" i="55" s="1"/>
  <c r="Y695" i="55"/>
  <c r="AB694" i="55"/>
  <c r="AB693" i="55"/>
  <c r="Z693" i="55"/>
  <c r="AA693" i="55"/>
  <c r="Y693" i="55"/>
  <c r="AB692" i="55"/>
  <c r="AB691" i="55"/>
  <c r="Z691" i="55"/>
  <c r="AA691" i="55" s="1"/>
  <c r="Y691" i="55"/>
  <c r="AB690" i="55"/>
  <c r="AB689" i="55"/>
  <c r="Z689" i="55"/>
  <c r="AA689" i="55"/>
  <c r="Y689" i="55"/>
  <c r="AB688" i="55"/>
  <c r="AB687" i="55"/>
  <c r="Z687" i="55"/>
  <c r="AA687" i="55" s="1"/>
  <c r="Y687" i="55"/>
  <c r="AB686" i="55"/>
  <c r="AB685" i="55"/>
  <c r="Z685" i="55"/>
  <c r="AA685" i="55"/>
  <c r="Y685" i="55"/>
  <c r="AB684" i="55"/>
  <c r="AB683" i="55"/>
  <c r="Z683" i="55"/>
  <c r="AA683" i="55" s="1"/>
  <c r="Y683" i="55"/>
  <c r="AB682" i="55"/>
  <c r="AB681" i="55"/>
  <c r="Z681" i="55"/>
  <c r="AA681" i="55"/>
  <c r="Y681" i="55"/>
  <c r="AB680" i="55"/>
  <c r="AB679" i="55"/>
  <c r="Z679" i="55"/>
  <c r="AA679" i="55" s="1"/>
  <c r="Y679" i="55"/>
  <c r="AB678" i="55"/>
  <c r="AB677" i="55"/>
  <c r="Z677" i="55"/>
  <c r="AA677" i="55"/>
  <c r="Y677" i="55"/>
  <c r="AB676" i="55"/>
  <c r="AB675" i="55"/>
  <c r="Z675" i="55"/>
  <c r="AA675" i="55" s="1"/>
  <c r="Y675" i="55"/>
  <c r="AB674" i="55"/>
  <c r="AB673" i="55"/>
  <c r="Z673" i="55"/>
  <c r="AA673" i="55"/>
  <c r="Y673" i="55"/>
  <c r="AB672" i="55"/>
  <c r="AB671" i="55"/>
  <c r="Z671" i="55"/>
  <c r="AA671" i="55" s="1"/>
  <c r="Y671" i="55"/>
  <c r="AB670" i="55"/>
  <c r="AB669" i="55"/>
  <c r="Z669" i="55"/>
  <c r="AA669" i="55" s="1"/>
  <c r="Y669" i="55"/>
  <c r="AB668" i="55"/>
  <c r="Z668" i="55"/>
  <c r="AA668" i="55" s="1"/>
  <c r="AB667" i="55"/>
  <c r="Z667" i="55"/>
  <c r="AA667" i="55" s="1"/>
  <c r="Y667" i="55"/>
  <c r="AB666" i="55"/>
  <c r="Z666" i="55"/>
  <c r="AA666" i="55" s="1"/>
  <c r="AB665" i="55"/>
  <c r="Z665" i="55"/>
  <c r="AA665" i="55" s="1"/>
  <c r="Y665" i="55"/>
  <c r="AB664" i="55"/>
  <c r="Z664" i="55"/>
  <c r="AA664" i="55" s="1"/>
  <c r="AB663" i="55"/>
  <c r="Z663" i="55"/>
  <c r="AA663" i="55" s="1"/>
  <c r="Y663" i="55"/>
  <c r="AB662" i="55"/>
  <c r="Z662" i="55"/>
  <c r="AA662" i="55" s="1"/>
  <c r="AB661" i="55"/>
  <c r="Z661" i="55"/>
  <c r="AA661" i="55" s="1"/>
  <c r="Y661" i="55"/>
  <c r="AB660" i="55"/>
  <c r="Z660" i="55"/>
  <c r="AA660" i="55" s="1"/>
  <c r="AB659" i="55"/>
  <c r="Z659" i="55"/>
  <c r="AA659" i="55" s="1"/>
  <c r="Y659" i="55"/>
  <c r="AB658" i="55"/>
  <c r="Z658" i="55"/>
  <c r="AA658" i="55" s="1"/>
  <c r="AB657" i="55"/>
  <c r="Z657" i="55"/>
  <c r="AA657" i="55" s="1"/>
  <c r="Y657" i="55"/>
  <c r="AB656" i="55"/>
  <c r="Z656" i="55"/>
  <c r="AA656" i="55" s="1"/>
  <c r="AB655" i="55"/>
  <c r="Z655" i="55"/>
  <c r="AA655" i="55" s="1"/>
  <c r="Y655" i="55"/>
  <c r="AB654" i="55"/>
  <c r="Z654" i="55"/>
  <c r="AA654" i="55" s="1"/>
  <c r="AB653" i="55"/>
  <c r="Z653" i="55"/>
  <c r="AA653" i="55" s="1"/>
  <c r="Y653" i="55"/>
  <c r="AB652" i="55"/>
  <c r="Z652" i="55"/>
  <c r="AA652" i="55" s="1"/>
  <c r="AB651" i="55"/>
  <c r="Z651" i="55"/>
  <c r="AA651" i="55" s="1"/>
  <c r="Y651" i="55"/>
  <c r="AB650" i="55"/>
  <c r="Z650" i="55"/>
  <c r="AA650" i="55" s="1"/>
  <c r="AB649" i="55"/>
  <c r="Z649" i="55"/>
  <c r="AA649" i="55" s="1"/>
  <c r="Y649" i="55"/>
  <c r="AB648" i="55"/>
  <c r="Z648" i="55"/>
  <c r="AA648" i="55" s="1"/>
  <c r="AB647" i="55"/>
  <c r="Z647" i="55"/>
  <c r="AA647" i="55" s="1"/>
  <c r="Y647" i="55"/>
  <c r="AB646" i="55"/>
  <c r="Z646" i="55"/>
  <c r="AA646" i="55" s="1"/>
  <c r="AB645" i="55"/>
  <c r="Z645" i="55"/>
  <c r="AA645" i="55" s="1"/>
  <c r="Y645" i="55"/>
  <c r="AB644" i="55"/>
  <c r="Z644" i="55"/>
  <c r="AA644" i="55" s="1"/>
  <c r="AB643" i="55"/>
  <c r="Z643" i="55"/>
  <c r="AA643" i="55" s="1"/>
  <c r="Y643" i="55"/>
  <c r="AB642" i="55"/>
  <c r="Z642" i="55"/>
  <c r="AA642" i="55" s="1"/>
  <c r="AB641" i="55"/>
  <c r="Z641" i="55"/>
  <c r="AA641" i="55" s="1"/>
  <c r="Y641" i="55"/>
  <c r="AB640" i="55"/>
  <c r="Z640" i="55"/>
  <c r="AA640" i="55" s="1"/>
  <c r="AB639" i="55"/>
  <c r="Z639" i="55"/>
  <c r="AA639" i="55" s="1"/>
  <c r="Y639" i="55"/>
  <c r="AB638" i="55"/>
  <c r="Z638" i="55"/>
  <c r="AA638" i="55" s="1"/>
  <c r="AB637" i="55"/>
  <c r="Z637" i="55"/>
  <c r="AA637" i="55" s="1"/>
  <c r="Y637" i="55"/>
  <c r="AB636" i="55"/>
  <c r="Z636" i="55"/>
  <c r="AA636" i="55" s="1"/>
  <c r="AB635" i="55"/>
  <c r="Z635" i="55"/>
  <c r="AA635" i="55" s="1"/>
  <c r="Y635" i="55"/>
  <c r="AB634" i="55"/>
  <c r="Z634" i="55"/>
  <c r="AA634" i="55" s="1"/>
  <c r="AB633" i="55"/>
  <c r="Z633" i="55"/>
  <c r="AA633" i="55" s="1"/>
  <c r="Y633" i="55"/>
  <c r="AB632" i="55"/>
  <c r="Z632" i="55"/>
  <c r="AA632" i="55" s="1"/>
  <c r="AB631" i="55"/>
  <c r="Z631" i="55"/>
  <c r="AA631" i="55" s="1"/>
  <c r="Y631" i="55"/>
  <c r="AB630" i="55"/>
  <c r="Z630" i="55"/>
  <c r="AA630" i="55" s="1"/>
  <c r="AB629" i="55"/>
  <c r="Z629" i="55"/>
  <c r="AA629" i="55" s="1"/>
  <c r="Y629" i="55"/>
  <c r="AB628" i="55"/>
  <c r="Z628" i="55"/>
  <c r="AA628" i="55" s="1"/>
  <c r="AB627" i="55"/>
  <c r="Z627" i="55"/>
  <c r="AA627" i="55" s="1"/>
  <c r="Y627" i="55"/>
  <c r="AB626" i="55"/>
  <c r="Z626" i="55"/>
  <c r="AA626" i="55" s="1"/>
  <c r="AB625" i="55"/>
  <c r="Z625" i="55"/>
  <c r="AA625" i="55" s="1"/>
  <c r="Y625" i="55"/>
  <c r="AB624" i="55"/>
  <c r="Z624" i="55"/>
  <c r="AA624" i="55" s="1"/>
  <c r="AB623" i="55"/>
  <c r="Z623" i="55"/>
  <c r="AA623" i="55" s="1"/>
  <c r="Y623" i="55"/>
  <c r="AB622" i="55"/>
  <c r="Z622" i="55"/>
  <c r="AA622" i="55" s="1"/>
  <c r="AB621" i="55"/>
  <c r="Z621" i="55"/>
  <c r="AA621" i="55" s="1"/>
  <c r="Y621" i="55"/>
  <c r="AB620" i="55"/>
  <c r="Z620" i="55"/>
  <c r="AA620" i="55" s="1"/>
  <c r="AB619" i="55"/>
  <c r="Z619" i="55"/>
  <c r="AA619" i="55" s="1"/>
  <c r="Y619" i="55"/>
  <c r="AB618" i="55"/>
  <c r="Z618" i="55"/>
  <c r="AA618" i="55" s="1"/>
  <c r="AB617" i="55"/>
  <c r="Z617" i="55"/>
  <c r="AA617" i="55" s="1"/>
  <c r="Y617" i="55"/>
  <c r="AB616" i="55"/>
  <c r="Z616" i="55"/>
  <c r="AA616" i="55" s="1"/>
  <c r="AB615" i="55"/>
  <c r="Z615" i="55"/>
  <c r="AA615" i="55" s="1"/>
  <c r="Y615" i="55"/>
  <c r="AB614" i="55"/>
  <c r="Z614" i="55"/>
  <c r="AA614" i="55" s="1"/>
  <c r="AB613" i="55"/>
  <c r="Z613" i="55"/>
  <c r="AA613" i="55" s="1"/>
  <c r="Y613" i="55"/>
  <c r="AB612" i="55"/>
  <c r="Z612" i="55"/>
  <c r="AA612" i="55" s="1"/>
  <c r="AB611" i="55"/>
  <c r="Z611" i="55"/>
  <c r="AA611" i="55" s="1"/>
  <c r="Y611" i="55"/>
  <c r="AB610" i="55"/>
  <c r="Z610" i="55"/>
  <c r="AA610" i="55" s="1"/>
  <c r="AB609" i="55"/>
  <c r="Z609" i="55"/>
  <c r="AA609" i="55" s="1"/>
  <c r="Y609" i="55"/>
  <c r="AB608" i="55"/>
  <c r="Z608" i="55"/>
  <c r="AA608" i="55" s="1"/>
  <c r="AB607" i="55"/>
  <c r="Z607" i="55"/>
  <c r="AA607" i="55" s="1"/>
  <c r="Y607" i="55"/>
  <c r="AB606" i="55"/>
  <c r="Z606" i="55"/>
  <c r="AA606" i="55" s="1"/>
  <c r="AB605" i="55"/>
  <c r="Z605" i="55"/>
  <c r="AA605" i="55" s="1"/>
  <c r="Y605" i="55"/>
  <c r="AB604" i="55"/>
  <c r="Z604" i="55"/>
  <c r="AA604" i="55" s="1"/>
  <c r="AB603" i="55"/>
  <c r="Z603" i="55"/>
  <c r="AA603" i="55" s="1"/>
  <c r="Y603" i="55"/>
  <c r="AB602" i="55"/>
  <c r="Z602" i="55"/>
  <c r="AA602" i="55" s="1"/>
  <c r="AB601" i="55"/>
  <c r="Z601" i="55"/>
  <c r="AA601" i="55" s="1"/>
  <c r="Y601" i="55"/>
  <c r="AB600" i="55"/>
  <c r="Z600" i="55"/>
  <c r="AA600" i="55" s="1"/>
  <c r="AB599" i="55"/>
  <c r="Z599" i="55"/>
  <c r="AA599" i="55" s="1"/>
  <c r="Y599" i="55"/>
  <c r="AB598" i="55"/>
  <c r="Z598" i="55"/>
  <c r="AA598" i="55" s="1"/>
  <c r="AB597" i="55"/>
  <c r="Z597" i="55"/>
  <c r="AA597" i="55" s="1"/>
  <c r="Y597" i="55"/>
  <c r="AB596" i="55"/>
  <c r="Z596" i="55"/>
  <c r="AA596" i="55" s="1"/>
  <c r="AB595" i="55"/>
  <c r="Z595" i="55"/>
  <c r="AA595" i="55" s="1"/>
  <c r="Y595" i="55"/>
  <c r="AB594" i="55"/>
  <c r="Z594" i="55"/>
  <c r="AA594" i="55" s="1"/>
  <c r="AB593" i="55"/>
  <c r="Z593" i="55"/>
  <c r="AA593" i="55" s="1"/>
  <c r="Y593" i="55"/>
  <c r="AB592" i="55"/>
  <c r="Z592" i="55"/>
  <c r="AA592" i="55" s="1"/>
  <c r="AB591" i="55"/>
  <c r="Z591" i="55"/>
  <c r="AA591" i="55" s="1"/>
  <c r="Y591" i="55"/>
  <c r="AB590" i="55"/>
  <c r="Z590" i="55"/>
  <c r="AA590" i="55" s="1"/>
  <c r="AB589" i="55"/>
  <c r="Z589" i="55"/>
  <c r="AA589" i="55" s="1"/>
  <c r="Y589" i="55"/>
  <c r="AB588" i="55"/>
  <c r="Z588" i="55"/>
  <c r="AA588" i="55" s="1"/>
  <c r="AB587" i="55"/>
  <c r="Z587" i="55"/>
  <c r="AA587" i="55" s="1"/>
  <c r="Y587" i="55"/>
  <c r="AB586" i="55"/>
  <c r="Z586" i="55"/>
  <c r="AA586" i="55" s="1"/>
  <c r="AB585" i="55"/>
  <c r="Z585" i="55"/>
  <c r="AA585" i="55" s="1"/>
  <c r="Y585" i="55"/>
  <c r="AB584" i="55"/>
  <c r="Z584" i="55"/>
  <c r="AA584" i="55" s="1"/>
  <c r="AB583" i="55"/>
  <c r="Z583" i="55"/>
  <c r="AA583" i="55" s="1"/>
  <c r="Y583" i="55"/>
  <c r="AB582" i="55"/>
  <c r="Z582" i="55"/>
  <c r="AA582" i="55" s="1"/>
  <c r="AB581" i="55"/>
  <c r="Z581" i="55"/>
  <c r="AA581" i="55" s="1"/>
  <c r="Y581" i="55"/>
  <c r="AB580" i="55"/>
  <c r="Z580" i="55"/>
  <c r="AA580" i="55" s="1"/>
  <c r="AB579" i="55"/>
  <c r="Z579" i="55"/>
  <c r="AA579" i="55" s="1"/>
  <c r="Y579" i="55"/>
  <c r="AB578" i="55"/>
  <c r="Z578" i="55"/>
  <c r="AA578" i="55" s="1"/>
  <c r="AB577" i="55"/>
  <c r="Z577" i="55"/>
  <c r="AA577" i="55" s="1"/>
  <c r="Y577" i="55"/>
  <c r="AB576" i="55"/>
  <c r="Z576" i="55"/>
  <c r="AA576" i="55" s="1"/>
  <c r="AB575" i="55"/>
  <c r="Z575" i="55"/>
  <c r="AA575" i="55" s="1"/>
  <c r="Y575" i="55"/>
  <c r="AB574" i="55"/>
  <c r="Z574" i="55"/>
  <c r="AA574" i="55" s="1"/>
  <c r="AB573" i="55"/>
  <c r="Z573" i="55"/>
  <c r="AA573" i="55" s="1"/>
  <c r="Y573" i="55"/>
  <c r="AB572" i="55"/>
  <c r="Z572" i="55"/>
  <c r="AA572" i="55" s="1"/>
  <c r="AB571" i="55"/>
  <c r="Z571" i="55"/>
  <c r="AA571" i="55" s="1"/>
  <c r="Y571" i="55"/>
  <c r="AB570" i="55"/>
  <c r="Z570" i="55"/>
  <c r="AA570" i="55" s="1"/>
  <c r="AB569" i="55"/>
  <c r="Z569" i="55"/>
  <c r="AA569" i="55" s="1"/>
  <c r="Y569" i="55"/>
  <c r="AB568" i="55"/>
  <c r="Z568" i="55"/>
  <c r="AA568" i="55" s="1"/>
  <c r="AB567" i="55"/>
  <c r="Z567" i="55"/>
  <c r="AA567" i="55" s="1"/>
  <c r="Y567" i="55"/>
  <c r="AB566" i="55"/>
  <c r="Z566" i="55"/>
  <c r="AA566" i="55" s="1"/>
  <c r="AB565" i="55"/>
  <c r="Z565" i="55"/>
  <c r="AA565" i="55" s="1"/>
  <c r="Y565" i="55"/>
  <c r="AB564" i="55"/>
  <c r="Z564" i="55"/>
  <c r="AA564" i="55" s="1"/>
  <c r="AB563" i="55"/>
  <c r="Z563" i="55"/>
  <c r="AA563" i="55" s="1"/>
  <c r="Y563" i="55"/>
  <c r="AB562" i="55"/>
  <c r="Z562" i="55"/>
  <c r="AA562" i="55" s="1"/>
  <c r="AB561" i="55"/>
  <c r="Z561" i="55"/>
  <c r="AA561" i="55" s="1"/>
  <c r="Y561" i="55"/>
  <c r="AB560" i="55"/>
  <c r="Z560" i="55"/>
  <c r="AA560" i="55" s="1"/>
  <c r="AB559" i="55"/>
  <c r="Z559" i="55"/>
  <c r="AA559" i="55" s="1"/>
  <c r="Y559" i="55"/>
  <c r="AB558" i="55"/>
  <c r="Z558" i="55"/>
  <c r="AA558" i="55" s="1"/>
  <c r="AB557" i="55"/>
  <c r="Z557" i="55"/>
  <c r="AA557" i="55" s="1"/>
  <c r="Y557" i="55"/>
  <c r="AB556" i="55"/>
  <c r="Z556" i="55"/>
  <c r="AA556" i="55" s="1"/>
  <c r="AB555" i="55"/>
  <c r="Z555" i="55"/>
  <c r="AA555" i="55" s="1"/>
  <c r="Y555" i="55"/>
  <c r="AB554" i="55"/>
  <c r="Z554" i="55"/>
  <c r="AA554" i="55" s="1"/>
  <c r="AB553" i="55"/>
  <c r="Z553" i="55"/>
  <c r="AA553" i="55" s="1"/>
  <c r="Y553" i="55"/>
  <c r="AB552" i="55"/>
  <c r="Z552" i="55"/>
  <c r="AA552" i="55" s="1"/>
  <c r="AB551" i="55"/>
  <c r="Z551" i="55"/>
  <c r="AA551" i="55" s="1"/>
  <c r="Y551" i="55"/>
  <c r="AB550" i="55"/>
  <c r="Z550" i="55"/>
  <c r="AA550" i="55" s="1"/>
  <c r="AB549" i="55"/>
  <c r="Z549" i="55"/>
  <c r="AA549" i="55" s="1"/>
  <c r="Y549" i="55"/>
  <c r="AB548" i="55"/>
  <c r="Z548" i="55"/>
  <c r="AA548" i="55" s="1"/>
  <c r="AB547" i="55"/>
  <c r="Z547" i="55"/>
  <c r="AA547" i="55" s="1"/>
  <c r="Y547" i="55"/>
  <c r="AB546" i="55"/>
  <c r="Z546" i="55"/>
  <c r="AA546" i="55" s="1"/>
  <c r="AB545" i="55"/>
  <c r="Z545" i="55"/>
  <c r="AA545" i="55" s="1"/>
  <c r="Y545" i="55"/>
  <c r="AB544" i="55"/>
  <c r="Z544" i="55"/>
  <c r="AA544" i="55" s="1"/>
  <c r="AB543" i="55"/>
  <c r="Z543" i="55"/>
  <c r="AA543" i="55" s="1"/>
  <c r="Y543" i="55"/>
  <c r="AB542" i="55"/>
  <c r="Z542" i="55"/>
  <c r="AA542" i="55" s="1"/>
  <c r="AB541" i="55"/>
  <c r="Z541" i="55"/>
  <c r="AA541" i="55" s="1"/>
  <c r="Y541" i="55"/>
  <c r="AB540" i="55"/>
  <c r="Z540" i="55"/>
  <c r="AA540" i="55" s="1"/>
  <c r="AB539" i="55"/>
  <c r="Z539" i="55"/>
  <c r="AA539" i="55" s="1"/>
  <c r="Y539" i="55"/>
  <c r="AB538" i="55"/>
  <c r="Z538" i="55"/>
  <c r="AA538" i="55" s="1"/>
  <c r="AB537" i="55"/>
  <c r="Z537" i="55"/>
  <c r="AA537" i="55" s="1"/>
  <c r="Y537" i="55"/>
  <c r="AB536" i="55"/>
  <c r="Z536" i="55"/>
  <c r="AA536" i="55" s="1"/>
  <c r="AB535" i="55"/>
  <c r="Z535" i="55"/>
  <c r="AA535" i="55" s="1"/>
  <c r="Y535" i="55"/>
  <c r="AB534" i="55"/>
  <c r="Z534" i="55"/>
  <c r="AA534" i="55" s="1"/>
  <c r="AB533" i="55"/>
  <c r="Z533" i="55"/>
  <c r="AA533" i="55" s="1"/>
  <c r="Y533" i="55"/>
  <c r="AB532" i="55"/>
  <c r="Z532" i="55"/>
  <c r="AA532" i="55" s="1"/>
  <c r="AB531" i="55"/>
  <c r="Z531" i="55"/>
  <c r="AA531" i="55" s="1"/>
  <c r="Y531" i="55"/>
  <c r="AB530" i="55"/>
  <c r="Z530" i="55"/>
  <c r="AA530" i="55" s="1"/>
  <c r="AB529" i="55"/>
  <c r="Z529" i="55"/>
  <c r="AA529" i="55" s="1"/>
  <c r="Y529" i="55"/>
  <c r="AB528" i="55"/>
  <c r="Z528" i="55"/>
  <c r="AA528" i="55" s="1"/>
  <c r="AB527" i="55"/>
  <c r="Z527" i="55"/>
  <c r="AA527" i="55" s="1"/>
  <c r="Y527" i="55"/>
  <c r="AB526" i="55"/>
  <c r="Z526" i="55"/>
  <c r="AA526" i="55" s="1"/>
  <c r="AB525" i="55"/>
  <c r="Z525" i="55"/>
  <c r="AA525" i="55" s="1"/>
  <c r="Y525" i="55"/>
  <c r="AB524" i="55"/>
  <c r="Z524" i="55"/>
  <c r="AA524" i="55" s="1"/>
  <c r="AB523" i="55"/>
  <c r="Z523" i="55"/>
  <c r="AA523" i="55" s="1"/>
  <c r="Y523" i="55"/>
  <c r="AB522" i="55"/>
  <c r="Z522" i="55"/>
  <c r="AA522" i="55" s="1"/>
  <c r="AB521" i="55"/>
  <c r="Z521" i="55"/>
  <c r="AA521" i="55" s="1"/>
  <c r="Y521" i="55"/>
  <c r="AB520" i="55"/>
  <c r="Z520" i="55"/>
  <c r="AA520" i="55" s="1"/>
  <c r="AB519" i="55"/>
  <c r="Z519" i="55"/>
  <c r="AA519" i="55" s="1"/>
  <c r="Y519" i="55"/>
  <c r="AB518" i="55"/>
  <c r="Z518" i="55"/>
  <c r="AA518" i="55" s="1"/>
  <c r="AB517" i="55"/>
  <c r="Z517" i="55"/>
  <c r="AA517" i="55" s="1"/>
  <c r="Y517" i="55"/>
  <c r="AB516" i="55"/>
  <c r="Z516" i="55"/>
  <c r="AA516" i="55" s="1"/>
  <c r="Y516" i="55"/>
  <c r="AB515" i="55"/>
  <c r="Z515" i="55"/>
  <c r="AA515" i="55" s="1"/>
  <c r="Y515" i="55"/>
  <c r="AB514" i="55"/>
  <c r="Z514" i="55"/>
  <c r="AA514" i="55" s="1"/>
  <c r="Y514" i="55"/>
  <c r="AB513" i="55"/>
  <c r="Z513" i="55"/>
  <c r="AA513" i="55" s="1"/>
  <c r="Y513" i="55"/>
  <c r="AB512" i="55"/>
  <c r="Z512" i="55"/>
  <c r="AA512" i="55" s="1"/>
  <c r="Y512" i="55"/>
  <c r="AB511" i="55"/>
  <c r="Z511" i="55"/>
  <c r="AA511" i="55" s="1"/>
  <c r="Y511" i="55"/>
  <c r="AB510" i="55"/>
  <c r="Z510" i="55"/>
  <c r="AA510" i="55" s="1"/>
  <c r="Y510" i="55"/>
  <c r="AB509" i="55"/>
  <c r="Z509" i="55"/>
  <c r="AA509" i="55" s="1"/>
  <c r="Y509" i="55"/>
  <c r="AB508" i="55"/>
  <c r="Z508" i="55"/>
  <c r="AA508" i="55" s="1"/>
  <c r="Y508" i="55"/>
  <c r="AB507" i="55"/>
  <c r="Z507" i="55"/>
  <c r="AA507" i="55" s="1"/>
  <c r="Y507" i="55"/>
  <c r="AB506" i="55"/>
  <c r="Z506" i="55"/>
  <c r="AA506" i="55" s="1"/>
  <c r="Y506" i="55"/>
  <c r="AB505" i="55"/>
  <c r="Z505" i="55"/>
  <c r="AA505" i="55" s="1"/>
  <c r="Y505" i="55"/>
  <c r="AB504" i="55"/>
  <c r="Z504" i="55"/>
  <c r="AA504" i="55" s="1"/>
  <c r="Y504" i="55"/>
  <c r="AB503" i="55"/>
  <c r="Z503" i="55"/>
  <c r="AA503" i="55" s="1"/>
  <c r="Y503" i="55"/>
  <c r="AB502" i="55"/>
  <c r="Z502" i="55"/>
  <c r="AA502" i="55" s="1"/>
  <c r="Y502" i="55"/>
  <c r="AB501" i="55"/>
  <c r="Z501" i="55"/>
  <c r="AA501" i="55" s="1"/>
  <c r="Y501" i="55"/>
  <c r="AB500" i="55"/>
  <c r="Z500" i="55"/>
  <c r="AA500" i="55" s="1"/>
  <c r="Y500" i="55"/>
  <c r="AB499" i="55"/>
  <c r="Z499" i="55"/>
  <c r="AA499" i="55" s="1"/>
  <c r="Y499" i="55"/>
  <c r="AB498" i="55"/>
  <c r="Z498" i="55"/>
  <c r="AA498" i="55" s="1"/>
  <c r="Y498" i="55"/>
  <c r="AB497" i="55"/>
  <c r="Z497" i="55"/>
  <c r="AA497" i="55" s="1"/>
  <c r="Y497" i="55"/>
  <c r="AB496" i="55"/>
  <c r="Z496" i="55"/>
  <c r="AA496" i="55" s="1"/>
  <c r="Y496" i="55"/>
  <c r="AB495" i="55"/>
  <c r="Z495" i="55"/>
  <c r="AA495" i="55" s="1"/>
  <c r="Y495" i="55"/>
  <c r="AB494" i="55"/>
  <c r="Z494" i="55"/>
  <c r="AA494" i="55" s="1"/>
  <c r="Y494" i="55"/>
  <c r="AB493" i="55"/>
  <c r="Z493" i="55"/>
  <c r="AA493" i="55" s="1"/>
  <c r="Y493" i="55"/>
  <c r="AB492" i="55"/>
  <c r="Z492" i="55"/>
  <c r="AA492" i="55" s="1"/>
  <c r="Y492" i="55"/>
  <c r="AB491" i="55"/>
  <c r="Z491" i="55"/>
  <c r="AA491" i="55" s="1"/>
  <c r="Y491" i="55"/>
  <c r="AB490" i="55"/>
  <c r="Z490" i="55"/>
  <c r="AA490" i="55" s="1"/>
  <c r="Y490" i="55"/>
  <c r="AB489" i="55"/>
  <c r="Z489" i="55"/>
  <c r="AA489" i="55" s="1"/>
  <c r="Y489" i="55"/>
  <c r="AB488" i="55"/>
  <c r="Z488" i="55"/>
  <c r="AA488" i="55" s="1"/>
  <c r="Y488" i="55"/>
  <c r="AB487" i="55"/>
  <c r="Z487" i="55"/>
  <c r="AA487" i="55" s="1"/>
  <c r="Y487" i="55"/>
  <c r="AB486" i="55"/>
  <c r="Z486" i="55"/>
  <c r="AA486" i="55" s="1"/>
  <c r="Y486" i="55"/>
  <c r="AB485" i="55"/>
  <c r="Z485" i="55"/>
  <c r="AA485" i="55" s="1"/>
  <c r="Y485" i="55"/>
  <c r="AB484" i="55"/>
  <c r="Z484" i="55"/>
  <c r="AA484" i="55" s="1"/>
  <c r="Y484" i="55"/>
  <c r="AB483" i="55"/>
  <c r="Z483" i="55"/>
  <c r="AA483" i="55" s="1"/>
  <c r="Y483" i="55"/>
  <c r="AB482" i="55"/>
  <c r="Z482" i="55"/>
  <c r="AA482" i="55" s="1"/>
  <c r="Y482" i="55"/>
  <c r="AB481" i="55"/>
  <c r="Z481" i="55"/>
  <c r="AA481" i="55" s="1"/>
  <c r="Y481" i="55"/>
  <c r="AB480" i="55"/>
  <c r="Z480" i="55"/>
  <c r="AA480" i="55" s="1"/>
  <c r="Y480" i="55"/>
  <c r="AB479" i="55"/>
  <c r="Z479" i="55"/>
  <c r="AA479" i="55" s="1"/>
  <c r="Y479" i="55"/>
  <c r="AB478" i="55"/>
  <c r="Z478" i="55"/>
  <c r="AA478" i="55" s="1"/>
  <c r="Y478" i="55"/>
  <c r="AB477" i="55"/>
  <c r="Z477" i="55"/>
  <c r="AA477" i="55" s="1"/>
  <c r="Y477" i="55"/>
  <c r="AB476" i="55"/>
  <c r="Z476" i="55"/>
  <c r="AA476" i="55" s="1"/>
  <c r="Y476" i="55"/>
  <c r="AB475" i="55"/>
  <c r="Z475" i="55"/>
  <c r="AA475" i="55" s="1"/>
  <c r="Y475" i="55"/>
  <c r="AB474" i="55"/>
  <c r="Z474" i="55"/>
  <c r="AA474" i="55" s="1"/>
  <c r="Y474" i="55"/>
  <c r="AB473" i="55"/>
  <c r="Z473" i="55"/>
  <c r="AA473" i="55" s="1"/>
  <c r="Y473" i="55"/>
  <c r="AB472" i="55"/>
  <c r="Z472" i="55"/>
  <c r="AA472" i="55" s="1"/>
  <c r="Y472" i="55"/>
  <c r="AB471" i="55"/>
  <c r="Z471" i="55"/>
  <c r="AA471" i="55" s="1"/>
  <c r="Y471" i="55"/>
  <c r="AB470" i="55"/>
  <c r="Z470" i="55"/>
  <c r="AA470" i="55" s="1"/>
  <c r="Y470" i="55"/>
  <c r="AB469" i="55"/>
  <c r="Z469" i="55"/>
  <c r="AA469" i="55" s="1"/>
  <c r="Y469" i="55"/>
  <c r="AB468" i="55"/>
  <c r="Z468" i="55"/>
  <c r="AA468" i="55" s="1"/>
  <c r="Y468" i="55"/>
  <c r="AB467" i="55"/>
  <c r="Z467" i="55"/>
  <c r="AA467" i="55" s="1"/>
  <c r="Y467" i="55"/>
  <c r="AB466" i="55"/>
  <c r="Z466" i="55"/>
  <c r="AA466" i="55" s="1"/>
  <c r="Y466" i="55"/>
  <c r="AB465" i="55"/>
  <c r="Z465" i="55"/>
  <c r="AA465" i="55" s="1"/>
  <c r="Y465" i="55"/>
  <c r="AB464" i="55"/>
  <c r="Z464" i="55"/>
  <c r="AA464" i="55" s="1"/>
  <c r="Y464" i="55"/>
  <c r="AB463" i="55"/>
  <c r="Z463" i="55"/>
  <c r="AA463" i="55" s="1"/>
  <c r="Y463" i="55"/>
  <c r="AB462" i="55"/>
  <c r="Z462" i="55"/>
  <c r="AA462" i="55" s="1"/>
  <c r="Y462" i="55"/>
  <c r="AB461" i="55"/>
  <c r="Z461" i="55"/>
  <c r="AA461" i="55" s="1"/>
  <c r="Y461" i="55"/>
  <c r="AB460" i="55"/>
  <c r="Z460" i="55"/>
  <c r="AA460" i="55" s="1"/>
  <c r="Y460" i="55"/>
  <c r="AB459" i="55"/>
  <c r="Z459" i="55"/>
  <c r="AA459" i="55" s="1"/>
  <c r="Y459" i="55"/>
  <c r="AB458" i="55"/>
  <c r="Z458" i="55"/>
  <c r="AA458" i="55" s="1"/>
  <c r="Y458" i="55"/>
  <c r="AB457" i="55"/>
  <c r="Z457" i="55"/>
  <c r="AA457" i="55" s="1"/>
  <c r="Y457" i="55"/>
  <c r="AB456" i="55"/>
  <c r="Z456" i="55"/>
  <c r="AA456" i="55" s="1"/>
  <c r="Y456" i="55"/>
  <c r="AB455" i="55"/>
  <c r="Z455" i="55"/>
  <c r="AA455" i="55" s="1"/>
  <c r="Y455" i="55"/>
  <c r="AB454" i="55"/>
  <c r="Z454" i="55"/>
  <c r="AA454" i="55" s="1"/>
  <c r="Y454" i="55"/>
  <c r="AB453" i="55"/>
  <c r="Z453" i="55"/>
  <c r="AA453" i="55" s="1"/>
  <c r="Y453" i="55"/>
  <c r="AB452" i="55"/>
  <c r="Z452" i="55"/>
  <c r="AA452" i="55" s="1"/>
  <c r="Y452" i="55"/>
  <c r="AB451" i="55"/>
  <c r="Z451" i="55"/>
  <c r="AA451" i="55" s="1"/>
  <c r="Y451" i="55"/>
  <c r="AB450" i="55"/>
  <c r="Z450" i="55"/>
  <c r="AA450" i="55" s="1"/>
  <c r="Y450" i="55"/>
  <c r="AB449" i="55"/>
  <c r="Z449" i="55"/>
  <c r="AA449" i="55" s="1"/>
  <c r="Y449" i="55"/>
  <c r="AB448" i="55"/>
  <c r="Z448" i="55"/>
  <c r="AA448" i="55" s="1"/>
  <c r="Y448" i="55"/>
  <c r="AB447" i="55"/>
  <c r="Z447" i="55"/>
  <c r="AA447" i="55" s="1"/>
  <c r="Y447" i="55"/>
  <c r="AB446" i="55"/>
  <c r="Z446" i="55"/>
  <c r="AA446" i="55" s="1"/>
  <c r="Y446" i="55"/>
  <c r="AB445" i="55"/>
  <c r="Z445" i="55"/>
  <c r="AA445" i="55" s="1"/>
  <c r="Y445" i="55"/>
  <c r="AB444" i="55"/>
  <c r="Z444" i="55"/>
  <c r="AA444" i="55" s="1"/>
  <c r="Y444" i="55"/>
  <c r="AB443" i="55"/>
  <c r="Z443" i="55"/>
  <c r="AA443" i="55" s="1"/>
  <c r="Y443" i="55"/>
  <c r="AB442" i="55"/>
  <c r="Z442" i="55"/>
  <c r="AA442" i="55" s="1"/>
  <c r="Y442" i="55"/>
  <c r="AB441" i="55"/>
  <c r="Z441" i="55"/>
  <c r="AA441" i="55" s="1"/>
  <c r="Y441" i="55"/>
  <c r="AB440" i="55"/>
  <c r="Z440" i="55"/>
  <c r="AA440" i="55" s="1"/>
  <c r="Y440" i="55"/>
  <c r="AB439" i="55"/>
  <c r="Z439" i="55"/>
  <c r="AA439" i="55" s="1"/>
  <c r="Y439" i="55"/>
  <c r="AB438" i="55"/>
  <c r="Z438" i="55"/>
  <c r="AA438" i="55" s="1"/>
  <c r="Y438" i="55"/>
  <c r="AB437" i="55"/>
  <c r="Z437" i="55"/>
  <c r="AA437" i="55" s="1"/>
  <c r="Y437" i="55"/>
  <c r="AB436" i="55"/>
  <c r="Z436" i="55"/>
  <c r="AA436" i="55" s="1"/>
  <c r="Y436" i="55"/>
  <c r="AB435" i="55"/>
  <c r="Z435" i="55"/>
  <c r="AA435" i="55" s="1"/>
  <c r="Y435" i="55"/>
  <c r="AB434" i="55"/>
  <c r="Z434" i="55"/>
  <c r="AA434" i="55" s="1"/>
  <c r="Y434" i="55"/>
  <c r="AB433" i="55"/>
  <c r="Z433" i="55"/>
  <c r="AA433" i="55" s="1"/>
  <c r="Y433" i="55"/>
  <c r="AB432" i="55"/>
  <c r="Z432" i="55"/>
  <c r="AA432" i="55" s="1"/>
  <c r="Y432" i="55"/>
  <c r="AB431" i="55"/>
  <c r="Z431" i="55"/>
  <c r="AA431" i="55" s="1"/>
  <c r="Y431" i="55"/>
  <c r="AB430" i="55"/>
  <c r="Z430" i="55"/>
  <c r="AA430" i="55" s="1"/>
  <c r="Y430" i="55"/>
  <c r="AB429" i="55"/>
  <c r="Z429" i="55"/>
  <c r="AA429" i="55" s="1"/>
  <c r="Y429" i="55"/>
  <c r="AB428" i="55"/>
  <c r="Z428" i="55"/>
  <c r="AA428" i="55" s="1"/>
  <c r="Y428" i="55"/>
  <c r="AB427" i="55"/>
  <c r="Z427" i="55"/>
  <c r="AA427" i="55" s="1"/>
  <c r="Y427" i="55"/>
  <c r="AB426" i="55"/>
  <c r="Z426" i="55"/>
  <c r="AA426" i="55" s="1"/>
  <c r="Y426" i="55"/>
  <c r="AB425" i="55"/>
  <c r="Z425" i="55"/>
  <c r="AA425" i="55" s="1"/>
  <c r="Y425" i="55"/>
  <c r="AB424" i="55"/>
  <c r="Z424" i="55"/>
  <c r="AA424" i="55" s="1"/>
  <c r="Y424" i="55"/>
  <c r="AB423" i="55"/>
  <c r="Z423" i="55"/>
  <c r="AA423" i="55" s="1"/>
  <c r="Y423" i="55"/>
  <c r="AB422" i="55"/>
  <c r="Z422" i="55"/>
  <c r="AA422" i="55" s="1"/>
  <c r="Y422" i="55"/>
  <c r="AB421" i="55"/>
  <c r="Z421" i="55"/>
  <c r="AA421" i="55" s="1"/>
  <c r="Y421" i="55"/>
  <c r="AB420" i="55"/>
  <c r="Z420" i="55"/>
  <c r="AA420" i="55" s="1"/>
  <c r="Y420" i="55"/>
  <c r="AB419" i="55"/>
  <c r="Z419" i="55"/>
  <c r="AA419" i="55" s="1"/>
  <c r="Y419" i="55"/>
  <c r="AB418" i="55"/>
  <c r="Z418" i="55"/>
  <c r="AA418" i="55" s="1"/>
  <c r="Y418" i="55"/>
  <c r="AB417" i="55"/>
  <c r="Z417" i="55"/>
  <c r="AA417" i="55" s="1"/>
  <c r="Y417" i="55"/>
  <c r="AB416" i="55"/>
  <c r="Z416" i="55"/>
  <c r="AA416" i="55" s="1"/>
  <c r="Y416" i="55"/>
  <c r="AB415" i="55"/>
  <c r="Z415" i="55"/>
  <c r="AA415" i="55" s="1"/>
  <c r="Y415" i="55"/>
  <c r="AB414" i="55"/>
  <c r="Z414" i="55"/>
  <c r="AA414" i="55" s="1"/>
  <c r="Y414" i="55"/>
  <c r="AB413" i="55"/>
  <c r="Z413" i="55"/>
  <c r="AA413" i="55" s="1"/>
  <c r="Y413" i="55"/>
  <c r="AB412" i="55"/>
  <c r="Z412" i="55"/>
  <c r="AA412" i="55" s="1"/>
  <c r="Y412" i="55"/>
  <c r="AB411" i="55"/>
  <c r="Z411" i="55"/>
  <c r="AA411" i="55" s="1"/>
  <c r="Y411" i="55"/>
  <c r="AB410" i="55"/>
  <c r="Z410" i="55"/>
  <c r="AA410" i="55" s="1"/>
  <c r="Y410" i="55"/>
  <c r="AB409" i="55"/>
  <c r="Z409" i="55"/>
  <c r="AA409" i="55" s="1"/>
  <c r="Y409" i="55"/>
  <c r="AB408" i="55"/>
  <c r="Z408" i="55"/>
  <c r="AA408" i="55" s="1"/>
  <c r="Y408" i="55"/>
  <c r="AB407" i="55"/>
  <c r="Z407" i="55"/>
  <c r="AA407" i="55" s="1"/>
  <c r="Y407" i="55"/>
  <c r="AB406" i="55"/>
  <c r="Z406" i="55"/>
  <c r="AA406" i="55" s="1"/>
  <c r="Y406" i="55"/>
  <c r="AB405" i="55"/>
  <c r="Z405" i="55"/>
  <c r="AA405" i="55" s="1"/>
  <c r="Y405" i="55"/>
  <c r="AB404" i="55"/>
  <c r="Z404" i="55"/>
  <c r="AA404" i="55" s="1"/>
  <c r="Y404" i="55"/>
  <c r="AB403" i="55"/>
  <c r="Z403" i="55"/>
  <c r="AA403" i="55" s="1"/>
  <c r="Y403" i="55"/>
  <c r="AB402" i="55"/>
  <c r="Z402" i="55"/>
  <c r="AA402" i="55" s="1"/>
  <c r="Y402" i="55"/>
  <c r="AB401" i="55"/>
  <c r="Z401" i="55"/>
  <c r="AA401" i="55" s="1"/>
  <c r="Y401" i="55"/>
  <c r="AB400" i="55"/>
  <c r="Z400" i="55"/>
  <c r="AA400" i="55" s="1"/>
  <c r="Y400" i="55"/>
  <c r="AB399" i="55"/>
  <c r="Z399" i="55"/>
  <c r="AA399" i="55" s="1"/>
  <c r="Y399" i="55"/>
  <c r="AB398" i="55"/>
  <c r="Z398" i="55"/>
  <c r="AA398" i="55" s="1"/>
  <c r="Y398" i="55"/>
  <c r="AB397" i="55"/>
  <c r="Z397" i="55"/>
  <c r="AA397" i="55" s="1"/>
  <c r="Y397" i="55"/>
  <c r="AB396" i="55"/>
  <c r="Z396" i="55"/>
  <c r="AA396" i="55" s="1"/>
  <c r="Y396" i="55"/>
  <c r="AB395" i="55"/>
  <c r="Z395" i="55"/>
  <c r="AA395" i="55" s="1"/>
  <c r="Y395" i="55"/>
  <c r="AB394" i="55"/>
  <c r="Z394" i="55"/>
  <c r="AA394" i="55" s="1"/>
  <c r="Y394" i="55"/>
  <c r="AB393" i="55"/>
  <c r="Z393" i="55"/>
  <c r="AA393" i="55" s="1"/>
  <c r="Y393" i="55"/>
  <c r="AB392" i="55"/>
  <c r="Z392" i="55"/>
  <c r="AA392" i="55" s="1"/>
  <c r="Y392" i="55"/>
  <c r="AB391" i="55"/>
  <c r="Z391" i="55"/>
  <c r="AA391" i="55" s="1"/>
  <c r="Y391" i="55"/>
  <c r="AB390" i="55"/>
  <c r="Z390" i="55"/>
  <c r="AA390" i="55" s="1"/>
  <c r="Y390" i="55"/>
  <c r="AB389" i="55"/>
  <c r="Z389" i="55"/>
  <c r="AA389" i="55" s="1"/>
  <c r="Y389" i="55"/>
  <c r="AB388" i="55"/>
  <c r="Z388" i="55"/>
  <c r="AA388" i="55" s="1"/>
  <c r="Y388" i="55"/>
  <c r="AB387" i="55"/>
  <c r="Z387" i="55"/>
  <c r="AA387" i="55" s="1"/>
  <c r="Y387" i="55"/>
  <c r="AB386" i="55"/>
  <c r="Z386" i="55"/>
  <c r="AA386" i="55" s="1"/>
  <c r="Y386" i="55"/>
  <c r="AB385" i="55"/>
  <c r="Z385" i="55"/>
  <c r="AA385" i="55" s="1"/>
  <c r="Y385" i="55"/>
  <c r="AB384" i="55"/>
  <c r="Z384" i="55"/>
  <c r="AA384" i="55" s="1"/>
  <c r="Y384" i="55"/>
  <c r="AB383" i="55"/>
  <c r="Z383" i="55"/>
  <c r="AA383" i="55" s="1"/>
  <c r="Y383" i="55"/>
  <c r="AB382" i="55"/>
  <c r="Z382" i="55"/>
  <c r="AA382" i="55" s="1"/>
  <c r="Y382" i="55"/>
  <c r="AB381" i="55"/>
  <c r="Z381" i="55"/>
  <c r="AA381" i="55" s="1"/>
  <c r="Y381" i="55"/>
  <c r="AB380" i="55"/>
  <c r="Z380" i="55"/>
  <c r="AA380" i="55" s="1"/>
  <c r="Y380" i="55"/>
  <c r="AB379" i="55"/>
  <c r="Z379" i="55"/>
  <c r="AA379" i="55" s="1"/>
  <c r="Y379" i="55"/>
  <c r="AB378" i="55"/>
  <c r="Z378" i="55"/>
  <c r="AA378" i="55" s="1"/>
  <c r="Y378" i="55"/>
  <c r="AB377" i="55"/>
  <c r="Z377" i="55"/>
  <c r="AA377" i="55" s="1"/>
  <c r="Y377" i="55"/>
  <c r="AB376" i="55"/>
  <c r="Z376" i="55"/>
  <c r="AA376" i="55" s="1"/>
  <c r="Y376" i="55"/>
  <c r="AB375" i="55"/>
  <c r="Z375" i="55"/>
  <c r="AA375" i="55" s="1"/>
  <c r="Y375" i="55"/>
  <c r="AB374" i="55"/>
  <c r="Z374" i="55"/>
  <c r="AA374" i="55" s="1"/>
  <c r="Y374" i="55"/>
  <c r="AB373" i="55"/>
  <c r="Z373" i="55"/>
  <c r="AA373" i="55" s="1"/>
  <c r="Y373" i="55"/>
  <c r="AB372" i="55"/>
  <c r="Z372" i="55"/>
  <c r="AA372" i="55" s="1"/>
  <c r="Y372" i="55"/>
  <c r="AB371" i="55"/>
  <c r="Z371" i="55"/>
  <c r="AA371" i="55" s="1"/>
  <c r="Y371" i="55"/>
  <c r="AB370" i="55"/>
  <c r="Z370" i="55"/>
  <c r="AA370" i="55" s="1"/>
  <c r="Y370" i="55"/>
  <c r="AB369" i="55"/>
  <c r="Z369" i="55"/>
  <c r="AA369" i="55" s="1"/>
  <c r="Y369" i="55"/>
  <c r="AB368" i="55"/>
  <c r="Z368" i="55"/>
  <c r="AA368" i="55" s="1"/>
  <c r="Y368" i="55"/>
  <c r="AB367" i="55"/>
  <c r="Z367" i="55"/>
  <c r="AA367" i="55" s="1"/>
  <c r="Y367" i="55"/>
  <c r="AB366" i="55"/>
  <c r="Z366" i="55"/>
  <c r="AA366" i="55" s="1"/>
  <c r="Y366" i="55"/>
  <c r="AB365" i="55"/>
  <c r="Z365" i="55"/>
  <c r="AA365" i="55" s="1"/>
  <c r="Y365" i="55"/>
  <c r="AB364" i="55"/>
  <c r="Z364" i="55"/>
  <c r="AA364" i="55" s="1"/>
  <c r="Y364" i="55"/>
  <c r="AB363" i="55"/>
  <c r="Z363" i="55"/>
  <c r="AA363" i="55" s="1"/>
  <c r="Y363" i="55"/>
  <c r="AB362" i="55"/>
  <c r="Z362" i="55"/>
  <c r="AA362" i="55" s="1"/>
  <c r="Y362" i="55"/>
  <c r="AB361" i="55"/>
  <c r="Z361" i="55"/>
  <c r="AA361" i="55" s="1"/>
  <c r="Y361" i="55"/>
  <c r="AB360" i="55"/>
  <c r="Z360" i="55"/>
  <c r="AA360" i="55" s="1"/>
  <c r="Y360" i="55"/>
  <c r="AB359" i="55"/>
  <c r="Z359" i="55"/>
  <c r="AA359" i="55" s="1"/>
  <c r="Y359" i="55"/>
  <c r="AB358" i="55"/>
  <c r="Z358" i="55"/>
  <c r="AA358" i="55" s="1"/>
  <c r="Y358" i="55"/>
  <c r="AB357" i="55"/>
  <c r="Z357" i="55"/>
  <c r="AA357" i="55" s="1"/>
  <c r="Y357" i="55"/>
  <c r="AB356" i="55"/>
  <c r="Z356" i="55"/>
  <c r="AA356" i="55" s="1"/>
  <c r="Y356" i="55"/>
  <c r="AB355" i="55"/>
  <c r="Z355" i="55"/>
  <c r="AA355" i="55" s="1"/>
  <c r="Y355" i="55"/>
  <c r="AB354" i="55"/>
  <c r="Z354" i="55"/>
  <c r="AA354" i="55" s="1"/>
  <c r="Y354" i="55"/>
  <c r="AB353" i="55"/>
  <c r="Z353" i="55"/>
  <c r="AA353" i="55" s="1"/>
  <c r="Y353" i="55"/>
  <c r="AB352" i="55"/>
  <c r="Z352" i="55"/>
  <c r="AA352" i="55" s="1"/>
  <c r="Y352" i="55"/>
  <c r="AB351" i="55"/>
  <c r="Z351" i="55"/>
  <c r="AA351" i="55" s="1"/>
  <c r="Y351" i="55"/>
  <c r="AB350" i="55"/>
  <c r="Z350" i="55"/>
  <c r="AA350" i="55" s="1"/>
  <c r="Y350" i="55"/>
  <c r="AB349" i="55"/>
  <c r="Z349" i="55"/>
  <c r="AA349" i="55" s="1"/>
  <c r="Y349" i="55"/>
  <c r="AB348" i="55"/>
  <c r="Z348" i="55"/>
  <c r="AA348" i="55" s="1"/>
  <c r="Y348" i="55"/>
  <c r="AB347" i="55"/>
  <c r="Z347" i="55"/>
  <c r="AA347" i="55" s="1"/>
  <c r="Y347" i="55"/>
  <c r="AB346" i="55"/>
  <c r="Z346" i="55"/>
  <c r="AA346" i="55" s="1"/>
  <c r="Y346" i="55"/>
  <c r="AB345" i="55"/>
  <c r="Z345" i="55"/>
  <c r="AA345" i="55" s="1"/>
  <c r="Y345" i="55"/>
  <c r="AB344" i="55"/>
  <c r="Z344" i="55"/>
  <c r="AA344" i="55" s="1"/>
  <c r="Y344" i="55"/>
  <c r="AB343" i="55"/>
  <c r="Z343" i="55"/>
  <c r="AA343" i="55" s="1"/>
  <c r="Y343" i="55"/>
  <c r="AB342" i="55"/>
  <c r="Z342" i="55"/>
  <c r="AA342" i="55" s="1"/>
  <c r="Y342" i="55"/>
  <c r="AB341" i="55"/>
  <c r="Z341" i="55"/>
  <c r="AA341" i="55" s="1"/>
  <c r="Y341" i="55"/>
  <c r="AB340" i="55"/>
  <c r="Z340" i="55"/>
  <c r="AA340" i="55" s="1"/>
  <c r="Y340" i="55"/>
  <c r="AB339" i="55"/>
  <c r="Z339" i="55"/>
  <c r="AA339" i="55" s="1"/>
  <c r="Y339" i="55"/>
  <c r="AB338" i="55"/>
  <c r="Z338" i="55"/>
  <c r="AA338" i="55" s="1"/>
  <c r="Y338" i="55"/>
  <c r="AB337" i="55"/>
  <c r="Z337" i="55"/>
  <c r="AA337" i="55" s="1"/>
  <c r="Y337" i="55"/>
  <c r="AB336" i="55"/>
  <c r="Z336" i="55"/>
  <c r="AA336" i="55" s="1"/>
  <c r="Y336" i="55"/>
  <c r="AB335" i="55"/>
  <c r="Z335" i="55"/>
  <c r="AA335" i="55" s="1"/>
  <c r="Y335" i="55"/>
  <c r="AB334" i="55"/>
  <c r="Z334" i="55"/>
  <c r="AA334" i="55" s="1"/>
  <c r="Y334" i="55"/>
  <c r="AB333" i="55"/>
  <c r="Z333" i="55"/>
  <c r="AA333" i="55" s="1"/>
  <c r="Y333" i="55"/>
  <c r="AB332" i="55"/>
  <c r="Z332" i="55"/>
  <c r="AA332" i="55" s="1"/>
  <c r="Y332" i="55"/>
  <c r="AB331" i="55"/>
  <c r="Z331" i="55"/>
  <c r="AA331" i="55" s="1"/>
  <c r="Y331" i="55"/>
  <c r="AB330" i="55"/>
  <c r="Z330" i="55"/>
  <c r="AA330" i="55" s="1"/>
  <c r="Y330" i="55"/>
  <c r="AB329" i="55"/>
  <c r="Z329" i="55"/>
  <c r="AA329" i="55" s="1"/>
  <c r="Y329" i="55"/>
  <c r="AB328" i="55"/>
  <c r="Z328" i="55"/>
  <c r="AA328" i="55" s="1"/>
  <c r="Y328" i="55"/>
  <c r="AB327" i="55"/>
  <c r="Z327" i="55"/>
  <c r="AA327" i="55" s="1"/>
  <c r="Y327" i="55"/>
  <c r="AB326" i="55"/>
  <c r="Z326" i="55"/>
  <c r="AA326" i="55" s="1"/>
  <c r="Y326" i="55"/>
  <c r="AB325" i="55"/>
  <c r="Z325" i="55"/>
  <c r="AA325" i="55" s="1"/>
  <c r="Y325" i="55"/>
  <c r="AB324" i="55"/>
  <c r="Z324" i="55"/>
  <c r="AA324" i="55" s="1"/>
  <c r="Y324" i="55"/>
  <c r="AB323" i="55"/>
  <c r="Z323" i="55"/>
  <c r="AA323" i="55" s="1"/>
  <c r="Y323" i="55"/>
  <c r="AB322" i="55"/>
  <c r="Z322" i="55"/>
  <c r="AA322" i="55" s="1"/>
  <c r="Y322" i="55"/>
  <c r="AB321" i="55"/>
  <c r="Z321" i="55"/>
  <c r="AA321" i="55" s="1"/>
  <c r="Y321" i="55"/>
  <c r="AB320" i="55"/>
  <c r="Z320" i="55"/>
  <c r="AA320" i="55" s="1"/>
  <c r="Y320" i="55"/>
  <c r="AB319" i="55"/>
  <c r="Z319" i="55"/>
  <c r="AA319" i="55" s="1"/>
  <c r="Y319" i="55"/>
  <c r="AB318" i="55"/>
  <c r="Z318" i="55"/>
  <c r="AA318" i="55" s="1"/>
  <c r="Y318" i="55"/>
  <c r="AB317" i="55"/>
  <c r="Z317" i="55"/>
  <c r="AA317" i="55" s="1"/>
  <c r="Y317" i="55"/>
  <c r="AB316" i="55"/>
  <c r="Z316" i="55"/>
  <c r="AA316" i="55" s="1"/>
  <c r="Y316" i="55"/>
  <c r="AB315" i="55"/>
  <c r="Z315" i="55"/>
  <c r="AA315" i="55" s="1"/>
  <c r="Y315" i="55"/>
  <c r="AB314" i="55"/>
  <c r="Z314" i="55"/>
  <c r="AA314" i="55" s="1"/>
  <c r="Y314" i="55"/>
  <c r="AB313" i="55"/>
  <c r="Z313" i="55"/>
  <c r="AA313" i="55" s="1"/>
  <c r="Y313" i="55"/>
  <c r="AB312" i="55"/>
  <c r="Z312" i="55"/>
  <c r="AA312" i="55" s="1"/>
  <c r="Y312" i="55"/>
  <c r="AB311" i="55"/>
  <c r="Z311" i="55"/>
  <c r="AA311" i="55" s="1"/>
  <c r="Y311" i="55"/>
  <c r="AB310" i="55"/>
  <c r="Z310" i="55"/>
  <c r="AA310" i="55" s="1"/>
  <c r="Y310" i="55"/>
  <c r="AB309" i="55"/>
  <c r="Z309" i="55"/>
  <c r="AA309" i="55" s="1"/>
  <c r="Y309" i="55"/>
  <c r="AB308" i="55"/>
  <c r="Z308" i="55"/>
  <c r="AA308" i="55" s="1"/>
  <c r="Y308" i="55"/>
  <c r="AB307" i="55"/>
  <c r="Z307" i="55"/>
  <c r="AA307" i="55" s="1"/>
  <c r="Y307" i="55"/>
  <c r="AB306" i="55"/>
  <c r="Z306" i="55"/>
  <c r="AA306" i="55" s="1"/>
  <c r="Y306" i="55"/>
  <c r="AB305" i="55"/>
  <c r="Z305" i="55"/>
  <c r="AA305" i="55" s="1"/>
  <c r="Y305" i="55"/>
  <c r="AB304" i="55"/>
  <c r="Z304" i="55"/>
  <c r="AA304" i="55" s="1"/>
  <c r="Y304" i="55"/>
  <c r="AB303" i="55"/>
  <c r="Z303" i="55"/>
  <c r="AA303" i="55" s="1"/>
  <c r="Y303" i="55"/>
  <c r="AB302" i="55"/>
  <c r="Z302" i="55"/>
  <c r="AA302" i="55" s="1"/>
  <c r="Y302" i="55"/>
  <c r="AB301" i="55"/>
  <c r="Z301" i="55"/>
  <c r="AA301" i="55" s="1"/>
  <c r="Y301" i="55"/>
  <c r="AB300" i="55"/>
  <c r="Z300" i="55"/>
  <c r="AA300" i="55" s="1"/>
  <c r="Y300" i="55"/>
  <c r="AB299" i="55"/>
  <c r="Z299" i="55"/>
  <c r="AA299" i="55" s="1"/>
  <c r="Y299" i="55"/>
  <c r="AB298" i="55"/>
  <c r="Z298" i="55"/>
  <c r="AA298" i="55" s="1"/>
  <c r="Y298" i="55"/>
  <c r="AB297" i="55"/>
  <c r="Z297" i="55"/>
  <c r="AA297" i="55" s="1"/>
  <c r="Y297" i="55"/>
  <c r="AB296" i="55"/>
  <c r="Z296" i="55"/>
  <c r="AA296" i="55" s="1"/>
  <c r="Y296" i="55"/>
  <c r="AB295" i="55"/>
  <c r="Z295" i="55"/>
  <c r="AA295" i="55" s="1"/>
  <c r="Y295" i="55"/>
  <c r="AB294" i="55"/>
  <c r="Z294" i="55"/>
  <c r="AA294" i="55" s="1"/>
  <c r="Y294" i="55"/>
  <c r="AB293" i="55"/>
  <c r="Z293" i="55"/>
  <c r="AA293" i="55" s="1"/>
  <c r="Y293" i="55"/>
  <c r="AB292" i="55"/>
  <c r="Z292" i="55"/>
  <c r="AA292" i="55" s="1"/>
  <c r="Y292" i="55"/>
  <c r="AB291" i="55"/>
  <c r="Z291" i="55"/>
  <c r="AA291" i="55" s="1"/>
  <c r="Y291" i="55"/>
  <c r="AB290" i="55"/>
  <c r="Z290" i="55"/>
  <c r="AA290" i="55" s="1"/>
  <c r="Y290" i="55"/>
  <c r="AB289" i="55"/>
  <c r="Z289" i="55"/>
  <c r="AA289" i="55" s="1"/>
  <c r="Y289" i="55"/>
  <c r="AB288" i="55"/>
  <c r="Z288" i="55"/>
  <c r="AA288" i="55" s="1"/>
  <c r="Y288" i="55"/>
  <c r="AB287" i="55"/>
  <c r="Z287" i="55"/>
  <c r="AA287" i="55" s="1"/>
  <c r="Y287" i="55"/>
  <c r="AB286" i="55"/>
  <c r="Z286" i="55"/>
  <c r="AA286" i="55" s="1"/>
  <c r="Y286" i="55"/>
  <c r="AB285" i="55"/>
  <c r="Z285" i="55"/>
  <c r="AA285" i="55" s="1"/>
  <c r="Y285" i="55"/>
  <c r="AB284" i="55"/>
  <c r="Z284" i="55"/>
  <c r="AA284" i="55" s="1"/>
  <c r="Y284" i="55"/>
  <c r="AB283" i="55"/>
  <c r="Z283" i="55"/>
  <c r="AA283" i="55" s="1"/>
  <c r="Y283" i="55"/>
  <c r="AB282" i="55"/>
  <c r="Z282" i="55"/>
  <c r="AA282" i="55" s="1"/>
  <c r="Y282" i="55"/>
  <c r="AB281" i="55"/>
  <c r="Z281" i="55"/>
  <c r="AA281" i="55" s="1"/>
  <c r="Y281" i="55"/>
  <c r="AB280" i="55"/>
  <c r="Z280" i="55"/>
  <c r="AA280" i="55" s="1"/>
  <c r="Y280" i="55"/>
  <c r="AB279" i="55"/>
  <c r="Z279" i="55"/>
  <c r="AA279" i="55" s="1"/>
  <c r="Y279" i="55"/>
  <c r="AB278" i="55"/>
  <c r="Z278" i="55"/>
  <c r="AA278" i="55" s="1"/>
  <c r="Y278" i="55"/>
  <c r="AB277" i="55"/>
  <c r="Z277" i="55"/>
  <c r="AA277" i="55" s="1"/>
  <c r="Y277" i="55"/>
  <c r="AB276" i="55"/>
  <c r="Z276" i="55"/>
  <c r="AA276" i="55" s="1"/>
  <c r="Y276" i="55"/>
  <c r="AB275" i="55"/>
  <c r="Z275" i="55"/>
  <c r="AA275" i="55" s="1"/>
  <c r="Y275" i="55"/>
  <c r="AB274" i="55"/>
  <c r="Z274" i="55"/>
  <c r="AA274" i="55" s="1"/>
  <c r="Y274" i="55"/>
  <c r="AB273" i="55"/>
  <c r="Z273" i="55"/>
  <c r="AA273" i="55" s="1"/>
  <c r="Y273" i="55"/>
  <c r="AB272" i="55"/>
  <c r="Z272" i="55"/>
  <c r="AA272" i="55" s="1"/>
  <c r="Y272" i="55"/>
  <c r="AB271" i="55"/>
  <c r="Z271" i="55"/>
  <c r="AA271" i="55" s="1"/>
  <c r="Y271" i="55"/>
  <c r="AB270" i="55"/>
  <c r="Z270" i="55"/>
  <c r="AA270" i="55" s="1"/>
  <c r="Y270" i="55"/>
  <c r="AB269" i="55"/>
  <c r="Z269" i="55"/>
  <c r="AA269" i="55" s="1"/>
  <c r="Y269" i="55"/>
  <c r="AB268" i="55"/>
  <c r="Z268" i="55"/>
  <c r="AA268" i="55" s="1"/>
  <c r="Y268" i="55"/>
  <c r="AB267" i="55"/>
  <c r="Z267" i="55"/>
  <c r="AA267" i="55" s="1"/>
  <c r="Y267" i="55"/>
  <c r="AB266" i="55"/>
  <c r="Z266" i="55"/>
  <c r="AA266" i="55" s="1"/>
  <c r="Y266" i="55"/>
  <c r="AB265" i="55"/>
  <c r="Z265" i="55"/>
  <c r="AA265" i="55" s="1"/>
  <c r="Y265" i="55"/>
  <c r="AB264" i="55"/>
  <c r="Z264" i="55"/>
  <c r="AA264" i="55" s="1"/>
  <c r="Y264" i="55"/>
  <c r="AB263" i="55"/>
  <c r="Z263" i="55"/>
  <c r="AA263" i="55" s="1"/>
  <c r="Y263" i="55"/>
  <c r="AB262" i="55"/>
  <c r="Z262" i="55"/>
  <c r="AA262" i="55" s="1"/>
  <c r="Y262" i="55"/>
  <c r="AB261" i="55"/>
  <c r="Z261" i="55"/>
  <c r="AA261" i="55" s="1"/>
  <c r="Y261" i="55"/>
  <c r="AB260" i="55"/>
  <c r="Z260" i="55"/>
  <c r="AA260" i="55" s="1"/>
  <c r="Y260" i="55"/>
  <c r="AB259" i="55"/>
  <c r="Z259" i="55"/>
  <c r="AA259" i="55" s="1"/>
  <c r="Y259" i="55"/>
  <c r="AB258" i="55"/>
  <c r="Z258" i="55"/>
  <c r="AA258" i="55" s="1"/>
  <c r="Y258" i="55"/>
  <c r="AB257" i="55"/>
  <c r="Z257" i="55"/>
  <c r="AA257" i="55" s="1"/>
  <c r="Y257" i="55"/>
  <c r="AB256" i="55"/>
  <c r="Z256" i="55"/>
  <c r="AA256" i="55" s="1"/>
  <c r="Y256" i="55"/>
  <c r="AB255" i="55"/>
  <c r="Z255" i="55"/>
  <c r="AA255" i="55" s="1"/>
  <c r="Y255" i="55"/>
  <c r="AB254" i="55"/>
  <c r="Z254" i="55"/>
  <c r="AA254" i="55" s="1"/>
  <c r="Y254" i="55"/>
  <c r="AB253" i="55"/>
  <c r="Z253" i="55"/>
  <c r="AA253" i="55" s="1"/>
  <c r="Y253" i="55"/>
  <c r="AB252" i="55"/>
  <c r="Z252" i="55"/>
  <c r="AA252" i="55" s="1"/>
  <c r="Y252" i="55"/>
  <c r="AB251" i="55"/>
  <c r="Z251" i="55"/>
  <c r="AA251" i="55" s="1"/>
  <c r="Y251" i="55"/>
  <c r="AB250" i="55"/>
  <c r="Z250" i="55"/>
  <c r="AA250" i="55" s="1"/>
  <c r="Y250" i="55"/>
  <c r="AB249" i="55"/>
  <c r="Z249" i="55"/>
  <c r="AA249" i="55" s="1"/>
  <c r="Y249" i="55"/>
  <c r="AB248" i="55"/>
  <c r="Z248" i="55"/>
  <c r="AA248" i="55" s="1"/>
  <c r="Y248" i="55"/>
  <c r="AB247" i="55"/>
  <c r="Z247" i="55"/>
  <c r="AA247" i="55" s="1"/>
  <c r="Y247" i="55"/>
  <c r="AB246" i="55"/>
  <c r="Z246" i="55"/>
  <c r="AA246" i="55" s="1"/>
  <c r="Y246" i="55"/>
  <c r="AB245" i="55"/>
  <c r="Z245" i="55"/>
  <c r="AA245" i="55" s="1"/>
  <c r="Y245" i="55"/>
  <c r="AB244" i="55"/>
  <c r="Z244" i="55"/>
  <c r="AA244" i="55" s="1"/>
  <c r="Y244" i="55"/>
  <c r="AB243" i="55"/>
  <c r="Z243" i="55"/>
  <c r="AA243" i="55" s="1"/>
  <c r="Y243" i="55"/>
  <c r="AB242" i="55"/>
  <c r="Z242" i="55"/>
  <c r="AA242" i="55" s="1"/>
  <c r="Y242" i="55"/>
  <c r="AB241" i="55"/>
  <c r="Z241" i="55"/>
  <c r="AA241" i="55" s="1"/>
  <c r="Y241" i="55"/>
  <c r="AB240" i="55"/>
  <c r="Z240" i="55"/>
  <c r="AA240" i="55" s="1"/>
  <c r="Y240" i="55"/>
  <c r="AB239" i="55"/>
  <c r="Z239" i="55"/>
  <c r="AA239" i="55" s="1"/>
  <c r="Y239" i="55"/>
  <c r="AB238" i="55"/>
  <c r="Z238" i="55"/>
  <c r="AA238" i="55" s="1"/>
  <c r="Y238" i="55"/>
  <c r="AB237" i="55"/>
  <c r="Z237" i="55"/>
  <c r="AA237" i="55" s="1"/>
  <c r="Y237" i="55"/>
  <c r="AB236" i="55"/>
  <c r="Z236" i="55"/>
  <c r="AA236" i="55" s="1"/>
  <c r="Y236" i="55"/>
  <c r="AB235" i="55"/>
  <c r="Z235" i="55"/>
  <c r="AA235" i="55" s="1"/>
  <c r="Y235" i="55"/>
  <c r="AB234" i="55"/>
  <c r="Z234" i="55"/>
  <c r="AA234" i="55" s="1"/>
  <c r="Y234" i="55"/>
  <c r="AB233" i="55"/>
  <c r="Z233" i="55"/>
  <c r="AA233" i="55" s="1"/>
  <c r="Y233" i="55"/>
  <c r="AB232" i="55"/>
  <c r="Z232" i="55"/>
  <c r="AA232" i="55" s="1"/>
  <c r="Y232" i="55"/>
  <c r="AB231" i="55"/>
  <c r="Z231" i="55"/>
  <c r="AA231" i="55" s="1"/>
  <c r="Y231" i="55"/>
  <c r="AB230" i="55"/>
  <c r="Z230" i="55"/>
  <c r="AA230" i="55" s="1"/>
  <c r="Y230" i="55"/>
  <c r="AB229" i="55"/>
  <c r="Z229" i="55"/>
  <c r="AA229" i="55" s="1"/>
  <c r="Y229" i="55"/>
  <c r="AB228" i="55"/>
  <c r="Z228" i="55"/>
  <c r="AA228" i="55" s="1"/>
  <c r="Y228" i="55"/>
  <c r="AB227" i="55"/>
  <c r="Z227" i="55"/>
  <c r="AA227" i="55" s="1"/>
  <c r="Y227" i="55"/>
  <c r="AB226" i="55"/>
  <c r="Z226" i="55"/>
  <c r="AA226" i="55" s="1"/>
  <c r="Y226" i="55"/>
  <c r="AB225" i="55"/>
  <c r="Z225" i="55"/>
  <c r="AA225" i="55" s="1"/>
  <c r="Y225" i="55"/>
  <c r="AB224" i="55"/>
  <c r="Z224" i="55"/>
  <c r="AA224" i="55" s="1"/>
  <c r="Y224" i="55"/>
  <c r="AB223" i="55"/>
  <c r="Z223" i="55"/>
  <c r="AA223" i="55" s="1"/>
  <c r="Y223" i="55"/>
  <c r="AB222" i="55"/>
  <c r="Z222" i="55"/>
  <c r="AA222" i="55" s="1"/>
  <c r="Y222" i="55"/>
  <c r="AB221" i="55"/>
  <c r="Z221" i="55"/>
  <c r="AA221" i="55" s="1"/>
  <c r="Y221" i="55"/>
  <c r="AB220" i="55"/>
  <c r="Z220" i="55"/>
  <c r="AA220" i="55" s="1"/>
  <c r="Y220" i="55"/>
  <c r="AB219" i="55"/>
  <c r="Z219" i="55"/>
  <c r="AA219" i="55" s="1"/>
  <c r="Y219" i="55"/>
  <c r="AB218" i="55"/>
  <c r="Z218" i="55"/>
  <c r="AA218" i="55" s="1"/>
  <c r="Y218" i="55"/>
  <c r="AB217" i="55"/>
  <c r="Z217" i="55"/>
  <c r="AA217" i="55" s="1"/>
  <c r="Y217" i="55"/>
  <c r="AB216" i="55"/>
  <c r="Z216" i="55"/>
  <c r="AA216" i="55" s="1"/>
  <c r="Y216" i="55"/>
  <c r="AB215" i="55"/>
  <c r="Z215" i="55"/>
  <c r="AA215" i="55" s="1"/>
  <c r="Y215" i="55"/>
  <c r="AB214" i="55"/>
  <c r="Z214" i="55"/>
  <c r="AA214" i="55" s="1"/>
  <c r="Y214" i="55"/>
  <c r="AB213" i="55"/>
  <c r="Z213" i="55"/>
  <c r="AA213" i="55" s="1"/>
  <c r="Y213" i="55"/>
  <c r="AB212" i="55"/>
  <c r="Z212" i="55"/>
  <c r="AA212" i="55" s="1"/>
  <c r="Y212" i="55"/>
  <c r="AB211" i="55"/>
  <c r="Z211" i="55"/>
  <c r="AA211" i="55" s="1"/>
  <c r="Y211" i="55"/>
  <c r="AB210" i="55"/>
  <c r="Z210" i="55"/>
  <c r="AA210" i="55" s="1"/>
  <c r="Y210" i="55"/>
  <c r="AB209" i="55"/>
  <c r="Z209" i="55"/>
  <c r="AA209" i="55" s="1"/>
  <c r="Y209" i="55"/>
  <c r="AB208" i="55"/>
  <c r="Z208" i="55"/>
  <c r="AA208" i="55" s="1"/>
  <c r="Y208" i="55"/>
  <c r="AB207" i="55"/>
  <c r="Z207" i="55"/>
  <c r="AA207" i="55" s="1"/>
  <c r="Y207" i="55"/>
  <c r="AB206" i="55"/>
  <c r="Z206" i="55"/>
  <c r="AA206" i="55" s="1"/>
  <c r="Y206" i="55"/>
  <c r="AB205" i="55"/>
  <c r="Z205" i="55"/>
  <c r="AA205" i="55" s="1"/>
  <c r="Y205" i="55"/>
  <c r="AB204" i="55"/>
  <c r="Z204" i="55"/>
  <c r="AA204" i="55" s="1"/>
  <c r="Y204" i="55"/>
  <c r="AB203" i="55"/>
  <c r="Z203" i="55"/>
  <c r="AA203" i="55" s="1"/>
  <c r="Y203" i="55"/>
  <c r="AB202" i="55"/>
  <c r="Z202" i="55"/>
  <c r="AA202" i="55" s="1"/>
  <c r="Y202" i="55"/>
  <c r="AB201" i="55"/>
  <c r="Z201" i="55"/>
  <c r="AA201" i="55" s="1"/>
  <c r="Y201" i="55"/>
  <c r="AB200" i="55"/>
  <c r="Z200" i="55"/>
  <c r="AA200" i="55" s="1"/>
  <c r="Y200" i="55"/>
  <c r="AB199" i="55"/>
  <c r="Z199" i="55"/>
  <c r="AA199" i="55" s="1"/>
  <c r="Y199" i="55"/>
  <c r="AB198" i="55"/>
  <c r="Z198" i="55"/>
  <c r="AA198" i="55" s="1"/>
  <c r="Y198" i="55"/>
  <c r="AB197" i="55"/>
  <c r="Z197" i="55"/>
  <c r="AA197" i="55" s="1"/>
  <c r="Y197" i="55"/>
  <c r="AB196" i="55"/>
  <c r="Z196" i="55"/>
  <c r="AA196" i="55" s="1"/>
  <c r="Y196" i="55"/>
  <c r="AB195" i="55"/>
  <c r="Z195" i="55"/>
  <c r="AA195" i="55" s="1"/>
  <c r="Y195" i="55"/>
  <c r="AB194" i="55"/>
  <c r="Z194" i="55"/>
  <c r="AA194" i="55" s="1"/>
  <c r="Y194" i="55"/>
  <c r="AB193" i="55"/>
  <c r="Z193" i="55"/>
  <c r="AA193" i="55" s="1"/>
  <c r="Y193" i="55"/>
  <c r="AB192" i="55"/>
  <c r="Z192" i="55"/>
  <c r="AA192" i="55" s="1"/>
  <c r="Y192" i="55"/>
  <c r="AB191" i="55"/>
  <c r="Z191" i="55"/>
  <c r="AA191" i="55" s="1"/>
  <c r="Y191" i="55"/>
  <c r="AB190" i="55"/>
  <c r="Z190" i="55"/>
  <c r="AA190" i="55" s="1"/>
  <c r="Y190" i="55"/>
  <c r="AB189" i="55"/>
  <c r="Z189" i="55"/>
  <c r="AA189" i="55" s="1"/>
  <c r="Y189" i="55"/>
  <c r="AB188" i="55"/>
  <c r="Z188" i="55"/>
  <c r="AA188" i="55" s="1"/>
  <c r="Y188" i="55"/>
  <c r="AB187" i="55"/>
  <c r="Z187" i="55"/>
  <c r="AA187" i="55" s="1"/>
  <c r="Y187" i="55"/>
  <c r="AB186" i="55"/>
  <c r="Z186" i="55"/>
  <c r="AA186" i="55" s="1"/>
  <c r="Y186" i="55"/>
  <c r="AB185" i="55"/>
  <c r="Z185" i="55"/>
  <c r="AA185" i="55" s="1"/>
  <c r="Y185" i="55"/>
  <c r="AB184" i="55"/>
  <c r="Z184" i="55"/>
  <c r="AA184" i="55" s="1"/>
  <c r="Y184" i="55"/>
  <c r="AB183" i="55"/>
  <c r="Z183" i="55"/>
  <c r="AA183" i="55" s="1"/>
  <c r="Y183" i="55"/>
  <c r="AB182" i="55"/>
  <c r="Z182" i="55"/>
  <c r="AA182" i="55" s="1"/>
  <c r="Y182" i="55"/>
  <c r="AB181" i="55"/>
  <c r="Z181" i="55"/>
  <c r="AA181" i="55" s="1"/>
  <c r="Y181" i="55"/>
  <c r="AB180" i="55"/>
  <c r="Z180" i="55"/>
  <c r="AA180" i="55" s="1"/>
  <c r="Y180" i="55"/>
  <c r="AB179" i="55"/>
  <c r="Z179" i="55"/>
  <c r="AA179" i="55" s="1"/>
  <c r="Y179" i="55"/>
  <c r="AB178" i="55"/>
  <c r="Z178" i="55"/>
  <c r="AA178" i="55" s="1"/>
  <c r="Y178" i="55"/>
  <c r="AB177" i="55"/>
  <c r="Z177" i="55"/>
  <c r="AA177" i="55" s="1"/>
  <c r="Y177" i="55"/>
  <c r="AB176" i="55"/>
  <c r="Z176" i="55"/>
  <c r="AA176" i="55" s="1"/>
  <c r="Y176" i="55"/>
  <c r="AB175" i="55"/>
  <c r="Z175" i="55"/>
  <c r="AA175" i="55" s="1"/>
  <c r="Y175" i="55"/>
  <c r="AB174" i="55"/>
  <c r="Z174" i="55"/>
  <c r="AA174" i="55" s="1"/>
  <c r="Y174" i="55"/>
  <c r="AB173" i="55"/>
  <c r="Z173" i="55"/>
  <c r="AA173" i="55" s="1"/>
  <c r="Y173" i="55"/>
  <c r="AB172" i="55"/>
  <c r="Z172" i="55"/>
  <c r="AA172" i="55" s="1"/>
  <c r="Y172" i="55"/>
  <c r="AB171" i="55"/>
  <c r="Z171" i="55"/>
  <c r="AA171" i="55" s="1"/>
  <c r="Y171" i="55"/>
  <c r="AB170" i="55"/>
  <c r="Z170" i="55"/>
  <c r="AA170" i="55" s="1"/>
  <c r="Y170" i="55"/>
  <c r="AB169" i="55"/>
  <c r="Z169" i="55"/>
  <c r="AA169" i="55" s="1"/>
  <c r="Y169" i="55"/>
  <c r="AB168" i="55"/>
  <c r="Z168" i="55"/>
  <c r="AA168" i="55" s="1"/>
  <c r="Y168" i="55"/>
  <c r="AB167" i="55"/>
  <c r="Z167" i="55"/>
  <c r="AA167" i="55" s="1"/>
  <c r="Y167" i="55"/>
  <c r="AB166" i="55"/>
  <c r="Z166" i="55"/>
  <c r="AA166" i="55" s="1"/>
  <c r="Y166" i="55"/>
  <c r="AB165" i="55"/>
  <c r="Z165" i="55"/>
  <c r="AA165" i="55" s="1"/>
  <c r="Y165" i="55"/>
  <c r="AB164" i="55"/>
  <c r="Z164" i="55"/>
  <c r="AA164" i="55" s="1"/>
  <c r="Y164" i="55"/>
  <c r="AB163" i="55"/>
  <c r="Z163" i="55"/>
  <c r="AA163" i="55" s="1"/>
  <c r="Y163" i="55"/>
  <c r="AB162" i="55"/>
  <c r="Z162" i="55"/>
  <c r="AA162" i="55" s="1"/>
  <c r="Y162" i="55"/>
  <c r="AB161" i="55"/>
  <c r="Z161" i="55"/>
  <c r="AA161" i="55" s="1"/>
  <c r="Y161" i="55"/>
  <c r="AB160" i="55"/>
  <c r="Z160" i="55"/>
  <c r="AA160" i="55" s="1"/>
  <c r="Y160" i="55"/>
  <c r="AB159" i="55"/>
  <c r="Z159" i="55"/>
  <c r="AA159" i="55" s="1"/>
  <c r="Y159" i="55"/>
  <c r="AB158" i="55"/>
  <c r="Z158" i="55"/>
  <c r="AA158" i="55" s="1"/>
  <c r="Y158" i="55"/>
  <c r="AB157" i="55"/>
  <c r="Z157" i="55"/>
  <c r="AA157" i="55" s="1"/>
  <c r="Y157" i="55"/>
  <c r="AB156" i="55"/>
  <c r="Z156" i="55"/>
  <c r="AA156" i="55" s="1"/>
  <c r="Y156" i="55"/>
  <c r="AB155" i="55"/>
  <c r="Z155" i="55"/>
  <c r="AA155" i="55" s="1"/>
  <c r="Y155" i="55"/>
  <c r="AB154" i="55"/>
  <c r="Z154" i="55"/>
  <c r="AA154" i="55" s="1"/>
  <c r="Y154" i="55"/>
  <c r="AB153" i="55"/>
  <c r="Z153" i="55"/>
  <c r="AA153" i="55" s="1"/>
  <c r="Y153" i="55"/>
  <c r="AB152" i="55"/>
  <c r="Z152" i="55"/>
  <c r="AA152" i="55" s="1"/>
  <c r="Y152" i="55"/>
  <c r="AB151" i="55"/>
  <c r="Z151" i="55"/>
  <c r="AA151" i="55" s="1"/>
  <c r="Y151" i="55"/>
  <c r="AB150" i="55"/>
  <c r="Z150" i="55"/>
  <c r="AA150" i="55" s="1"/>
  <c r="Y150" i="55"/>
  <c r="AB149" i="55"/>
  <c r="Z149" i="55"/>
  <c r="AA149" i="55" s="1"/>
  <c r="Y149" i="55"/>
  <c r="AB148" i="55"/>
  <c r="Z148" i="55"/>
  <c r="AA148" i="55" s="1"/>
  <c r="Y148" i="55"/>
  <c r="AB147" i="55"/>
  <c r="Z147" i="55"/>
  <c r="AA147" i="55" s="1"/>
  <c r="Y147" i="55"/>
  <c r="AB146" i="55"/>
  <c r="Z146" i="55"/>
  <c r="AA146" i="55" s="1"/>
  <c r="Y146" i="55"/>
  <c r="AB145" i="55"/>
  <c r="Z145" i="55"/>
  <c r="AA145" i="55" s="1"/>
  <c r="Y145" i="55"/>
  <c r="AB144" i="55"/>
  <c r="Z144" i="55"/>
  <c r="AA144" i="55" s="1"/>
  <c r="Y144" i="55"/>
  <c r="AB143" i="55"/>
  <c r="Z143" i="55"/>
  <c r="AA143" i="55" s="1"/>
  <c r="Y143" i="55"/>
  <c r="AB142" i="55"/>
  <c r="Z142" i="55"/>
  <c r="AA142" i="55" s="1"/>
  <c r="Y142" i="55"/>
  <c r="AB141" i="55"/>
  <c r="Z141" i="55"/>
  <c r="AA141" i="55" s="1"/>
  <c r="Y141" i="55"/>
  <c r="AB140" i="55"/>
  <c r="Z140" i="55"/>
  <c r="AA140" i="55" s="1"/>
  <c r="Y140" i="55"/>
  <c r="AB139" i="55"/>
  <c r="Z139" i="55"/>
  <c r="AA139" i="55" s="1"/>
  <c r="Y139" i="55"/>
  <c r="AB138" i="55"/>
  <c r="Z138" i="55"/>
  <c r="AA138" i="55" s="1"/>
  <c r="Y138" i="55"/>
  <c r="AB137" i="55"/>
  <c r="Z137" i="55"/>
  <c r="AA137" i="55" s="1"/>
  <c r="Y137" i="55"/>
  <c r="AB136" i="55"/>
  <c r="Z136" i="55"/>
  <c r="AA136" i="55" s="1"/>
  <c r="Y136" i="55"/>
  <c r="AB135" i="55"/>
  <c r="Z135" i="55"/>
  <c r="AA135" i="55" s="1"/>
  <c r="Y135" i="55"/>
  <c r="AB134" i="55"/>
  <c r="Z134" i="55"/>
  <c r="AA134" i="55" s="1"/>
  <c r="Y134" i="55"/>
  <c r="AB133" i="55"/>
  <c r="Z133" i="55"/>
  <c r="AA133" i="55" s="1"/>
  <c r="Y133" i="55"/>
  <c r="AB132" i="55"/>
  <c r="Z132" i="55"/>
  <c r="AA132" i="55" s="1"/>
  <c r="Y132" i="55"/>
  <c r="AB131" i="55"/>
  <c r="Z131" i="55"/>
  <c r="AA131" i="55" s="1"/>
  <c r="Y131" i="55"/>
  <c r="AB130" i="55"/>
  <c r="Z130" i="55"/>
  <c r="AA130" i="55" s="1"/>
  <c r="Y130" i="55"/>
  <c r="AB129" i="55"/>
  <c r="Z129" i="55"/>
  <c r="AA129" i="55" s="1"/>
  <c r="Y129" i="55"/>
  <c r="AB128" i="55"/>
  <c r="Z128" i="55"/>
  <c r="AA128" i="55" s="1"/>
  <c r="Y128" i="55"/>
  <c r="AB127" i="55"/>
  <c r="Z127" i="55"/>
  <c r="AA127" i="55" s="1"/>
  <c r="Y127" i="55"/>
  <c r="AB126" i="55"/>
  <c r="Z126" i="55"/>
  <c r="AA126" i="55" s="1"/>
  <c r="Y126" i="55"/>
  <c r="AB125" i="55"/>
  <c r="Z125" i="55"/>
  <c r="AA125" i="55" s="1"/>
  <c r="Y125" i="55"/>
  <c r="AB124" i="55"/>
  <c r="Z124" i="55"/>
  <c r="AA124" i="55" s="1"/>
  <c r="Y124" i="55"/>
  <c r="AB123" i="55"/>
  <c r="Z123" i="55"/>
  <c r="AA123" i="55" s="1"/>
  <c r="Y123" i="55"/>
  <c r="AB122" i="55"/>
  <c r="Z122" i="55"/>
  <c r="AA122" i="55" s="1"/>
  <c r="Y122" i="55"/>
  <c r="AB121" i="55"/>
  <c r="Z121" i="55"/>
  <c r="AA121" i="55" s="1"/>
  <c r="Y121" i="55"/>
  <c r="AB120" i="55"/>
  <c r="Z120" i="55"/>
  <c r="AA120" i="55" s="1"/>
  <c r="Y120" i="55"/>
  <c r="AB119" i="55"/>
  <c r="Z119" i="55"/>
  <c r="AA119" i="55" s="1"/>
  <c r="Y119" i="55"/>
  <c r="AB118" i="55"/>
  <c r="Z118" i="55"/>
  <c r="AA118" i="55" s="1"/>
  <c r="Y118" i="55"/>
  <c r="AB117" i="55"/>
  <c r="Z117" i="55"/>
  <c r="AA117" i="55" s="1"/>
  <c r="Y117" i="55"/>
  <c r="AB116" i="55"/>
  <c r="Z116" i="55"/>
  <c r="AA116" i="55" s="1"/>
  <c r="Y116" i="55"/>
  <c r="AB115" i="55"/>
  <c r="Z115" i="55"/>
  <c r="AA115" i="55" s="1"/>
  <c r="Y115" i="55"/>
  <c r="AB114" i="55"/>
  <c r="Z114" i="55"/>
  <c r="AA114" i="55" s="1"/>
  <c r="Y114" i="55"/>
  <c r="AB113" i="55"/>
  <c r="Z113" i="55"/>
  <c r="AA113" i="55" s="1"/>
  <c r="Y113" i="55"/>
  <c r="AB112" i="55"/>
  <c r="Z112" i="55"/>
  <c r="AA112" i="55" s="1"/>
  <c r="Y112" i="55"/>
  <c r="AB111" i="55"/>
  <c r="Z111" i="55"/>
  <c r="AA111" i="55" s="1"/>
  <c r="Y111" i="55"/>
  <c r="AB110" i="55"/>
  <c r="Z110" i="55"/>
  <c r="AA110" i="55" s="1"/>
  <c r="Y110" i="55"/>
  <c r="AB109" i="55"/>
  <c r="Z109" i="55"/>
  <c r="AA109" i="55" s="1"/>
  <c r="Y109" i="55"/>
  <c r="AB108" i="55"/>
  <c r="Z108" i="55"/>
  <c r="AA108" i="55" s="1"/>
  <c r="Y108" i="55"/>
  <c r="AB107" i="55"/>
  <c r="Z107" i="55"/>
  <c r="AA107" i="55" s="1"/>
  <c r="Y107" i="55"/>
  <c r="AB106" i="55"/>
  <c r="Z106" i="55"/>
  <c r="AA106" i="55" s="1"/>
  <c r="Y106" i="55"/>
  <c r="AB105" i="55"/>
  <c r="Z105" i="55"/>
  <c r="AA105" i="55" s="1"/>
  <c r="Y105" i="55"/>
  <c r="AB104" i="55"/>
  <c r="Z104" i="55"/>
  <c r="AA104" i="55" s="1"/>
  <c r="Y104" i="55"/>
  <c r="AB103" i="55"/>
  <c r="Z103" i="55"/>
  <c r="AA103" i="55" s="1"/>
  <c r="Y103" i="55"/>
  <c r="AB102" i="55"/>
  <c r="Z102" i="55"/>
  <c r="AA102" i="55" s="1"/>
  <c r="Y102" i="55"/>
  <c r="AB101" i="55"/>
  <c r="Z101" i="55"/>
  <c r="AA101" i="55" s="1"/>
  <c r="Y101" i="55"/>
  <c r="AB100" i="55"/>
  <c r="Z100" i="55"/>
  <c r="AA100" i="55" s="1"/>
  <c r="Y100" i="55"/>
  <c r="AB99" i="55"/>
  <c r="Z99" i="55"/>
  <c r="AA99" i="55" s="1"/>
  <c r="Y99" i="55"/>
  <c r="AB98" i="55"/>
  <c r="Z98" i="55"/>
  <c r="AA98" i="55" s="1"/>
  <c r="Y98" i="55"/>
  <c r="AB97" i="55"/>
  <c r="Z97" i="55"/>
  <c r="AA97" i="55" s="1"/>
  <c r="Y97" i="55"/>
  <c r="AB96" i="55"/>
  <c r="Z96" i="55"/>
  <c r="AA96" i="55" s="1"/>
  <c r="Y96" i="55"/>
  <c r="AB95" i="55"/>
  <c r="Z95" i="55"/>
  <c r="AA95" i="55" s="1"/>
  <c r="Y95" i="55"/>
  <c r="AB94" i="55"/>
  <c r="Z94" i="55"/>
  <c r="AA94" i="55" s="1"/>
  <c r="Y94" i="55"/>
  <c r="AB93" i="55"/>
  <c r="Z93" i="55"/>
  <c r="AA93" i="55" s="1"/>
  <c r="Y93" i="55"/>
  <c r="AB92" i="55"/>
  <c r="Z92" i="55"/>
  <c r="AA92" i="55" s="1"/>
  <c r="Y92" i="55"/>
  <c r="AB91" i="55"/>
  <c r="Z91" i="55"/>
  <c r="AA91" i="55" s="1"/>
  <c r="Y91" i="55"/>
  <c r="AB90" i="55"/>
  <c r="Z90" i="55"/>
  <c r="AA90" i="55" s="1"/>
  <c r="Y90" i="55"/>
  <c r="AB89" i="55"/>
  <c r="Z89" i="55"/>
  <c r="AA89" i="55" s="1"/>
  <c r="Y89" i="55"/>
  <c r="AB88" i="55"/>
  <c r="Z88" i="55"/>
  <c r="AA88" i="55" s="1"/>
  <c r="Y88" i="55"/>
  <c r="AB87" i="55"/>
  <c r="Z87" i="55"/>
  <c r="AA87" i="55" s="1"/>
  <c r="Y87" i="55"/>
  <c r="AB86" i="55"/>
  <c r="Z86" i="55"/>
  <c r="AA86" i="55" s="1"/>
  <c r="Y86" i="55"/>
  <c r="AB85" i="55"/>
  <c r="Z85" i="55"/>
  <c r="AA85" i="55" s="1"/>
  <c r="Y85" i="55"/>
  <c r="AB84" i="55"/>
  <c r="Z84" i="55"/>
  <c r="AA84" i="55" s="1"/>
  <c r="Y84" i="55"/>
  <c r="AB83" i="55"/>
  <c r="Z83" i="55"/>
  <c r="AA83" i="55" s="1"/>
  <c r="Y83" i="55"/>
  <c r="AB82" i="55"/>
  <c r="Z82" i="55"/>
  <c r="AA82" i="55" s="1"/>
  <c r="Y82" i="55"/>
  <c r="AB81" i="55"/>
  <c r="Z81" i="55"/>
  <c r="AA81" i="55" s="1"/>
  <c r="Y81" i="55"/>
  <c r="AB80" i="55"/>
  <c r="Z80" i="55"/>
  <c r="AA80" i="55" s="1"/>
  <c r="Y80" i="55"/>
  <c r="AB79" i="55"/>
  <c r="Z79" i="55"/>
  <c r="AA79" i="55" s="1"/>
  <c r="Y79" i="55"/>
  <c r="AB78" i="55"/>
  <c r="Z78" i="55"/>
  <c r="AA78" i="55" s="1"/>
  <c r="Y78" i="55"/>
  <c r="AB77" i="55"/>
  <c r="Z77" i="55"/>
  <c r="AA77" i="55" s="1"/>
  <c r="Y77" i="55"/>
  <c r="AB76" i="55"/>
  <c r="Z76" i="55"/>
  <c r="AA76" i="55" s="1"/>
  <c r="Y76" i="55"/>
  <c r="AB75" i="55"/>
  <c r="Z75" i="55"/>
  <c r="AA75" i="55" s="1"/>
  <c r="Y75" i="55"/>
  <c r="AB74" i="55"/>
  <c r="Z74" i="55"/>
  <c r="AA74" i="55" s="1"/>
  <c r="Y74" i="55"/>
  <c r="AB73" i="55"/>
  <c r="Z73" i="55"/>
  <c r="AA73" i="55" s="1"/>
  <c r="Y73" i="55"/>
  <c r="AB72" i="55"/>
  <c r="Z72" i="55"/>
  <c r="AA72" i="55" s="1"/>
  <c r="Y72" i="55"/>
  <c r="AB71" i="55"/>
  <c r="Z71" i="55"/>
  <c r="AA71" i="55" s="1"/>
  <c r="Y71" i="55"/>
  <c r="AB70" i="55"/>
  <c r="Z70" i="55"/>
  <c r="AA70" i="55" s="1"/>
  <c r="Y70" i="55"/>
  <c r="AB69" i="55"/>
  <c r="Z69" i="55"/>
  <c r="AA69" i="55" s="1"/>
  <c r="Y69" i="55"/>
  <c r="AB68" i="55"/>
  <c r="Z68" i="55"/>
  <c r="AA68" i="55" s="1"/>
  <c r="Y68" i="55"/>
  <c r="AB67" i="55"/>
  <c r="Z67" i="55"/>
  <c r="AA67" i="55" s="1"/>
  <c r="Y67" i="55"/>
  <c r="AB66" i="55"/>
  <c r="Z66" i="55"/>
  <c r="AA66" i="55" s="1"/>
  <c r="Y66" i="55"/>
  <c r="AB65" i="55"/>
  <c r="Z65" i="55"/>
  <c r="AA65" i="55" s="1"/>
  <c r="Y65" i="55"/>
  <c r="AB64" i="55"/>
  <c r="Z64" i="55"/>
  <c r="AA64" i="55" s="1"/>
  <c r="Y64" i="55"/>
  <c r="AB63" i="55"/>
  <c r="Z63" i="55"/>
  <c r="AA63" i="55" s="1"/>
  <c r="Y63" i="55"/>
  <c r="AB62" i="55"/>
  <c r="Z62" i="55"/>
  <c r="AA62" i="55" s="1"/>
  <c r="Y62" i="55"/>
  <c r="AB61" i="55"/>
  <c r="Z61" i="55"/>
  <c r="AA61" i="55" s="1"/>
  <c r="Y61" i="55"/>
  <c r="AB60" i="55"/>
  <c r="Z60" i="55"/>
  <c r="AA60" i="55" s="1"/>
  <c r="Y60" i="55"/>
  <c r="AB59" i="55"/>
  <c r="Z59" i="55"/>
  <c r="AA59" i="55" s="1"/>
  <c r="Y59" i="55"/>
  <c r="AB58" i="55"/>
  <c r="Z58" i="55"/>
  <c r="AA58" i="55" s="1"/>
  <c r="Y58" i="55"/>
  <c r="AB57" i="55"/>
  <c r="Z57" i="55"/>
  <c r="AA57" i="55" s="1"/>
  <c r="Y57" i="55"/>
  <c r="AB56" i="55"/>
  <c r="Z56" i="55"/>
  <c r="AA56" i="55" s="1"/>
  <c r="Y56" i="55"/>
  <c r="AB55" i="55"/>
  <c r="Z55" i="55"/>
  <c r="AA55" i="55" s="1"/>
  <c r="Y55" i="55"/>
  <c r="AB54" i="55"/>
  <c r="Z54" i="55"/>
  <c r="AA54" i="55" s="1"/>
  <c r="Y54" i="55"/>
  <c r="AB53" i="55"/>
  <c r="Z53" i="55"/>
  <c r="AA53" i="55" s="1"/>
  <c r="Y53" i="55"/>
  <c r="AB52" i="55"/>
  <c r="Z52" i="55"/>
  <c r="AA52" i="55" s="1"/>
  <c r="Y52" i="55"/>
  <c r="AB51" i="55"/>
  <c r="Z51" i="55"/>
  <c r="AA51" i="55" s="1"/>
  <c r="Y51" i="55"/>
  <c r="AB50" i="55"/>
  <c r="Z50" i="55"/>
  <c r="AA50" i="55" s="1"/>
  <c r="Y50" i="55"/>
  <c r="AB49" i="55"/>
  <c r="Z49" i="55"/>
  <c r="AA49" i="55" s="1"/>
  <c r="Y49" i="55"/>
  <c r="AB48" i="55"/>
  <c r="Z48" i="55"/>
  <c r="AA48" i="55" s="1"/>
  <c r="Y48" i="55"/>
  <c r="AB47" i="55"/>
  <c r="Z47" i="55"/>
  <c r="AA47" i="55" s="1"/>
  <c r="Y47" i="55"/>
  <c r="AB46" i="55"/>
  <c r="Z46" i="55"/>
  <c r="AA46" i="55" s="1"/>
  <c r="Y46" i="55"/>
  <c r="AB45" i="55"/>
  <c r="Z45" i="55"/>
  <c r="AA45" i="55" s="1"/>
  <c r="Y45" i="55"/>
  <c r="AB44" i="55"/>
  <c r="Z44" i="55"/>
  <c r="AA44" i="55" s="1"/>
  <c r="Y44" i="55"/>
  <c r="AB43" i="55"/>
  <c r="Z43" i="55"/>
  <c r="AA43" i="55" s="1"/>
  <c r="Y43" i="55"/>
  <c r="AB42" i="55"/>
  <c r="Z42" i="55"/>
  <c r="AA42" i="55" s="1"/>
  <c r="Y42" i="55"/>
  <c r="AB41" i="55"/>
  <c r="Z41" i="55"/>
  <c r="AA41" i="55" s="1"/>
  <c r="Y41" i="55"/>
  <c r="AB40" i="55"/>
  <c r="Z40" i="55"/>
  <c r="AA40" i="55" s="1"/>
  <c r="Y40" i="55"/>
  <c r="AB39" i="55"/>
  <c r="Z39" i="55"/>
  <c r="AA39" i="55" s="1"/>
  <c r="Y39" i="55"/>
  <c r="AB38" i="55"/>
  <c r="Z38" i="55"/>
  <c r="AA38" i="55" s="1"/>
  <c r="Y38" i="55"/>
  <c r="AB37" i="55"/>
  <c r="Z37" i="55"/>
  <c r="AA37" i="55" s="1"/>
  <c r="Y37" i="55"/>
  <c r="AB36" i="55"/>
  <c r="Z36" i="55"/>
  <c r="AA36" i="55" s="1"/>
  <c r="Y36" i="55"/>
  <c r="AB35" i="55"/>
  <c r="Y35" i="55"/>
  <c r="AB34" i="55"/>
  <c r="Z34" i="55"/>
  <c r="AA34" i="55" s="1"/>
  <c r="Y34" i="55"/>
  <c r="AB33" i="55"/>
  <c r="Z33" i="55"/>
  <c r="AA33" i="55" s="1"/>
  <c r="Y33" i="55"/>
  <c r="AB32" i="55"/>
  <c r="Z32" i="55"/>
  <c r="AA32" i="55" s="1"/>
  <c r="Y32" i="55"/>
  <c r="AB31" i="55"/>
  <c r="Z31" i="55"/>
  <c r="AA31" i="55" s="1"/>
  <c r="Y31" i="55"/>
  <c r="AB30" i="55"/>
  <c r="Z30" i="55"/>
  <c r="AA30" i="55" s="1"/>
  <c r="Y30" i="55"/>
  <c r="AB29" i="55"/>
  <c r="Z29" i="55"/>
  <c r="AA29" i="55" s="1"/>
  <c r="Y29" i="55"/>
  <c r="AB28" i="55"/>
  <c r="Z28" i="55"/>
  <c r="AA28" i="55" s="1"/>
  <c r="Y28" i="55"/>
  <c r="AB27" i="55"/>
  <c r="Z27" i="55"/>
  <c r="AA27" i="55" s="1"/>
  <c r="Y27" i="55"/>
  <c r="AB26" i="55"/>
  <c r="Z26" i="55"/>
  <c r="AA26" i="55" s="1"/>
  <c r="Y26" i="55"/>
  <c r="AB25" i="55"/>
  <c r="Z25" i="55"/>
  <c r="AA25" i="55" s="1"/>
  <c r="Y25" i="55"/>
  <c r="AB24" i="55"/>
  <c r="Z24" i="55"/>
  <c r="AA24" i="55" s="1"/>
  <c r="Y24" i="55"/>
  <c r="AB23" i="55"/>
  <c r="Z23" i="55"/>
  <c r="AA23" i="55" s="1"/>
  <c r="Y23" i="55"/>
  <c r="AB22" i="55"/>
  <c r="Z22" i="55"/>
  <c r="AA22" i="55" s="1"/>
  <c r="Y22" i="55"/>
  <c r="AB21" i="55"/>
  <c r="Z21" i="55"/>
  <c r="AA21" i="55" s="1"/>
  <c r="AB20" i="55"/>
  <c r="Z20" i="55"/>
  <c r="AA20" i="55"/>
  <c r="Y20" i="55"/>
  <c r="AB19" i="55"/>
  <c r="Y19" i="55"/>
  <c r="AB18" i="55"/>
  <c r="Z18" i="55"/>
  <c r="AA18" i="55"/>
  <c r="Y18" i="55"/>
  <c r="AB17" i="55"/>
  <c r="AB6" i="55" s="1"/>
  <c r="AA17" i="55"/>
  <c r="Y17" i="55"/>
  <c r="AA6" i="55"/>
  <c r="W7" i="55"/>
  <c r="Z19" i="55"/>
  <c r="AA19" i="55" s="1"/>
  <c r="Z16" i="55"/>
  <c r="AA16" i="55" s="1"/>
  <c r="Z35" i="55"/>
  <c r="AA35" i="55" s="1"/>
  <c r="AJ14" i="22"/>
  <c r="AI15" i="22" s="1"/>
  <c r="F7" i="22"/>
  <c r="F6" i="22"/>
  <c r="F5" i="22"/>
  <c r="F4" i="22"/>
  <c r="W811" i="22"/>
  <c r="V811" i="22"/>
  <c r="W810" i="22"/>
  <c r="V810" i="22"/>
  <c r="W809" i="22"/>
  <c r="V809" i="22"/>
  <c r="W808" i="22"/>
  <c r="V808" i="22"/>
  <c r="W807" i="22"/>
  <c r="V807" i="22"/>
  <c r="W806" i="22"/>
  <c r="V806" i="22"/>
  <c r="W805" i="22"/>
  <c r="V805" i="22"/>
  <c r="W804" i="22"/>
  <c r="V804" i="22"/>
  <c r="W803" i="22"/>
  <c r="V803" i="22"/>
  <c r="W802" i="22"/>
  <c r="V802" i="22"/>
  <c r="W801" i="22"/>
  <c r="V801" i="22"/>
  <c r="W800" i="22"/>
  <c r="V800" i="22"/>
  <c r="W799" i="22"/>
  <c r="V799" i="22"/>
  <c r="W798" i="22"/>
  <c r="V798" i="22"/>
  <c r="W797" i="22"/>
  <c r="V797" i="22"/>
  <c r="W796" i="22"/>
  <c r="V796" i="22"/>
  <c r="W795" i="22"/>
  <c r="V795" i="22"/>
  <c r="W794" i="22"/>
  <c r="V794" i="22"/>
  <c r="W793" i="22"/>
  <c r="V793" i="22"/>
  <c r="W792" i="22"/>
  <c r="V792" i="22"/>
  <c r="W791" i="22"/>
  <c r="V791" i="22"/>
  <c r="W790" i="22"/>
  <c r="V790" i="22"/>
  <c r="W789" i="22"/>
  <c r="V789" i="22"/>
  <c r="W788" i="22"/>
  <c r="V788" i="22"/>
  <c r="W787" i="22"/>
  <c r="V787" i="22"/>
  <c r="W786" i="22"/>
  <c r="V786" i="22"/>
  <c r="W785" i="22"/>
  <c r="V785" i="22"/>
  <c r="W784" i="22"/>
  <c r="V784" i="22"/>
  <c r="W783" i="22"/>
  <c r="V783" i="22"/>
  <c r="W782" i="22"/>
  <c r="V782" i="22"/>
  <c r="W781" i="22"/>
  <c r="V781" i="22"/>
  <c r="W780" i="22"/>
  <c r="V780" i="22"/>
  <c r="W779" i="22"/>
  <c r="V779" i="22"/>
  <c r="W778" i="22"/>
  <c r="V778" i="22"/>
  <c r="W777" i="22"/>
  <c r="V777" i="22"/>
  <c r="W776" i="22"/>
  <c r="V776" i="22"/>
  <c r="W775" i="22"/>
  <c r="V775" i="22"/>
  <c r="W774" i="22"/>
  <c r="V774" i="22"/>
  <c r="W773" i="22"/>
  <c r="V773" i="22"/>
  <c r="W772" i="22"/>
  <c r="V772" i="22"/>
  <c r="W771" i="22"/>
  <c r="V771" i="22"/>
  <c r="W770" i="22"/>
  <c r="V770" i="22"/>
  <c r="W769" i="22"/>
  <c r="V769" i="22"/>
  <c r="W768" i="22"/>
  <c r="V768" i="22"/>
  <c r="W767" i="22"/>
  <c r="V767" i="22"/>
  <c r="W766" i="22"/>
  <c r="V766" i="22"/>
  <c r="W765" i="22"/>
  <c r="V765" i="22"/>
  <c r="W764" i="22"/>
  <c r="V764" i="22"/>
  <c r="W763" i="22"/>
  <c r="V763" i="22"/>
  <c r="W762" i="22"/>
  <c r="V762" i="22"/>
  <c r="W761" i="22"/>
  <c r="V761" i="22"/>
  <c r="W760" i="22"/>
  <c r="V760" i="22"/>
  <c r="W759" i="22"/>
  <c r="V759" i="22"/>
  <c r="W758" i="22"/>
  <c r="V758" i="22"/>
  <c r="W757" i="22"/>
  <c r="V757" i="22"/>
  <c r="W756" i="22"/>
  <c r="V756" i="22"/>
  <c r="W755" i="22"/>
  <c r="V755" i="22"/>
  <c r="W754" i="22"/>
  <c r="V754" i="22"/>
  <c r="W753" i="22"/>
  <c r="V753" i="22"/>
  <c r="W752" i="22"/>
  <c r="V752" i="22"/>
  <c r="W751" i="22"/>
  <c r="V751" i="22"/>
  <c r="W750" i="22"/>
  <c r="V750" i="22"/>
  <c r="W749" i="22"/>
  <c r="V749" i="22"/>
  <c r="W748" i="22"/>
  <c r="V748" i="22"/>
  <c r="W747" i="22"/>
  <c r="V747" i="22"/>
  <c r="W746" i="22"/>
  <c r="V746" i="22"/>
  <c r="W745" i="22"/>
  <c r="V745" i="22"/>
  <c r="W744" i="22"/>
  <c r="V744" i="22"/>
  <c r="W743" i="22"/>
  <c r="V743" i="22"/>
  <c r="W742" i="22"/>
  <c r="V742" i="22"/>
  <c r="W741" i="22"/>
  <c r="V741" i="22"/>
  <c r="W740" i="22"/>
  <c r="V740" i="22"/>
  <c r="W739" i="22"/>
  <c r="V739" i="22"/>
  <c r="W738" i="22"/>
  <c r="V738" i="22"/>
  <c r="W737" i="22"/>
  <c r="V737" i="22"/>
  <c r="W736" i="22"/>
  <c r="V736" i="22"/>
  <c r="W735" i="22"/>
  <c r="V735" i="22"/>
  <c r="W734" i="22"/>
  <c r="V734" i="22"/>
  <c r="W733" i="22"/>
  <c r="V733" i="22"/>
  <c r="W732" i="22"/>
  <c r="V732" i="22"/>
  <c r="W731" i="22"/>
  <c r="V731" i="22"/>
  <c r="W730" i="22"/>
  <c r="V730" i="22"/>
  <c r="W729" i="22"/>
  <c r="V729" i="22"/>
  <c r="W728" i="22"/>
  <c r="V728" i="22"/>
  <c r="W727" i="22"/>
  <c r="V727" i="22"/>
  <c r="W726" i="22"/>
  <c r="V726" i="22"/>
  <c r="W725" i="22"/>
  <c r="V725" i="22"/>
  <c r="W724" i="22"/>
  <c r="V724" i="22"/>
  <c r="W723" i="22"/>
  <c r="V723" i="22"/>
  <c r="W722" i="22"/>
  <c r="V722" i="22"/>
  <c r="W721" i="22"/>
  <c r="V721" i="22"/>
  <c r="W720" i="22"/>
  <c r="V720" i="22"/>
  <c r="W719" i="22"/>
  <c r="V719" i="22"/>
  <c r="W718" i="22"/>
  <c r="V718" i="22"/>
  <c r="W717" i="22"/>
  <c r="V717" i="22"/>
  <c r="W716" i="22"/>
  <c r="V716" i="22"/>
  <c r="W715" i="22"/>
  <c r="V715" i="22"/>
  <c r="W714" i="22"/>
  <c r="V714" i="22"/>
  <c r="W713" i="22"/>
  <c r="V713" i="22"/>
  <c r="W712" i="22"/>
  <c r="V712" i="22"/>
  <c r="W711" i="22"/>
  <c r="V711" i="22"/>
  <c r="W710" i="22"/>
  <c r="V710" i="22"/>
  <c r="W709" i="22"/>
  <c r="V709" i="22"/>
  <c r="W708" i="22"/>
  <c r="V708" i="22"/>
  <c r="W707" i="22"/>
  <c r="V707" i="22"/>
  <c r="W706" i="22"/>
  <c r="V706" i="22"/>
  <c r="W705" i="22"/>
  <c r="V705" i="22"/>
  <c r="W704" i="22"/>
  <c r="V704" i="22"/>
  <c r="W703" i="22"/>
  <c r="V703" i="22"/>
  <c r="W702" i="22"/>
  <c r="V702" i="22"/>
  <c r="W701" i="22"/>
  <c r="V701" i="22"/>
  <c r="W700" i="22"/>
  <c r="V700" i="22"/>
  <c r="W699" i="22"/>
  <c r="V699" i="22"/>
  <c r="W698" i="22"/>
  <c r="V698" i="22"/>
  <c r="W697" i="22"/>
  <c r="V697" i="22"/>
  <c r="W696" i="22"/>
  <c r="V696" i="22"/>
  <c r="W695" i="22"/>
  <c r="V695" i="22"/>
  <c r="W694" i="22"/>
  <c r="V694" i="22"/>
  <c r="W693" i="22"/>
  <c r="V693" i="22"/>
  <c r="W692" i="22"/>
  <c r="V692" i="22"/>
  <c r="W691" i="22"/>
  <c r="V691" i="22"/>
  <c r="W690" i="22"/>
  <c r="V690" i="22"/>
  <c r="W689" i="22"/>
  <c r="V689" i="22"/>
  <c r="W688" i="22"/>
  <c r="V688" i="22"/>
  <c r="W687" i="22"/>
  <c r="V687" i="22"/>
  <c r="W686" i="22"/>
  <c r="V686" i="22"/>
  <c r="W685" i="22"/>
  <c r="V685" i="22"/>
  <c r="W684" i="22"/>
  <c r="V684" i="22"/>
  <c r="W683" i="22"/>
  <c r="V683" i="22"/>
  <c r="W682" i="22"/>
  <c r="V682" i="22"/>
  <c r="W681" i="22"/>
  <c r="V681" i="22"/>
  <c r="W680" i="22"/>
  <c r="V680" i="22"/>
  <c r="W679" i="22"/>
  <c r="V679" i="22"/>
  <c r="W678" i="22"/>
  <c r="V678" i="22"/>
  <c r="W677" i="22"/>
  <c r="V677" i="22"/>
  <c r="W676" i="22"/>
  <c r="V676" i="22"/>
  <c r="W675" i="22"/>
  <c r="V675" i="22"/>
  <c r="W674" i="22"/>
  <c r="V674" i="22"/>
  <c r="W673" i="22"/>
  <c r="V673" i="22"/>
  <c r="W672" i="22"/>
  <c r="V672" i="22"/>
  <c r="W671" i="22"/>
  <c r="V671" i="22"/>
  <c r="W670" i="22"/>
  <c r="V670" i="22"/>
  <c r="W669" i="22"/>
  <c r="V669" i="22"/>
  <c r="W668" i="22"/>
  <c r="V668" i="22"/>
  <c r="W667" i="22"/>
  <c r="V667" i="22"/>
  <c r="W666" i="22"/>
  <c r="V666" i="22"/>
  <c r="W665" i="22"/>
  <c r="V665" i="22"/>
  <c r="W664" i="22"/>
  <c r="V664" i="22"/>
  <c r="W663" i="22"/>
  <c r="V663" i="22"/>
  <c r="W662" i="22"/>
  <c r="V662" i="22"/>
  <c r="W661" i="22"/>
  <c r="V661" i="22"/>
  <c r="W660" i="22"/>
  <c r="V660" i="22"/>
  <c r="W659" i="22"/>
  <c r="V659" i="22"/>
  <c r="W658" i="22"/>
  <c r="V658" i="22"/>
  <c r="W657" i="22"/>
  <c r="V657" i="22"/>
  <c r="W656" i="22"/>
  <c r="V656" i="22"/>
  <c r="W655" i="22"/>
  <c r="V655" i="22"/>
  <c r="W654" i="22"/>
  <c r="V654" i="22"/>
  <c r="W653" i="22"/>
  <c r="V653" i="22"/>
  <c r="W652" i="22"/>
  <c r="V652" i="22"/>
  <c r="W651" i="22"/>
  <c r="V651" i="22"/>
  <c r="W650" i="22"/>
  <c r="V650" i="22"/>
  <c r="W649" i="22"/>
  <c r="V649" i="22"/>
  <c r="W648" i="22"/>
  <c r="V648" i="22"/>
  <c r="W647" i="22"/>
  <c r="V647" i="22"/>
  <c r="W646" i="22"/>
  <c r="V646" i="22"/>
  <c r="W645" i="22"/>
  <c r="V645" i="22"/>
  <c r="W644" i="22"/>
  <c r="V644" i="22"/>
  <c r="W643" i="22"/>
  <c r="V643" i="22"/>
  <c r="W642" i="22"/>
  <c r="V642" i="22"/>
  <c r="W641" i="22"/>
  <c r="V641" i="22"/>
  <c r="W640" i="22"/>
  <c r="V640" i="22"/>
  <c r="W639" i="22"/>
  <c r="V639" i="22"/>
  <c r="W638" i="22"/>
  <c r="V638" i="22"/>
  <c r="W637" i="22"/>
  <c r="V637" i="22"/>
  <c r="W636" i="22"/>
  <c r="V636" i="22"/>
  <c r="W635" i="22"/>
  <c r="V635" i="22"/>
  <c r="W634" i="22"/>
  <c r="V634" i="22"/>
  <c r="W633" i="22"/>
  <c r="V633" i="22"/>
  <c r="W632" i="22"/>
  <c r="V632" i="22"/>
  <c r="W631" i="22"/>
  <c r="V631" i="22"/>
  <c r="W630" i="22"/>
  <c r="V630" i="22"/>
  <c r="W629" i="22"/>
  <c r="V629" i="22"/>
  <c r="W628" i="22"/>
  <c r="V628" i="22"/>
  <c r="W627" i="22"/>
  <c r="V627" i="22"/>
  <c r="W626" i="22"/>
  <c r="V626" i="22"/>
  <c r="W625" i="22"/>
  <c r="V625" i="22"/>
  <c r="W624" i="22"/>
  <c r="V624" i="22"/>
  <c r="W623" i="22"/>
  <c r="V623" i="22"/>
  <c r="W622" i="22"/>
  <c r="V622" i="22"/>
  <c r="W621" i="22"/>
  <c r="V621" i="22"/>
  <c r="W620" i="22"/>
  <c r="V620" i="22"/>
  <c r="W619" i="22"/>
  <c r="V619" i="22"/>
  <c r="W618" i="22"/>
  <c r="V618" i="22"/>
  <c r="W617" i="22"/>
  <c r="V617" i="22"/>
  <c r="W616" i="22"/>
  <c r="V616" i="22"/>
  <c r="W615" i="22"/>
  <c r="V615" i="22"/>
  <c r="W614" i="22"/>
  <c r="V614" i="22"/>
  <c r="W613" i="22"/>
  <c r="V613" i="22"/>
  <c r="W612" i="22"/>
  <c r="V612" i="22"/>
  <c r="W611" i="22"/>
  <c r="V611" i="22"/>
  <c r="W610" i="22"/>
  <c r="V610" i="22"/>
  <c r="W609" i="22"/>
  <c r="V609" i="22"/>
  <c r="W608" i="22"/>
  <c r="V608" i="22"/>
  <c r="W607" i="22"/>
  <c r="V607" i="22"/>
  <c r="W606" i="22"/>
  <c r="V606" i="22"/>
  <c r="W605" i="22"/>
  <c r="V605" i="22"/>
  <c r="W604" i="22"/>
  <c r="V604" i="22"/>
  <c r="W603" i="22"/>
  <c r="V603" i="22"/>
  <c r="W602" i="22"/>
  <c r="V602" i="22"/>
  <c r="W601" i="22"/>
  <c r="V601" i="22"/>
  <c r="W600" i="22"/>
  <c r="V600" i="22"/>
  <c r="W599" i="22"/>
  <c r="V599" i="22"/>
  <c r="W598" i="22"/>
  <c r="V598" i="22"/>
  <c r="W597" i="22"/>
  <c r="V597" i="22"/>
  <c r="W596" i="22"/>
  <c r="V596" i="22"/>
  <c r="W595" i="22"/>
  <c r="V595" i="22"/>
  <c r="W594" i="22"/>
  <c r="V594" i="22"/>
  <c r="W593" i="22"/>
  <c r="V593" i="22"/>
  <c r="W592" i="22"/>
  <c r="V592" i="22"/>
  <c r="W591" i="22"/>
  <c r="V591" i="22"/>
  <c r="W590" i="22"/>
  <c r="V590" i="22"/>
  <c r="W589" i="22"/>
  <c r="V589" i="22"/>
  <c r="W588" i="22"/>
  <c r="V588" i="22"/>
  <c r="W587" i="22"/>
  <c r="V587" i="22"/>
  <c r="W586" i="22"/>
  <c r="V586" i="22"/>
  <c r="W585" i="22"/>
  <c r="V585" i="22"/>
  <c r="W584" i="22"/>
  <c r="V584" i="22"/>
  <c r="W583" i="22"/>
  <c r="V583" i="22"/>
  <c r="W582" i="22"/>
  <c r="V582" i="22"/>
  <c r="W581" i="22"/>
  <c r="V581" i="22"/>
  <c r="W580" i="22"/>
  <c r="V580" i="22"/>
  <c r="W579" i="22"/>
  <c r="V579" i="22"/>
  <c r="W578" i="22"/>
  <c r="V578" i="22"/>
  <c r="W577" i="22"/>
  <c r="V577" i="22"/>
  <c r="W576" i="22"/>
  <c r="V576" i="22"/>
  <c r="W575" i="22"/>
  <c r="V575" i="22"/>
  <c r="W574" i="22"/>
  <c r="V574" i="22"/>
  <c r="W573" i="22"/>
  <c r="V573" i="22"/>
  <c r="W572" i="22"/>
  <c r="V572" i="22"/>
  <c r="W571" i="22"/>
  <c r="V571" i="22"/>
  <c r="W570" i="22"/>
  <c r="V570" i="22"/>
  <c r="W569" i="22"/>
  <c r="V569" i="22"/>
  <c r="W568" i="22"/>
  <c r="V568" i="22"/>
  <c r="W567" i="22"/>
  <c r="V567" i="22"/>
  <c r="W566" i="22"/>
  <c r="V566" i="22"/>
  <c r="W565" i="22"/>
  <c r="V565" i="22"/>
  <c r="W564" i="22"/>
  <c r="V564" i="22"/>
  <c r="W563" i="22"/>
  <c r="V563" i="22"/>
  <c r="W562" i="22"/>
  <c r="V562" i="22"/>
  <c r="W561" i="22"/>
  <c r="V561" i="22"/>
  <c r="W560" i="22"/>
  <c r="V560" i="22"/>
  <c r="W559" i="22"/>
  <c r="V559" i="22"/>
  <c r="W558" i="22"/>
  <c r="V558" i="22"/>
  <c r="W557" i="22"/>
  <c r="V557" i="22"/>
  <c r="W556" i="22"/>
  <c r="V556" i="22"/>
  <c r="W555" i="22"/>
  <c r="V555" i="22"/>
  <c r="W554" i="22"/>
  <c r="V554" i="22"/>
  <c r="W553" i="22"/>
  <c r="V553" i="22"/>
  <c r="W552" i="22"/>
  <c r="V552" i="22"/>
  <c r="W551" i="22"/>
  <c r="V551" i="22"/>
  <c r="W550" i="22"/>
  <c r="V550" i="22"/>
  <c r="W549" i="22"/>
  <c r="V549" i="22"/>
  <c r="W548" i="22"/>
  <c r="V548" i="22"/>
  <c r="W547" i="22"/>
  <c r="V547" i="22"/>
  <c r="W546" i="22"/>
  <c r="V546" i="22"/>
  <c r="W545" i="22"/>
  <c r="V545" i="22"/>
  <c r="W544" i="22"/>
  <c r="V544" i="22"/>
  <c r="W543" i="22"/>
  <c r="V543" i="22"/>
  <c r="W542" i="22"/>
  <c r="V542" i="22"/>
  <c r="W541" i="22"/>
  <c r="V541" i="22"/>
  <c r="W540" i="22"/>
  <c r="V540" i="22"/>
  <c r="W539" i="22"/>
  <c r="V539" i="22"/>
  <c r="W538" i="22"/>
  <c r="V538" i="22"/>
  <c r="W537" i="22"/>
  <c r="V537" i="22"/>
  <c r="W536" i="22"/>
  <c r="V536" i="22"/>
  <c r="W535" i="22"/>
  <c r="V535" i="22"/>
  <c r="W534" i="22"/>
  <c r="V534" i="22"/>
  <c r="W533" i="22"/>
  <c r="V533" i="22"/>
  <c r="W532" i="22"/>
  <c r="V532" i="22"/>
  <c r="W531" i="22"/>
  <c r="V531" i="22"/>
  <c r="W530" i="22"/>
  <c r="V530" i="22"/>
  <c r="W529" i="22"/>
  <c r="V529" i="22"/>
  <c r="W528" i="22"/>
  <c r="V528" i="22"/>
  <c r="W527" i="22"/>
  <c r="V527" i="22"/>
  <c r="W526" i="22"/>
  <c r="V526" i="22"/>
  <c r="W525" i="22"/>
  <c r="V525" i="22"/>
  <c r="W524" i="22"/>
  <c r="V524" i="22"/>
  <c r="W523" i="22"/>
  <c r="V523" i="22"/>
  <c r="W522" i="22"/>
  <c r="V522" i="22"/>
  <c r="W521" i="22"/>
  <c r="V521" i="22"/>
  <c r="W520" i="22"/>
  <c r="V520" i="22"/>
  <c r="W519" i="22"/>
  <c r="V519" i="22"/>
  <c r="W518" i="22"/>
  <c r="V518" i="22"/>
  <c r="W517" i="22"/>
  <c r="V517" i="22"/>
  <c r="W516" i="22"/>
  <c r="V516" i="22"/>
  <c r="W515" i="22"/>
  <c r="V515" i="22"/>
  <c r="W514" i="22"/>
  <c r="V514" i="22"/>
  <c r="W513" i="22"/>
  <c r="V513" i="22"/>
  <c r="W512" i="22"/>
  <c r="V512" i="22"/>
  <c r="W511" i="22"/>
  <c r="V511" i="22"/>
  <c r="W510" i="22"/>
  <c r="V510" i="22"/>
  <c r="W509" i="22"/>
  <c r="V509" i="22"/>
  <c r="W508" i="22"/>
  <c r="V508" i="22"/>
  <c r="W507" i="22"/>
  <c r="V507" i="22"/>
  <c r="W506" i="22"/>
  <c r="V506" i="22"/>
  <c r="W505" i="22"/>
  <c r="V505" i="22"/>
  <c r="W504" i="22"/>
  <c r="V504" i="22"/>
  <c r="W503" i="22"/>
  <c r="V503" i="22"/>
  <c r="W502" i="22"/>
  <c r="V502" i="22"/>
  <c r="W501" i="22"/>
  <c r="V501" i="22"/>
  <c r="W500" i="22"/>
  <c r="V500" i="22"/>
  <c r="W499" i="22"/>
  <c r="V499" i="22"/>
  <c r="W498" i="22"/>
  <c r="V498" i="22"/>
  <c r="W497" i="22"/>
  <c r="V497" i="22"/>
  <c r="W496" i="22"/>
  <c r="V496" i="22"/>
  <c r="W495" i="22"/>
  <c r="V495" i="22"/>
  <c r="W494" i="22"/>
  <c r="V494" i="22"/>
  <c r="W493" i="22"/>
  <c r="V493" i="22"/>
  <c r="W492" i="22"/>
  <c r="V492" i="22"/>
  <c r="W491" i="22"/>
  <c r="V491" i="22"/>
  <c r="W490" i="22"/>
  <c r="V490" i="22"/>
  <c r="W489" i="22"/>
  <c r="V489" i="22"/>
  <c r="W488" i="22"/>
  <c r="V488" i="22"/>
  <c r="W487" i="22"/>
  <c r="V487" i="22"/>
  <c r="W486" i="22"/>
  <c r="V486" i="22"/>
  <c r="W485" i="22"/>
  <c r="V485" i="22"/>
  <c r="W484" i="22"/>
  <c r="V484" i="22"/>
  <c r="W483" i="22"/>
  <c r="V483" i="22"/>
  <c r="W482" i="22"/>
  <c r="V482" i="22"/>
  <c r="W481" i="22"/>
  <c r="V481" i="22"/>
  <c r="W480" i="22"/>
  <c r="V480" i="22"/>
  <c r="W479" i="22"/>
  <c r="V479" i="22"/>
  <c r="W478" i="22"/>
  <c r="V478" i="22"/>
  <c r="W477" i="22"/>
  <c r="V477" i="22"/>
  <c r="W476" i="22"/>
  <c r="V476" i="22"/>
  <c r="W475" i="22"/>
  <c r="V475" i="22"/>
  <c r="W474" i="22"/>
  <c r="V474" i="22"/>
  <c r="W473" i="22"/>
  <c r="V473" i="22"/>
  <c r="W472" i="22"/>
  <c r="V472" i="22"/>
  <c r="W471" i="22"/>
  <c r="V471" i="22"/>
  <c r="W470" i="22"/>
  <c r="V470" i="22"/>
  <c r="W469" i="22"/>
  <c r="V469" i="22"/>
  <c r="W468" i="22"/>
  <c r="V468" i="22"/>
  <c r="W467" i="22"/>
  <c r="V467" i="22"/>
  <c r="W466" i="22"/>
  <c r="V466" i="22"/>
  <c r="W465" i="22"/>
  <c r="V465" i="22"/>
  <c r="W464" i="22"/>
  <c r="V464" i="22"/>
  <c r="W463" i="22"/>
  <c r="V463" i="22"/>
  <c r="W462" i="22"/>
  <c r="V462" i="22"/>
  <c r="W461" i="22"/>
  <c r="V461" i="22"/>
  <c r="W460" i="22"/>
  <c r="V460" i="22"/>
  <c r="W459" i="22"/>
  <c r="V459" i="22"/>
  <c r="W458" i="22"/>
  <c r="V458" i="22"/>
  <c r="W457" i="22"/>
  <c r="V457" i="22"/>
  <c r="W456" i="22"/>
  <c r="V456" i="22"/>
  <c r="W455" i="22"/>
  <c r="V455" i="22"/>
  <c r="W454" i="22"/>
  <c r="V454" i="22"/>
  <c r="W453" i="22"/>
  <c r="V453" i="22"/>
  <c r="W452" i="22"/>
  <c r="V452" i="22"/>
  <c r="W451" i="22"/>
  <c r="V451" i="22"/>
  <c r="W450" i="22"/>
  <c r="V450" i="22"/>
  <c r="W449" i="22"/>
  <c r="V449" i="22"/>
  <c r="W448" i="22"/>
  <c r="V448" i="22"/>
  <c r="W447" i="22"/>
  <c r="V447" i="22"/>
  <c r="W446" i="22"/>
  <c r="V446" i="22"/>
  <c r="W445" i="22"/>
  <c r="V445" i="22"/>
  <c r="W444" i="22"/>
  <c r="V444" i="22"/>
  <c r="W443" i="22"/>
  <c r="V443" i="22"/>
  <c r="W442" i="22"/>
  <c r="V442" i="22"/>
  <c r="W441" i="22"/>
  <c r="V441" i="22"/>
  <c r="W440" i="22"/>
  <c r="V440" i="22"/>
  <c r="W439" i="22"/>
  <c r="V439" i="22"/>
  <c r="W438" i="22"/>
  <c r="V438" i="22"/>
  <c r="W437" i="22"/>
  <c r="V437" i="22"/>
  <c r="W436" i="22"/>
  <c r="V436" i="22"/>
  <c r="W435" i="22"/>
  <c r="V435" i="22"/>
  <c r="W434" i="22"/>
  <c r="V434" i="22"/>
  <c r="W433" i="22"/>
  <c r="V433" i="22"/>
  <c r="W432" i="22"/>
  <c r="V432" i="22"/>
  <c r="W431" i="22"/>
  <c r="V431" i="22"/>
  <c r="W430" i="22"/>
  <c r="V430" i="22"/>
  <c r="W429" i="22"/>
  <c r="V429" i="22"/>
  <c r="W428" i="22"/>
  <c r="V428" i="22"/>
  <c r="W427" i="22"/>
  <c r="V427" i="22"/>
  <c r="W426" i="22"/>
  <c r="V426" i="22"/>
  <c r="W425" i="22"/>
  <c r="V425" i="22"/>
  <c r="W424" i="22"/>
  <c r="V424" i="22"/>
  <c r="W423" i="22"/>
  <c r="V423" i="22"/>
  <c r="W422" i="22"/>
  <c r="V422" i="22"/>
  <c r="W421" i="22"/>
  <c r="V421" i="22"/>
  <c r="W420" i="22"/>
  <c r="V420" i="22"/>
  <c r="W419" i="22"/>
  <c r="V419" i="22"/>
  <c r="W418" i="22"/>
  <c r="V418" i="22"/>
  <c r="W417" i="22"/>
  <c r="V417" i="22"/>
  <c r="W416" i="22"/>
  <c r="V416" i="22"/>
  <c r="W415" i="22"/>
  <c r="V415" i="22"/>
  <c r="W414" i="22"/>
  <c r="V414" i="22"/>
  <c r="W413" i="22"/>
  <c r="V413" i="22"/>
  <c r="W412" i="22"/>
  <c r="V412" i="22"/>
  <c r="W411" i="22"/>
  <c r="V411" i="22"/>
  <c r="W410" i="22"/>
  <c r="V410" i="22"/>
  <c r="W409" i="22"/>
  <c r="V409" i="22"/>
  <c r="W408" i="22"/>
  <c r="V408" i="22"/>
  <c r="W407" i="22"/>
  <c r="V407" i="22"/>
  <c r="W406" i="22"/>
  <c r="V406" i="22"/>
  <c r="W405" i="22"/>
  <c r="V405" i="22"/>
  <c r="W404" i="22"/>
  <c r="V404" i="22"/>
  <c r="W403" i="22"/>
  <c r="V403" i="22"/>
  <c r="W402" i="22"/>
  <c r="V402" i="22"/>
  <c r="W401" i="22"/>
  <c r="V401" i="22"/>
  <c r="W400" i="22"/>
  <c r="V400" i="22"/>
  <c r="W399" i="22"/>
  <c r="V399" i="22"/>
  <c r="W398" i="22"/>
  <c r="V398" i="22"/>
  <c r="W397" i="22"/>
  <c r="V397" i="22"/>
  <c r="W396" i="22"/>
  <c r="V396" i="22"/>
  <c r="W395" i="22"/>
  <c r="V395" i="22"/>
  <c r="W394" i="22"/>
  <c r="V394" i="22"/>
  <c r="W393" i="22"/>
  <c r="V393" i="22"/>
  <c r="W392" i="22"/>
  <c r="V392" i="22"/>
  <c r="W391" i="22"/>
  <c r="V391" i="22"/>
  <c r="W390" i="22"/>
  <c r="V390" i="22"/>
  <c r="W389" i="22"/>
  <c r="V389" i="22"/>
  <c r="W388" i="22"/>
  <c r="V388" i="22"/>
  <c r="W387" i="22"/>
  <c r="V387" i="22"/>
  <c r="W386" i="22"/>
  <c r="V386" i="22"/>
  <c r="W385" i="22"/>
  <c r="V385" i="22"/>
  <c r="W384" i="22"/>
  <c r="V384" i="22"/>
  <c r="W383" i="22"/>
  <c r="V383" i="22"/>
  <c r="W382" i="22"/>
  <c r="V382" i="22"/>
  <c r="W381" i="22"/>
  <c r="V381" i="22"/>
  <c r="W380" i="22"/>
  <c r="V380" i="22"/>
  <c r="W379" i="22"/>
  <c r="V379" i="22"/>
  <c r="W378" i="22"/>
  <c r="V378" i="22"/>
  <c r="W377" i="22"/>
  <c r="V377" i="22"/>
  <c r="W376" i="22"/>
  <c r="V376" i="22"/>
  <c r="W375" i="22"/>
  <c r="V375" i="22"/>
  <c r="W374" i="22"/>
  <c r="V374" i="22"/>
  <c r="W373" i="22"/>
  <c r="V373" i="22"/>
  <c r="W372" i="22"/>
  <c r="V372" i="22"/>
  <c r="W371" i="22"/>
  <c r="V371" i="22"/>
  <c r="W370" i="22"/>
  <c r="V370" i="22"/>
  <c r="W369" i="22"/>
  <c r="V369" i="22"/>
  <c r="W368" i="22"/>
  <c r="V368" i="22"/>
  <c r="W367" i="22"/>
  <c r="V367" i="22"/>
  <c r="W366" i="22"/>
  <c r="V366" i="22"/>
  <c r="W365" i="22"/>
  <c r="V365" i="22"/>
  <c r="W364" i="22"/>
  <c r="V364" i="22"/>
  <c r="W363" i="22"/>
  <c r="V363" i="22"/>
  <c r="W362" i="22"/>
  <c r="V362" i="22"/>
  <c r="W361" i="22"/>
  <c r="V361" i="22"/>
  <c r="W360" i="22"/>
  <c r="V360" i="22"/>
  <c r="W359" i="22"/>
  <c r="V359" i="22"/>
  <c r="W358" i="22"/>
  <c r="V358" i="22"/>
  <c r="W357" i="22"/>
  <c r="V357" i="22"/>
  <c r="W356" i="22"/>
  <c r="V356" i="22"/>
  <c r="W355" i="22"/>
  <c r="V355" i="22"/>
  <c r="W354" i="22"/>
  <c r="V354" i="22"/>
  <c r="W353" i="22"/>
  <c r="V353" i="22"/>
  <c r="W352" i="22"/>
  <c r="V352" i="22"/>
  <c r="W351" i="22"/>
  <c r="V351" i="22"/>
  <c r="W350" i="22"/>
  <c r="V350" i="22"/>
  <c r="W349" i="22"/>
  <c r="V349" i="22"/>
  <c r="W348" i="22"/>
  <c r="V348" i="22"/>
  <c r="W347" i="22"/>
  <c r="V347" i="22"/>
  <c r="W346" i="22"/>
  <c r="V346" i="22"/>
  <c r="W345" i="22"/>
  <c r="V345" i="22"/>
  <c r="W344" i="22"/>
  <c r="V344" i="22"/>
  <c r="W343" i="22"/>
  <c r="V343" i="22"/>
  <c r="W342" i="22"/>
  <c r="V342" i="22"/>
  <c r="W341" i="22"/>
  <c r="V341" i="22"/>
  <c r="W340" i="22"/>
  <c r="V340" i="22"/>
  <c r="W339" i="22"/>
  <c r="V339" i="22"/>
  <c r="W338" i="22"/>
  <c r="V338" i="22"/>
  <c r="W337" i="22"/>
  <c r="V337" i="22"/>
  <c r="W336" i="22"/>
  <c r="V336" i="22"/>
  <c r="W335" i="22"/>
  <c r="V335" i="22"/>
  <c r="W334" i="22"/>
  <c r="V334" i="22"/>
  <c r="W333" i="22"/>
  <c r="V333" i="22"/>
  <c r="W332" i="22"/>
  <c r="V332" i="22"/>
  <c r="W331" i="22"/>
  <c r="V331" i="22"/>
  <c r="W330" i="22"/>
  <c r="V330" i="22"/>
  <c r="W329" i="22"/>
  <c r="V329" i="22"/>
  <c r="W328" i="22"/>
  <c r="V328" i="22"/>
  <c r="W327" i="22"/>
  <c r="V327" i="22"/>
  <c r="W326" i="22"/>
  <c r="V326" i="22"/>
  <c r="W325" i="22"/>
  <c r="V325" i="22"/>
  <c r="W324" i="22"/>
  <c r="V324" i="22"/>
  <c r="W323" i="22"/>
  <c r="V323" i="22"/>
  <c r="W322" i="22"/>
  <c r="V322" i="22"/>
  <c r="W321" i="22"/>
  <c r="V321" i="22"/>
  <c r="W320" i="22"/>
  <c r="V320" i="22"/>
  <c r="W319" i="22"/>
  <c r="V319" i="22"/>
  <c r="W318" i="22"/>
  <c r="V318" i="22"/>
  <c r="W317" i="22"/>
  <c r="V317" i="22"/>
  <c r="W316" i="22"/>
  <c r="V316" i="22"/>
  <c r="W315" i="22"/>
  <c r="V315" i="22"/>
  <c r="W314" i="22"/>
  <c r="V314" i="22"/>
  <c r="W313" i="22"/>
  <c r="V313" i="22"/>
  <c r="W312" i="22"/>
  <c r="V312" i="22"/>
  <c r="W311" i="22"/>
  <c r="V311" i="22"/>
  <c r="W310" i="22"/>
  <c r="V310" i="22"/>
  <c r="W309" i="22"/>
  <c r="V309" i="22"/>
  <c r="W308" i="22"/>
  <c r="V308" i="22"/>
  <c r="W307" i="22"/>
  <c r="V307" i="22"/>
  <c r="W306" i="22"/>
  <c r="V306" i="22"/>
  <c r="W305" i="22"/>
  <c r="V305" i="22"/>
  <c r="W304" i="22"/>
  <c r="V304" i="22"/>
  <c r="W303" i="22"/>
  <c r="V303" i="22"/>
  <c r="W302" i="22"/>
  <c r="V302" i="22"/>
  <c r="W301" i="22"/>
  <c r="V301" i="22"/>
  <c r="W300" i="22"/>
  <c r="V300" i="22"/>
  <c r="W299" i="22"/>
  <c r="V299" i="22"/>
  <c r="W298" i="22"/>
  <c r="V298" i="22"/>
  <c r="W297" i="22"/>
  <c r="V297" i="22"/>
  <c r="W296" i="22"/>
  <c r="V296" i="22"/>
  <c r="W295" i="22"/>
  <c r="V295" i="22"/>
  <c r="W294" i="22"/>
  <c r="V294" i="22"/>
  <c r="W293" i="22"/>
  <c r="V293" i="22"/>
  <c r="W292" i="22"/>
  <c r="V292" i="22"/>
  <c r="W291" i="22"/>
  <c r="V291" i="22"/>
  <c r="W290" i="22"/>
  <c r="V290" i="22"/>
  <c r="W289" i="22"/>
  <c r="V289" i="22"/>
  <c r="W288" i="22"/>
  <c r="V288" i="22"/>
  <c r="W287" i="22"/>
  <c r="V287" i="22"/>
  <c r="W286" i="22"/>
  <c r="V286" i="22"/>
  <c r="W285" i="22"/>
  <c r="V285" i="22"/>
  <c r="W284" i="22"/>
  <c r="V284" i="22"/>
  <c r="W283" i="22"/>
  <c r="V283" i="22"/>
  <c r="W282" i="22"/>
  <c r="V282" i="22"/>
  <c r="W281" i="22"/>
  <c r="V281" i="22"/>
  <c r="W280" i="22"/>
  <c r="V280" i="22"/>
  <c r="W279" i="22"/>
  <c r="V279" i="22"/>
  <c r="W278" i="22"/>
  <c r="V278" i="22"/>
  <c r="W277" i="22"/>
  <c r="V277" i="22"/>
  <c r="W276" i="22"/>
  <c r="V276" i="22"/>
  <c r="W275" i="22"/>
  <c r="V275" i="22"/>
  <c r="W274" i="22"/>
  <c r="V274" i="22"/>
  <c r="W273" i="22"/>
  <c r="V273" i="22"/>
  <c r="W272" i="22"/>
  <c r="V272" i="22"/>
  <c r="W271" i="22"/>
  <c r="V271" i="22"/>
  <c r="W270" i="22"/>
  <c r="V270" i="22"/>
  <c r="W269" i="22"/>
  <c r="V269" i="22"/>
  <c r="W268" i="22"/>
  <c r="V268" i="22"/>
  <c r="W267" i="22"/>
  <c r="V267" i="22"/>
  <c r="W266" i="22"/>
  <c r="V266" i="22"/>
  <c r="W265" i="22"/>
  <c r="V265" i="22"/>
  <c r="W264" i="22"/>
  <c r="V264" i="22"/>
  <c r="W263" i="22"/>
  <c r="V263" i="22"/>
  <c r="W262" i="22"/>
  <c r="V262" i="22"/>
  <c r="W261" i="22"/>
  <c r="V261" i="22"/>
  <c r="W260" i="22"/>
  <c r="V260" i="22"/>
  <c r="W259" i="22"/>
  <c r="V259" i="22"/>
  <c r="W258" i="22"/>
  <c r="V258" i="22"/>
  <c r="W257" i="22"/>
  <c r="V257" i="22"/>
  <c r="W256" i="22"/>
  <c r="V256" i="22"/>
  <c r="W255" i="22"/>
  <c r="V255" i="22"/>
  <c r="W254" i="22"/>
  <c r="V254" i="22"/>
  <c r="W253" i="22"/>
  <c r="V253" i="22"/>
  <c r="W252" i="22"/>
  <c r="V252" i="22"/>
  <c r="W251" i="22"/>
  <c r="V251" i="22"/>
  <c r="W250" i="22"/>
  <c r="V250" i="22"/>
  <c r="W249" i="22"/>
  <c r="V249" i="22"/>
  <c r="W248" i="22"/>
  <c r="V248" i="22"/>
  <c r="W247" i="22"/>
  <c r="V247" i="22"/>
  <c r="W246" i="22"/>
  <c r="V246" i="22"/>
  <c r="W245" i="22"/>
  <c r="V245" i="22"/>
  <c r="W244" i="22"/>
  <c r="V244" i="22"/>
  <c r="W243" i="22"/>
  <c r="V243" i="22"/>
  <c r="W242" i="22"/>
  <c r="V242" i="22"/>
  <c r="W241" i="22"/>
  <c r="V241" i="22"/>
  <c r="W240" i="22"/>
  <c r="V240" i="22"/>
  <c r="W239" i="22"/>
  <c r="V239" i="22"/>
  <c r="W238" i="22"/>
  <c r="V238" i="22"/>
  <c r="W237" i="22"/>
  <c r="V237" i="22"/>
  <c r="W236" i="22"/>
  <c r="V236" i="22"/>
  <c r="W235" i="22"/>
  <c r="V235" i="22"/>
  <c r="W234" i="22"/>
  <c r="V234" i="22"/>
  <c r="W233" i="22"/>
  <c r="V233" i="22"/>
  <c r="W232" i="22"/>
  <c r="V232" i="22"/>
  <c r="W231" i="22"/>
  <c r="V231" i="22"/>
  <c r="W230" i="22"/>
  <c r="V230" i="22"/>
  <c r="W229" i="22"/>
  <c r="V229" i="22"/>
  <c r="W228" i="22"/>
  <c r="V228" i="22"/>
  <c r="W227" i="22"/>
  <c r="V227" i="22"/>
  <c r="W226" i="22"/>
  <c r="V226" i="22"/>
  <c r="W225" i="22"/>
  <c r="V225" i="22"/>
  <c r="W224" i="22"/>
  <c r="V224" i="22"/>
  <c r="W223" i="22"/>
  <c r="V223" i="22"/>
  <c r="W222" i="22"/>
  <c r="V222" i="22"/>
  <c r="W221" i="22"/>
  <c r="V221" i="22"/>
  <c r="W220" i="22"/>
  <c r="V220" i="22"/>
  <c r="W219" i="22"/>
  <c r="V219" i="22"/>
  <c r="W218" i="22"/>
  <c r="V218" i="22"/>
  <c r="W217" i="22"/>
  <c r="V217" i="22"/>
  <c r="W216" i="22"/>
  <c r="V216" i="22"/>
  <c r="W215" i="22"/>
  <c r="V215" i="22"/>
  <c r="W214" i="22"/>
  <c r="V214" i="22"/>
  <c r="W213" i="22"/>
  <c r="V213" i="22"/>
  <c r="W212" i="22"/>
  <c r="V212" i="22"/>
  <c r="W211" i="22"/>
  <c r="V211" i="22"/>
  <c r="W210" i="22"/>
  <c r="V210" i="22"/>
  <c r="W209" i="22"/>
  <c r="V209" i="22"/>
  <c r="W208" i="22"/>
  <c r="V208" i="22"/>
  <c r="W207" i="22"/>
  <c r="V207" i="22"/>
  <c r="W206" i="22"/>
  <c r="V206" i="22"/>
  <c r="W205" i="22"/>
  <c r="V205" i="22"/>
  <c r="W204" i="22"/>
  <c r="V204" i="22"/>
  <c r="W203" i="22"/>
  <c r="V203" i="22"/>
  <c r="W202" i="22"/>
  <c r="V202" i="22"/>
  <c r="W201" i="22"/>
  <c r="V201" i="22"/>
  <c r="W200" i="22"/>
  <c r="V200" i="22"/>
  <c r="W199" i="22"/>
  <c r="V199" i="22"/>
  <c r="W198" i="22"/>
  <c r="V198" i="22"/>
  <c r="W197" i="22"/>
  <c r="V197" i="22"/>
  <c r="W196" i="22"/>
  <c r="V196" i="22"/>
  <c r="W195" i="22"/>
  <c r="V195" i="22"/>
  <c r="W194" i="22"/>
  <c r="V194" i="22"/>
  <c r="W193" i="22"/>
  <c r="V193" i="22"/>
  <c r="W192" i="22"/>
  <c r="V192" i="22"/>
  <c r="W191" i="22"/>
  <c r="V191" i="22"/>
  <c r="W190" i="22"/>
  <c r="V190" i="22"/>
  <c r="W189" i="22"/>
  <c r="V189" i="22"/>
  <c r="W188" i="22"/>
  <c r="V188" i="22"/>
  <c r="W187" i="22"/>
  <c r="V187" i="22"/>
  <c r="W186" i="22"/>
  <c r="V186" i="22"/>
  <c r="W185" i="22"/>
  <c r="V185" i="22"/>
  <c r="W184" i="22"/>
  <c r="V184" i="22"/>
  <c r="W183" i="22"/>
  <c r="V183" i="22"/>
  <c r="W182" i="22"/>
  <c r="V182" i="22"/>
  <c r="W181" i="22"/>
  <c r="V181" i="22"/>
  <c r="W180" i="22"/>
  <c r="V180" i="22"/>
  <c r="W179" i="22"/>
  <c r="V179" i="22"/>
  <c r="W178" i="22"/>
  <c r="V178" i="22"/>
  <c r="W177" i="22"/>
  <c r="V177" i="22"/>
  <c r="W176" i="22"/>
  <c r="V176" i="22"/>
  <c r="W175" i="22"/>
  <c r="V175" i="22"/>
  <c r="W174" i="22"/>
  <c r="V174" i="22"/>
  <c r="W173" i="22"/>
  <c r="V173" i="22"/>
  <c r="W172" i="22"/>
  <c r="V172" i="22"/>
  <c r="W171" i="22"/>
  <c r="V171" i="22"/>
  <c r="W170" i="22"/>
  <c r="V170" i="22"/>
  <c r="W169" i="22"/>
  <c r="V169" i="22"/>
  <c r="W168" i="22"/>
  <c r="V168" i="22"/>
  <c r="W167" i="22"/>
  <c r="V167" i="22"/>
  <c r="W166" i="22"/>
  <c r="V166" i="22"/>
  <c r="W165" i="22"/>
  <c r="V165" i="22"/>
  <c r="W164" i="22"/>
  <c r="V164" i="22"/>
  <c r="W163" i="22"/>
  <c r="V163" i="22"/>
  <c r="W162" i="22"/>
  <c r="V162" i="22"/>
  <c r="W161" i="22"/>
  <c r="V161" i="22"/>
  <c r="W160" i="22"/>
  <c r="V160" i="22"/>
  <c r="W159" i="22"/>
  <c r="V159" i="22"/>
  <c r="W158" i="22"/>
  <c r="V158" i="22"/>
  <c r="W157" i="22"/>
  <c r="V157" i="22"/>
  <c r="W156" i="22"/>
  <c r="V156" i="22"/>
  <c r="W155" i="22"/>
  <c r="V155" i="22"/>
  <c r="W154" i="22"/>
  <c r="V154" i="22"/>
  <c r="W153" i="22"/>
  <c r="V153" i="22"/>
  <c r="W152" i="22"/>
  <c r="V152" i="22"/>
  <c r="W151" i="22"/>
  <c r="V151" i="22"/>
  <c r="W150" i="22"/>
  <c r="V150" i="22"/>
  <c r="W149" i="22"/>
  <c r="V149" i="22"/>
  <c r="W148" i="22"/>
  <c r="V148" i="22"/>
  <c r="W147" i="22"/>
  <c r="V147" i="22"/>
  <c r="W146" i="22"/>
  <c r="V146" i="22"/>
  <c r="W145" i="22"/>
  <c r="V145" i="22"/>
  <c r="W144" i="22"/>
  <c r="V144" i="22"/>
  <c r="W143" i="22"/>
  <c r="V143" i="22"/>
  <c r="W142" i="22"/>
  <c r="V142" i="22"/>
  <c r="W141" i="22"/>
  <c r="V141" i="22"/>
  <c r="W140" i="22"/>
  <c r="V140" i="22"/>
  <c r="W139" i="22"/>
  <c r="V139" i="22"/>
  <c r="W138" i="22"/>
  <c r="V138" i="22"/>
  <c r="W137" i="22"/>
  <c r="V137" i="22"/>
  <c r="W136" i="22"/>
  <c r="V136" i="22"/>
  <c r="W135" i="22"/>
  <c r="V135" i="22"/>
  <c r="W134" i="22"/>
  <c r="V134" i="22"/>
  <c r="W133" i="22"/>
  <c r="V133" i="22"/>
  <c r="W132" i="22"/>
  <c r="V132" i="22"/>
  <c r="W131" i="22"/>
  <c r="V131" i="22"/>
  <c r="W130" i="22"/>
  <c r="V130" i="22"/>
  <c r="W129" i="22"/>
  <c r="V129" i="22"/>
  <c r="W128" i="22"/>
  <c r="V128" i="22"/>
  <c r="W127" i="22"/>
  <c r="V127" i="22"/>
  <c r="W126" i="22"/>
  <c r="V126" i="22"/>
  <c r="W125" i="22"/>
  <c r="V125" i="22"/>
  <c r="W124" i="22"/>
  <c r="V124" i="22"/>
  <c r="W123" i="22"/>
  <c r="V123" i="22"/>
  <c r="W122" i="22"/>
  <c r="V122" i="22"/>
  <c r="W121" i="22"/>
  <c r="V121" i="22"/>
  <c r="W120" i="22"/>
  <c r="V120" i="22"/>
  <c r="W119" i="22"/>
  <c r="V119" i="22"/>
  <c r="W118" i="22"/>
  <c r="V118" i="22"/>
  <c r="W117" i="22"/>
  <c r="V117" i="22"/>
  <c r="W116" i="22"/>
  <c r="V116" i="22"/>
  <c r="W115" i="22"/>
  <c r="V115" i="22"/>
  <c r="W114" i="22"/>
  <c r="V114" i="22"/>
  <c r="W113" i="22"/>
  <c r="V113" i="22"/>
  <c r="W112" i="22"/>
  <c r="V112" i="22"/>
  <c r="W111" i="22"/>
  <c r="V111" i="22"/>
  <c r="W110" i="22"/>
  <c r="V110" i="22"/>
  <c r="W109" i="22"/>
  <c r="V109" i="22"/>
  <c r="W108" i="22"/>
  <c r="V108" i="22"/>
  <c r="W107" i="22"/>
  <c r="V107" i="22"/>
  <c r="W106" i="22"/>
  <c r="V106" i="22"/>
  <c r="W105" i="22"/>
  <c r="V105" i="22"/>
  <c r="W104" i="22"/>
  <c r="V104" i="22"/>
  <c r="W103" i="22"/>
  <c r="V103" i="22"/>
  <c r="W102" i="22"/>
  <c r="V102" i="22"/>
  <c r="W101" i="22"/>
  <c r="V101" i="22"/>
  <c r="W100" i="22"/>
  <c r="V100" i="22"/>
  <c r="W99" i="22"/>
  <c r="V99" i="22"/>
  <c r="W98" i="22"/>
  <c r="V98" i="22"/>
  <c r="W97" i="22"/>
  <c r="V97" i="22"/>
  <c r="W96" i="22"/>
  <c r="V96" i="22"/>
  <c r="W95" i="22"/>
  <c r="V95" i="22"/>
  <c r="W94" i="22"/>
  <c r="V94" i="22"/>
  <c r="W93" i="22"/>
  <c r="V93" i="22"/>
  <c r="W92" i="22"/>
  <c r="V92" i="22"/>
  <c r="W91" i="22"/>
  <c r="V91" i="22"/>
  <c r="W90" i="22"/>
  <c r="V90" i="22"/>
  <c r="W89" i="22"/>
  <c r="V89" i="22"/>
  <c r="W88" i="22"/>
  <c r="V88" i="22"/>
  <c r="W87" i="22"/>
  <c r="V87" i="22"/>
  <c r="W86" i="22"/>
  <c r="V86" i="22"/>
  <c r="W85" i="22"/>
  <c r="V85" i="22"/>
  <c r="W84" i="22"/>
  <c r="V84" i="22"/>
  <c r="W83" i="22"/>
  <c r="V83" i="22"/>
  <c r="W82" i="22"/>
  <c r="V82" i="22"/>
  <c r="W81" i="22"/>
  <c r="V81" i="22"/>
  <c r="W80" i="22"/>
  <c r="V80" i="22"/>
  <c r="W79" i="22"/>
  <c r="V79" i="22"/>
  <c r="W78" i="22"/>
  <c r="V78" i="22"/>
  <c r="W77" i="22"/>
  <c r="V77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V43" i="22"/>
  <c r="W42" i="22"/>
  <c r="V42" i="22"/>
  <c r="W41" i="22"/>
  <c r="V41" i="22"/>
  <c r="W40" i="22"/>
  <c r="V40" i="22"/>
  <c r="W39" i="22"/>
  <c r="V39" i="22"/>
  <c r="W38" i="22"/>
  <c r="V38" i="22"/>
  <c r="W37" i="22"/>
  <c r="V37" i="22"/>
  <c r="W36" i="22"/>
  <c r="V36" i="22"/>
  <c r="W35" i="22"/>
  <c r="V35" i="22"/>
  <c r="W34" i="22"/>
  <c r="V34" i="22"/>
  <c r="W33" i="22"/>
  <c r="V33" i="22"/>
  <c r="W32" i="22"/>
  <c r="V32" i="22"/>
  <c r="W31" i="22"/>
  <c r="V31" i="22"/>
  <c r="W30" i="22"/>
  <c r="V30" i="22"/>
  <c r="W29" i="22"/>
  <c r="V29" i="22"/>
  <c r="Y2" i="66" l="1"/>
  <c r="F17" i="67" s="1"/>
  <c r="F41" i="67" s="1"/>
  <c r="F45" i="67" s="1"/>
  <c r="X16" i="20"/>
  <c r="AH14" i="22"/>
  <c r="AH15" i="22" s="1"/>
  <c r="X15" i="20"/>
  <c r="AA35" i="20"/>
  <c r="X21" i="20"/>
  <c r="X18" i="20"/>
  <c r="X46" i="20"/>
  <c r="Y39" i="20"/>
  <c r="Z39" i="20" s="1"/>
  <c r="Y35" i="20"/>
  <c r="Z35" i="20" s="1"/>
  <c r="Y31" i="20"/>
  <c r="Z31" i="20" s="1"/>
  <c r="X42" i="20"/>
  <c r="Y45" i="20"/>
  <c r="Z45" i="20" s="1"/>
  <c r="X44" i="20"/>
  <c r="T1" i="20"/>
  <c r="AA27" i="20"/>
  <c r="X27" i="20"/>
  <c r="Y29" i="20"/>
  <c r="Z29" i="20" s="1"/>
  <c r="X33" i="20"/>
  <c r="X37" i="20"/>
  <c r="AA29" i="20"/>
  <c r="Y38" i="20"/>
  <c r="Z38" i="20" s="1"/>
  <c r="X23" i="20"/>
  <c r="Y25" i="20"/>
  <c r="Z25" i="20" s="1"/>
  <c r="Y21" i="20"/>
  <c r="Z21" i="20" s="1"/>
  <c r="X25" i="20"/>
  <c r="X19" i="20"/>
  <c r="AA17" i="20"/>
  <c r="U1" i="20"/>
  <c r="V1" i="20" s="1"/>
  <c r="F29" i="21" s="1"/>
  <c r="Y17" i="20"/>
  <c r="Z17" i="20" s="1"/>
  <c r="X17" i="20"/>
  <c r="E2" i="20"/>
  <c r="G1" i="20" s="1"/>
  <c r="H1" i="20" s="1"/>
  <c r="X14" i="20"/>
  <c r="AA3" i="63"/>
  <c r="I33" i="64" s="1"/>
  <c r="B33" i="64" s="1"/>
  <c r="AA2" i="63"/>
  <c r="I21" i="64"/>
  <c r="B21" i="64" s="1"/>
  <c r="B25" i="64" s="1"/>
  <c r="Z3" i="63"/>
  <c r="F41" i="64"/>
  <c r="F45" i="64" s="1"/>
  <c r="C14" i="65"/>
  <c r="X61" i="20"/>
  <c r="X177" i="20"/>
  <c r="X542" i="20"/>
  <c r="X568" i="20"/>
  <c r="X597" i="20"/>
  <c r="AA601" i="20"/>
  <c r="X614" i="20"/>
  <c r="X684" i="20"/>
  <c r="X720" i="20"/>
  <c r="X769" i="20"/>
  <c r="Y733" i="20"/>
  <c r="Z733" i="20" s="1"/>
  <c r="X733" i="20"/>
  <c r="AA695" i="20"/>
  <c r="X695" i="20"/>
  <c r="X489" i="20"/>
  <c r="AA759" i="20"/>
  <c r="X759" i="20"/>
  <c r="Y786" i="20"/>
  <c r="Z786" i="20" s="1"/>
  <c r="X786" i="20"/>
  <c r="AA727" i="20"/>
  <c r="X727" i="20"/>
  <c r="Y727" i="20"/>
  <c r="Z727" i="20" s="1"/>
  <c r="AA61" i="20"/>
  <c r="X482" i="20"/>
  <c r="X511" i="20"/>
  <c r="X538" i="20"/>
  <c r="X628" i="20"/>
  <c r="X699" i="20"/>
  <c r="X710" i="20"/>
  <c r="X779" i="20"/>
  <c r="X790" i="20"/>
  <c r="X813" i="20"/>
  <c r="AA382" i="20"/>
  <c r="Y382" i="20"/>
  <c r="Z382" i="20" s="1"/>
  <c r="X601" i="20"/>
  <c r="X688" i="20"/>
  <c r="X86" i="20"/>
  <c r="X154" i="20"/>
  <c r="X158" i="20"/>
  <c r="X202" i="20"/>
  <c r="X206" i="20"/>
  <c r="X478" i="20"/>
  <c r="X507" i="20"/>
  <c r="X534" i="20"/>
  <c r="X557" i="20"/>
  <c r="X611" i="20"/>
  <c r="X624" i="20"/>
  <c r="X646" i="20"/>
  <c r="AA663" i="20"/>
  <c r="X685" i="20"/>
  <c r="X716" i="20"/>
  <c r="X726" i="20"/>
  <c r="X747" i="20"/>
  <c r="X755" i="20"/>
  <c r="X763" i="20"/>
  <c r="X780" i="20"/>
  <c r="X791" i="20"/>
  <c r="X803" i="20"/>
  <c r="Y805" i="20"/>
  <c r="Z805" i="20" s="1"/>
  <c r="X805" i="20"/>
  <c r="AA792" i="20"/>
  <c r="X792" i="20"/>
  <c r="AA778" i="20"/>
  <c r="X778" i="20"/>
  <c r="Y767" i="20"/>
  <c r="Z767" i="20" s="1"/>
  <c r="X767" i="20"/>
  <c r="Y763" i="20"/>
  <c r="Z763" i="20" s="1"/>
  <c r="Y732" i="20"/>
  <c r="Z732" i="20" s="1"/>
  <c r="Y722" i="20"/>
  <c r="Z722" i="20" s="1"/>
  <c r="Y669" i="20"/>
  <c r="Z669" i="20" s="1"/>
  <c r="Y662" i="20"/>
  <c r="Z662" i="20" s="1"/>
  <c r="Y595" i="20"/>
  <c r="Z595" i="20" s="1"/>
  <c r="Y588" i="20"/>
  <c r="Z588" i="20" s="1"/>
  <c r="AA462" i="20"/>
  <c r="Y462" i="20"/>
  <c r="Z462" i="20" s="1"/>
  <c r="Y418" i="20"/>
  <c r="Z418" i="20" s="1"/>
  <c r="Y414" i="20"/>
  <c r="Z414" i="20" s="1"/>
  <c r="Y396" i="20"/>
  <c r="Z396" i="20" s="1"/>
  <c r="Y389" i="20"/>
  <c r="Z389" i="20" s="1"/>
  <c r="Y370" i="20"/>
  <c r="Z370" i="20" s="1"/>
  <c r="Y810" i="20"/>
  <c r="Z810" i="20" s="1"/>
  <c r="X810" i="20"/>
  <c r="Y765" i="20"/>
  <c r="Z765" i="20" s="1"/>
  <c r="X765" i="20"/>
  <c r="Y489" i="20"/>
  <c r="Z489" i="20" s="1"/>
  <c r="X530" i="20"/>
  <c r="AA611" i="20"/>
  <c r="X642" i="20"/>
  <c r="X681" i="20"/>
  <c r="X701" i="20"/>
  <c r="X706" i="20"/>
  <c r="AA747" i="20"/>
  <c r="X793" i="20"/>
  <c r="X804" i="20"/>
  <c r="Y777" i="20"/>
  <c r="Z777" i="20" s="1"/>
  <c r="Y749" i="20"/>
  <c r="Z749" i="20" s="1"/>
  <c r="X749" i="20"/>
  <c r="Y742" i="20"/>
  <c r="Z742" i="20" s="1"/>
  <c r="Y672" i="20"/>
  <c r="Z672" i="20" s="1"/>
  <c r="Y615" i="20"/>
  <c r="Z615" i="20" s="1"/>
  <c r="X757" i="20"/>
  <c r="X782" i="20"/>
  <c r="AA808" i="20"/>
  <c r="X808" i="20"/>
  <c r="Y804" i="20"/>
  <c r="Z804" i="20" s="1"/>
  <c r="Y794" i="20"/>
  <c r="Z794" i="20" s="1"/>
  <c r="X794" i="20"/>
  <c r="Y787" i="20"/>
  <c r="Z787" i="20" s="1"/>
  <c r="Y759" i="20"/>
  <c r="Z759" i="20" s="1"/>
  <c r="Y699" i="20"/>
  <c r="Z699" i="20" s="1"/>
  <c r="X199" i="20"/>
  <c r="X500" i="20"/>
  <c r="X604" i="20"/>
  <c r="X621" i="20"/>
  <c r="X554" i="20"/>
  <c r="X639" i="20"/>
  <c r="AA643" i="20"/>
  <c r="X652" i="20"/>
  <c r="X785" i="20"/>
  <c r="X807" i="20"/>
  <c r="Y797" i="20"/>
  <c r="Z797" i="20" s="1"/>
  <c r="Y783" i="20"/>
  <c r="Z783" i="20" s="1"/>
  <c r="Y776" i="20"/>
  <c r="Z776" i="20" s="1"/>
  <c r="X776" i="20"/>
  <c r="Y748" i="20"/>
  <c r="Z748" i="20" s="1"/>
  <c r="AA707" i="20"/>
  <c r="Y707" i="20"/>
  <c r="Z707" i="20" s="1"/>
  <c r="Y685" i="20"/>
  <c r="Z685" i="20" s="1"/>
  <c r="Y678" i="20"/>
  <c r="Z678" i="20" s="1"/>
  <c r="Y621" i="20"/>
  <c r="Z621" i="20" s="1"/>
  <c r="Y614" i="20"/>
  <c r="Z614" i="20" s="1"/>
  <c r="Y604" i="20"/>
  <c r="Z604" i="20" s="1"/>
  <c r="Y511" i="20"/>
  <c r="Z511" i="20" s="1"/>
  <c r="Y193" i="20"/>
  <c r="Z193" i="20" s="1"/>
  <c r="Y171" i="20"/>
  <c r="Z171" i="20" s="1"/>
  <c r="Y164" i="20"/>
  <c r="Z164" i="20" s="1"/>
  <c r="Y640" i="20"/>
  <c r="Z640" i="20" s="1"/>
  <c r="Y630" i="20"/>
  <c r="Z630" i="20" s="1"/>
  <c r="Y576" i="20"/>
  <c r="Z576" i="20" s="1"/>
  <c r="Y251" i="20"/>
  <c r="Z251" i="20" s="1"/>
  <c r="Y244" i="20"/>
  <c r="Z244" i="20" s="1"/>
  <c r="X700" i="20"/>
  <c r="Y784" i="20"/>
  <c r="Z784" i="20" s="1"/>
  <c r="X784" i="20"/>
  <c r="Y774" i="20"/>
  <c r="Z774" i="20" s="1"/>
  <c r="Y754" i="20"/>
  <c r="Z754" i="20" s="1"/>
  <c r="Y720" i="20"/>
  <c r="Z720" i="20" s="1"/>
  <c r="Y710" i="20"/>
  <c r="Z710" i="20" s="1"/>
  <c r="Y690" i="20"/>
  <c r="Z690" i="20" s="1"/>
  <c r="Y656" i="20"/>
  <c r="Z656" i="20" s="1"/>
  <c r="Y646" i="20"/>
  <c r="Z646" i="20" s="1"/>
  <c r="Y626" i="20"/>
  <c r="Z626" i="20" s="1"/>
  <c r="Y592" i="20"/>
  <c r="Z592" i="20" s="1"/>
  <c r="Y444" i="20"/>
  <c r="Z444" i="20" s="1"/>
  <c r="Y437" i="20"/>
  <c r="Z437" i="20" s="1"/>
  <c r="Y177" i="20"/>
  <c r="Z177" i="20" s="1"/>
  <c r="Y155" i="20"/>
  <c r="Z155" i="20" s="1"/>
  <c r="Y22" i="20"/>
  <c r="Z22" i="20" s="1"/>
  <c r="Y510" i="20"/>
  <c r="Z510" i="20" s="1"/>
  <c r="Y494" i="20"/>
  <c r="Z494" i="20" s="1"/>
  <c r="Y478" i="20"/>
  <c r="Z478" i="20" s="1"/>
  <c r="Y449" i="20"/>
  <c r="Z449" i="20" s="1"/>
  <c r="Y433" i="20"/>
  <c r="Z433" i="20" s="1"/>
  <c r="Y417" i="20"/>
  <c r="Z417" i="20" s="1"/>
  <c r="Y401" i="20"/>
  <c r="Z401" i="20" s="1"/>
  <c r="Y385" i="20"/>
  <c r="Z385" i="20" s="1"/>
  <c r="Y369" i="20"/>
  <c r="Z369" i="20" s="1"/>
  <c r="Y353" i="20"/>
  <c r="Z353" i="20" s="1"/>
  <c r="Y256" i="20"/>
  <c r="Z256" i="20" s="1"/>
  <c r="Y240" i="20"/>
  <c r="Z240" i="20" s="1"/>
  <c r="Y224" i="20"/>
  <c r="Z224" i="20" s="1"/>
  <c r="Y208" i="20"/>
  <c r="Z208" i="20" s="1"/>
  <c r="Y192" i="20"/>
  <c r="Z192" i="20" s="1"/>
  <c r="Y176" i="20"/>
  <c r="Z176" i="20" s="1"/>
  <c r="Y160" i="20"/>
  <c r="Z160" i="20" s="1"/>
  <c r="Y144" i="20"/>
  <c r="Z144" i="20" s="1"/>
  <c r="Y82" i="20"/>
  <c r="Z82" i="20" s="1"/>
  <c r="Y66" i="20"/>
  <c r="Z66" i="20" s="1"/>
  <c r="Y50" i="20"/>
  <c r="Z50" i="20" s="1"/>
  <c r="Y34" i="20"/>
  <c r="Z34" i="20" s="1"/>
  <c r="Y18" i="20"/>
  <c r="Z18" i="20" s="1"/>
  <c r="Y811" i="20"/>
  <c r="Z811" i="20" s="1"/>
  <c r="Y795" i="20"/>
  <c r="Z795" i="20" s="1"/>
  <c r="Y782" i="20"/>
  <c r="Z782" i="20" s="1"/>
  <c r="Y766" i="20"/>
  <c r="Z766" i="20" s="1"/>
  <c r="Y750" i="20"/>
  <c r="Z750" i="20" s="1"/>
  <c r="Y734" i="20"/>
  <c r="Z734" i="20" s="1"/>
  <c r="Y718" i="20"/>
  <c r="Z718" i="20" s="1"/>
  <c r="Y702" i="20"/>
  <c r="Z702" i="20" s="1"/>
  <c r="Y686" i="20"/>
  <c r="Z686" i="20" s="1"/>
  <c r="Y670" i="20"/>
  <c r="Z670" i="20" s="1"/>
  <c r="Y654" i="20"/>
  <c r="Z654" i="20" s="1"/>
  <c r="Y638" i="20"/>
  <c r="Z638" i="20" s="1"/>
  <c r="Y429" i="20"/>
  <c r="Z429" i="20" s="1"/>
  <c r="Y413" i="20"/>
  <c r="Z413" i="20" s="1"/>
  <c r="Y397" i="20"/>
  <c r="Z397" i="20" s="1"/>
  <c r="Y381" i="20"/>
  <c r="Z381" i="20" s="1"/>
  <c r="Y365" i="20"/>
  <c r="Z365" i="20" s="1"/>
  <c r="Y252" i="20"/>
  <c r="Z252" i="20" s="1"/>
  <c r="Y236" i="20"/>
  <c r="Z236" i="20" s="1"/>
  <c r="Y220" i="20"/>
  <c r="Z220" i="20" s="1"/>
  <c r="Y204" i="20"/>
  <c r="Z204" i="20" s="1"/>
  <c r="Y188" i="20"/>
  <c r="Z188" i="20" s="1"/>
  <c r="Y172" i="20"/>
  <c r="Z172" i="20" s="1"/>
  <c r="Y156" i="20"/>
  <c r="Z156" i="20" s="1"/>
  <c r="Y140" i="20"/>
  <c r="Z140" i="20" s="1"/>
  <c r="Y94" i="20"/>
  <c r="Z94" i="20" s="1"/>
  <c r="Y78" i="20"/>
  <c r="Z78" i="20" s="1"/>
  <c r="Y62" i="20"/>
  <c r="Z62" i="20" s="1"/>
  <c r="Y46" i="20"/>
  <c r="Z46" i="20" s="1"/>
  <c r="Y30" i="20"/>
  <c r="Z30" i="20" s="1"/>
  <c r="Y14" i="20"/>
  <c r="Z14" i="20" s="1"/>
  <c r="Y292" i="20"/>
  <c r="Z292" i="20" s="1"/>
  <c r="Y288" i="20"/>
  <c r="Z288" i="20" s="1"/>
  <c r="Y284" i="20"/>
  <c r="Z284" i="20" s="1"/>
  <c r="Y280" i="20"/>
  <c r="Z280" i="20" s="1"/>
  <c r="Y276" i="20"/>
  <c r="Z276" i="20" s="1"/>
  <c r="Y272" i="20"/>
  <c r="Z272" i="20" s="1"/>
  <c r="Y268" i="20"/>
  <c r="Z268" i="20" s="1"/>
  <c r="Y258" i="20"/>
  <c r="Z258" i="20" s="1"/>
  <c r="Y242" i="20"/>
  <c r="Z242" i="20" s="1"/>
  <c r="Y226" i="20"/>
  <c r="Z226" i="20" s="1"/>
  <c r="Y210" i="20"/>
  <c r="Z210" i="20" s="1"/>
  <c r="Y194" i="20"/>
  <c r="Z194" i="20" s="1"/>
  <c r="Y178" i="20"/>
  <c r="Z178" i="20" s="1"/>
  <c r="Y162" i="20"/>
  <c r="Z162" i="20" s="1"/>
  <c r="Y146" i="20"/>
  <c r="Z146" i="20" s="1"/>
  <c r="Y133" i="20"/>
  <c r="Z133" i="20" s="1"/>
  <c r="Y129" i="20"/>
  <c r="Z129" i="20" s="1"/>
  <c r="Y125" i="20"/>
  <c r="Z125" i="20" s="1"/>
  <c r="Y121" i="20"/>
  <c r="Z121" i="20" s="1"/>
  <c r="Y117" i="20"/>
  <c r="Z117" i="20" s="1"/>
  <c r="Y113" i="20"/>
  <c r="Z113" i="20" s="1"/>
  <c r="Y109" i="20"/>
  <c r="Z109" i="20" s="1"/>
  <c r="Y105" i="20"/>
  <c r="Z105" i="20" s="1"/>
  <c r="Y101" i="20"/>
  <c r="Z101" i="20" s="1"/>
  <c r="Y97" i="20"/>
  <c r="Z97" i="20" s="1"/>
  <c r="Y84" i="20"/>
  <c r="Z84" i="20" s="1"/>
  <c r="Y68" i="20"/>
  <c r="Z68" i="20" s="1"/>
  <c r="Y52" i="20"/>
  <c r="Z52" i="20" s="1"/>
  <c r="Y36" i="20"/>
  <c r="Z36" i="20" s="1"/>
  <c r="Y20" i="20"/>
  <c r="Z20" i="20" s="1"/>
  <c r="Y807" i="20"/>
  <c r="Z807" i="20" s="1"/>
  <c r="Y791" i="20"/>
  <c r="Z791" i="20" s="1"/>
  <c r="Y778" i="20"/>
  <c r="Z778" i="20" s="1"/>
  <c r="Y762" i="20"/>
  <c r="Z762" i="20" s="1"/>
  <c r="Y746" i="20"/>
  <c r="Z746" i="20" s="1"/>
  <c r="Y730" i="20"/>
  <c r="Z730" i="20" s="1"/>
  <c r="Y714" i="20"/>
  <c r="Z714" i="20" s="1"/>
  <c r="Y698" i="20"/>
  <c r="Z698" i="20" s="1"/>
  <c r="Y682" i="20"/>
  <c r="Z682" i="20" s="1"/>
  <c r="Y666" i="20"/>
  <c r="Z666" i="20" s="1"/>
  <c r="Y650" i="20"/>
  <c r="Z650" i="20" s="1"/>
  <c r="Y634" i="20"/>
  <c r="Z634" i="20" s="1"/>
  <c r="Y618" i="20"/>
  <c r="Z618" i="20" s="1"/>
  <c r="Y602" i="20"/>
  <c r="Z602" i="20" s="1"/>
  <c r="Y586" i="20"/>
  <c r="Z586" i="20" s="1"/>
  <c r="Y570" i="20"/>
  <c r="Z570" i="20" s="1"/>
  <c r="Y554" i="20"/>
  <c r="Z554" i="20" s="1"/>
  <c r="Y502" i="20"/>
  <c r="Z502" i="20" s="1"/>
  <c r="Y486" i="20"/>
  <c r="Z486" i="20" s="1"/>
  <c r="Y470" i="20"/>
  <c r="Z470" i="20" s="1"/>
  <c r="Y457" i="20"/>
  <c r="Z457" i="20" s="1"/>
  <c r="Y441" i="20"/>
  <c r="Z441" i="20" s="1"/>
  <c r="Y425" i="20"/>
  <c r="Z425" i="20" s="1"/>
  <c r="Y409" i="20"/>
  <c r="Z409" i="20" s="1"/>
  <c r="Y393" i="20"/>
  <c r="Z393" i="20" s="1"/>
  <c r="Y377" i="20"/>
  <c r="Z377" i="20" s="1"/>
  <c r="Y361" i="20"/>
  <c r="Z361" i="20" s="1"/>
  <c r="Y264" i="20"/>
  <c r="Z264" i="20" s="1"/>
  <c r="Y248" i="20"/>
  <c r="Z248" i="20" s="1"/>
  <c r="Y232" i="20"/>
  <c r="Z232" i="20" s="1"/>
  <c r="Y216" i="20"/>
  <c r="Z216" i="20" s="1"/>
  <c r="Y200" i="20"/>
  <c r="Z200" i="20" s="1"/>
  <c r="Y184" i="20"/>
  <c r="Z184" i="20" s="1"/>
  <c r="Y168" i="20"/>
  <c r="Z168" i="20" s="1"/>
  <c r="Y152" i="20"/>
  <c r="Z152" i="20" s="1"/>
  <c r="Y530" i="20"/>
  <c r="Z530" i="20" s="1"/>
  <c r="Y526" i="20"/>
  <c r="Z526" i="20" s="1"/>
  <c r="Y522" i="20"/>
  <c r="Z522" i="20" s="1"/>
  <c r="Y518" i="20"/>
  <c r="Z518" i="20" s="1"/>
  <c r="Y508" i="20"/>
  <c r="Z508" i="20" s="1"/>
  <c r="Y492" i="20"/>
  <c r="Z492" i="20" s="1"/>
  <c r="Y476" i="20"/>
  <c r="Z476" i="20" s="1"/>
  <c r="Y463" i="20"/>
  <c r="Z463" i="20" s="1"/>
  <c r="Y447" i="20"/>
  <c r="Z447" i="20" s="1"/>
  <c r="Y431" i="20"/>
  <c r="Z431" i="20" s="1"/>
  <c r="Y415" i="20"/>
  <c r="Z415" i="20" s="1"/>
  <c r="Y399" i="20"/>
  <c r="Z399" i="20" s="1"/>
  <c r="Y383" i="20"/>
  <c r="Z383" i="20" s="1"/>
  <c r="Y367" i="20"/>
  <c r="Z367" i="20" s="1"/>
  <c r="Y351" i="20"/>
  <c r="Z351" i="20" s="1"/>
  <c r="Y347" i="20"/>
  <c r="Z347" i="20" s="1"/>
  <c r="Y343" i="20"/>
  <c r="Z343" i="20" s="1"/>
  <c r="Y339" i="20"/>
  <c r="Z339" i="20" s="1"/>
  <c r="Y335" i="20"/>
  <c r="Z335" i="20" s="1"/>
  <c r="Y331" i="20"/>
  <c r="Z331" i="20" s="1"/>
  <c r="Y327" i="20"/>
  <c r="Z327" i="20" s="1"/>
  <c r="Y323" i="20"/>
  <c r="Z323" i="20" s="1"/>
  <c r="Y319" i="20"/>
  <c r="Z319" i="20" s="1"/>
  <c r="Y315" i="20"/>
  <c r="Z315" i="20" s="1"/>
  <c r="Y311" i="20"/>
  <c r="Z311" i="20" s="1"/>
  <c r="Y307" i="20"/>
  <c r="Z307" i="20" s="1"/>
  <c r="Y303" i="20"/>
  <c r="Z303" i="20" s="1"/>
  <c r="Y299" i="20"/>
  <c r="Z299" i="20" s="1"/>
  <c r="Y295" i="20"/>
  <c r="Z295" i="20" s="1"/>
  <c r="Y291" i="20"/>
  <c r="Z291" i="20" s="1"/>
  <c r="Y287" i="20"/>
  <c r="Z287" i="20" s="1"/>
  <c r="Y283" i="20"/>
  <c r="Z283" i="20" s="1"/>
  <c r="Y279" i="20"/>
  <c r="Z279" i="20" s="1"/>
  <c r="Y275" i="20"/>
  <c r="Z275" i="20" s="1"/>
  <c r="Y271" i="20"/>
  <c r="Z271" i="20" s="1"/>
  <c r="Y267" i="20"/>
  <c r="Z267" i="20" s="1"/>
  <c r="Y254" i="20"/>
  <c r="Z254" i="20" s="1"/>
  <c r="Y238" i="20"/>
  <c r="Z238" i="20" s="1"/>
  <c r="Y222" i="20"/>
  <c r="Z222" i="20" s="1"/>
  <c r="Y206" i="20"/>
  <c r="Z206" i="20" s="1"/>
  <c r="Y190" i="20"/>
  <c r="Z190" i="20" s="1"/>
  <c r="Y174" i="20"/>
  <c r="Z174" i="20" s="1"/>
  <c r="Y158" i="20"/>
  <c r="Z158" i="20" s="1"/>
  <c r="Y142" i="20"/>
  <c r="Z142" i="20" s="1"/>
  <c r="Y132" i="20"/>
  <c r="Z132" i="20" s="1"/>
  <c r="Y128" i="20"/>
  <c r="Z128" i="20" s="1"/>
  <c r="Y124" i="20"/>
  <c r="Z124" i="20" s="1"/>
  <c r="Y120" i="20"/>
  <c r="Z120" i="20" s="1"/>
  <c r="Y116" i="20"/>
  <c r="Z116" i="20" s="1"/>
  <c r="Y112" i="20"/>
  <c r="Z112" i="20" s="1"/>
  <c r="Y108" i="20"/>
  <c r="Z108" i="20" s="1"/>
  <c r="Y104" i="20"/>
  <c r="Z104" i="20" s="1"/>
  <c r="Y100" i="20"/>
  <c r="Z100" i="20" s="1"/>
  <c r="Y96" i="20"/>
  <c r="Z96" i="20" s="1"/>
  <c r="Y80" i="20"/>
  <c r="Z80" i="20" s="1"/>
  <c r="Y64" i="20"/>
  <c r="Z64" i="20" s="1"/>
  <c r="Y48" i="20"/>
  <c r="Z48" i="20" s="1"/>
  <c r="Y32" i="20"/>
  <c r="Z32" i="20" s="1"/>
  <c r="Y16" i="20"/>
  <c r="Z16" i="20" s="1"/>
  <c r="AJ16" i="22"/>
  <c r="AJ18" i="22"/>
  <c r="AJ17" i="22"/>
  <c r="AJ15" i="22"/>
  <c r="AH16" i="22"/>
  <c r="AK16" i="22"/>
  <c r="AK15" i="22"/>
  <c r="AH17" i="22"/>
  <c r="V6" i="55"/>
  <c r="AA7" i="55"/>
  <c r="AA8" i="55" s="1"/>
  <c r="U6" i="55"/>
  <c r="W6" i="55" s="1"/>
  <c r="X774" i="20"/>
  <c r="X772" i="20"/>
  <c r="X770" i="20"/>
  <c r="X768" i="20"/>
  <c r="X766" i="20"/>
  <c r="X764" i="20"/>
  <c r="X762" i="20"/>
  <c r="X760" i="20"/>
  <c r="X758" i="20"/>
  <c r="X756" i="20"/>
  <c r="X754" i="20"/>
  <c r="X752" i="20"/>
  <c r="X750" i="20"/>
  <c r="X748" i="20"/>
  <c r="X746" i="20"/>
  <c r="X744" i="20"/>
  <c r="X742" i="20"/>
  <c r="X740" i="20"/>
  <c r="X738" i="20"/>
  <c r="X736" i="20"/>
  <c r="X734" i="20"/>
  <c r="X732" i="20"/>
  <c r="X730" i="20"/>
  <c r="Y349" i="20"/>
  <c r="Z349" i="20" s="1"/>
  <c r="Y348" i="20"/>
  <c r="Z348" i="20" s="1"/>
  <c r="Y345" i="20"/>
  <c r="Z345" i="20" s="1"/>
  <c r="Y344" i="20"/>
  <c r="Z344" i="20" s="1"/>
  <c r="AB8" i="55"/>
  <c r="AB7" i="55"/>
  <c r="I6" i="55"/>
  <c r="X6" i="55" s="1"/>
  <c r="Z6" i="55" s="1"/>
  <c r="Y670" i="55"/>
  <c r="Y672" i="55"/>
  <c r="Y674" i="55"/>
  <c r="Y676" i="55"/>
  <c r="Y678" i="55"/>
  <c r="Y680" i="55"/>
  <c r="Y682" i="55"/>
  <c r="Y684" i="55"/>
  <c r="Y686" i="55"/>
  <c r="Y688" i="55"/>
  <c r="Y690" i="55"/>
  <c r="Y692" i="55"/>
  <c r="Y694" i="55"/>
  <c r="Y696" i="55"/>
  <c r="Y698" i="55"/>
  <c r="Y700" i="55"/>
  <c r="Y702" i="55"/>
  <c r="Y704" i="55"/>
  <c r="Y706" i="55"/>
  <c r="Y708" i="55"/>
  <c r="Y710" i="55"/>
  <c r="Y712" i="55"/>
  <c r="Y714" i="55"/>
  <c r="Y716" i="55"/>
  <c r="Y718" i="55"/>
  <c r="Y720" i="55"/>
  <c r="Y722" i="55"/>
  <c r="Y724" i="55"/>
  <c r="Y726" i="55"/>
  <c r="Y728" i="55"/>
  <c r="Y730" i="55"/>
  <c r="Y732" i="55"/>
  <c r="Y734" i="55"/>
  <c r="Y736" i="55"/>
  <c r="Y738" i="55"/>
  <c r="Y740" i="55"/>
  <c r="Y742" i="55"/>
  <c r="Y744" i="55"/>
  <c r="Y746" i="55"/>
  <c r="Y748" i="55"/>
  <c r="Y750" i="55"/>
  <c r="Y752" i="55"/>
  <c r="Y754" i="55"/>
  <c r="Y756" i="55"/>
  <c r="Y758" i="55"/>
  <c r="Y760" i="55"/>
  <c r="Y762" i="55"/>
  <c r="Y764" i="55"/>
  <c r="Y766" i="55"/>
  <c r="Y768" i="55"/>
  <c r="Y770" i="55"/>
  <c r="Y772" i="55"/>
  <c r="Y774" i="55"/>
  <c r="Y776" i="55"/>
  <c r="Y778" i="55"/>
  <c r="Y780" i="55"/>
  <c r="Y782" i="55"/>
  <c r="Y784" i="55"/>
  <c r="Y786" i="55"/>
  <c r="Y788" i="55"/>
  <c r="Y790" i="55"/>
  <c r="Y792" i="55"/>
  <c r="Y794" i="55"/>
  <c r="Y796" i="55"/>
  <c r="Y798" i="55"/>
  <c r="Y800" i="55"/>
  <c r="Y802" i="55"/>
  <c r="Y804" i="55"/>
  <c r="Y806" i="55"/>
  <c r="Y808" i="55"/>
  <c r="Y810" i="55"/>
  <c r="Y812" i="55"/>
  <c r="Y814" i="55"/>
  <c r="X728" i="20"/>
  <c r="I25" i="67" l="1"/>
  <c r="B21" i="67"/>
  <c r="B25" i="67" s="1"/>
  <c r="Y3" i="66"/>
  <c r="W1" i="20"/>
  <c r="Y1" i="20" s="1"/>
  <c r="Y2" i="20" s="1"/>
  <c r="F17" i="21" s="1"/>
  <c r="F41" i="21" s="1"/>
  <c r="F45" i="21" s="1"/>
  <c r="AA1" i="20"/>
  <c r="AA3" i="20" s="1"/>
  <c r="I33" i="21" s="1"/>
  <c r="B33" i="21" s="1"/>
  <c r="B37" i="21" s="1"/>
  <c r="I25" i="64"/>
  <c r="F47" i="67"/>
  <c r="G45" i="67"/>
  <c r="E45" i="67"/>
  <c r="F43" i="67"/>
  <c r="F47" i="64"/>
  <c r="E45" i="64"/>
  <c r="G45" i="64"/>
  <c r="F43" i="64"/>
  <c r="Z2" i="20"/>
  <c r="Z3" i="20" s="1"/>
  <c r="C14" i="22"/>
  <c r="Z8" i="55"/>
  <c r="Z7" i="55"/>
  <c r="AA2" i="20" l="1"/>
  <c r="Y3" i="20"/>
  <c r="I37" i="21"/>
  <c r="I21" i="21"/>
  <c r="B21" i="21" s="1"/>
  <c r="B25" i="21" s="1"/>
  <c r="E45" i="21"/>
  <c r="G45" i="21"/>
  <c r="F47" i="21"/>
  <c r="F43" i="21"/>
  <c r="I25" i="21" l="1"/>
</calcChain>
</file>

<file path=xl/comments1.xml><?xml version="1.0" encoding="utf-8"?>
<comments xmlns="http://schemas.openxmlformats.org/spreadsheetml/2006/main">
  <authors>
    <author>faber</author>
  </authors>
  <commentList>
    <comment ref="X11" authorId="0">
      <text>
        <r>
          <rPr>
            <b/>
            <sz val="8"/>
            <color indexed="81"/>
            <rFont val="Tahoma"/>
            <family val="2"/>
          </rPr>
          <t>ja / nein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" authorId="0">
      <text>
        <r>
          <rPr>
            <sz val="10"/>
            <rFont val="Arial"/>
            <family val="2"/>
          </rPr>
          <t>Abt. 42/23 Faber:
Bitte Gerät eintragen, damit automatische Statistik funktioniert !  Die drei Zahlen in Zeile 2 müssen dabei gleich sein !</t>
        </r>
      </text>
    </comment>
    <comment ref="K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K8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10.xml><?xml version="1.0" encoding="utf-8"?>
<comments xmlns="http://schemas.openxmlformats.org/spreadsheetml/2006/main">
  <authors>
    <author>faber</author>
  </authors>
  <commentList>
    <comment ref="E9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Verantwortlich ist die Person, die unten rechts unterzeichnet</t>
        </r>
      </text>
    </comment>
    <comment ref="C21" authorId="0">
      <text>
        <r>
          <rPr>
            <b/>
            <sz val="8"/>
            <color indexed="81"/>
            <rFont val="Tahoma"/>
            <family val="2"/>
          </rPr>
          <t xml:space="preserve">Abt.42/23 Faber:
</t>
        </r>
        <r>
          <rPr>
            <sz val="8"/>
            <color indexed="81"/>
            <rFont val="Tahoma"/>
            <family val="2"/>
          </rPr>
          <t>Zellen A - S der defekten Geräte
aus dem Prüfprotokoll markieren, kopieren und in dieses Blatt einfügen</t>
        </r>
      </text>
    </comment>
    <comment ref="L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2.xml><?xml version="1.0" encoding="utf-8"?>
<comments xmlns="http://schemas.openxmlformats.org/spreadsheetml/2006/main">
  <authors>
    <author>faber</author>
  </authors>
  <commentList>
    <comment ref="G10" authorId="0">
      <text>
        <r>
          <rPr>
            <sz val="10"/>
            <rFont val="Arial"/>
            <family val="2"/>
          </rPr>
          <t>Abt. 42/23 Faber:
Bitte Gerät eintragen, damit automatische Statistik funktioniert !  Die drei Zahlen in Zeile 2 müssen dabei gleich sein !</t>
        </r>
      </text>
    </comment>
    <comment ref="J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3.xml><?xml version="1.0" encoding="utf-8"?>
<comments xmlns="http://schemas.openxmlformats.org/spreadsheetml/2006/main">
  <authors>
    <author>faber</author>
  </authors>
  <commentList>
    <comment ref="C12" authorId="0">
      <text>
        <r>
          <rPr>
            <sz val="10"/>
            <rFont val="Arial"/>
            <family val="2"/>
          </rPr>
          <t>Abt. 42/23 Faber:</t>
        </r>
        <r>
          <rPr>
            <sz val="10"/>
            <rFont val="Arial"/>
            <family val="2"/>
          </rPr>
          <t xml:space="preserve">
Prüfbereich bei Bedarf korrigieren !</t>
        </r>
      </text>
    </comment>
    <comment ref="G17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Bei Fehler ist folgendes im Prüfprotokoll in u. a. Bereichen zu beachten :</t>
        </r>
        <r>
          <rPr>
            <sz val="8"/>
            <color indexed="81"/>
            <rFont val="Tahoma"/>
            <family val="2"/>
          </rPr>
          <t xml:space="preserve">
 1. "Eigentum": Ein Kreuz bei Behörde oder Privat
2. "Betriebsmittel": Das Geprüfte muß eingetragen sein
3. "Datum": Eintrag pro Gerät  
4.   Die drei Summen der o. a. Bereiche sind in Zeile 2 
       zu finden und müssen gleich sein !</t>
        </r>
      </text>
    </comment>
    <comment ref="F45" authorId="0">
      <text>
        <r>
          <rPr>
            <sz val="10"/>
            <rFont val="Arial"/>
            <family val="2"/>
          </rPr>
          <t>Kommentar von Abt. 42/23 Faber, Tel.: 391/4747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Turnusveränderung wird erst nach 2. Prüfung angewendet !</t>
        </r>
        <r>
          <rPr>
            <sz val="10"/>
            <rFont val="Arial"/>
            <family val="2"/>
          </rPr>
          <t xml:space="preserve">
Fehlerquote :    0-1 % = 33 % verlängern, = Büro von 24 auf 32
Fehlerquote :  1,1-2 % = 25 % verlängern, = Büro von 24 auf 30 
Fehlerquote : 2,1-3 % =  16 % verlängern, = Büro von 24 auf 28 
Fehlerquote :     &gt; 3 % =   0 %           bleibt, = Büro 24 Monate
                                                Ist zweimal hintereinander die 
Fehlerquote :    &gt; 10 % = wird der Turnus um 33 % verkürzt 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 xml:space="preserve">Abt. 42 / 23 Faber:
</t>
        </r>
        <r>
          <rPr>
            <sz val="8"/>
            <color indexed="81"/>
            <rFont val="Tahoma"/>
            <family val="2"/>
          </rPr>
          <t>Unterschrift nur durch Elektrofachkraft !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faber</author>
  </authors>
  <commentList>
    <comment ref="E9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Verantwortlich ist die Person, die unten rechts unterzeichnet</t>
        </r>
      </text>
    </comment>
    <comment ref="C21" authorId="0">
      <text>
        <r>
          <rPr>
            <b/>
            <sz val="8"/>
            <color indexed="81"/>
            <rFont val="Tahoma"/>
            <family val="2"/>
          </rPr>
          <t xml:space="preserve">Abt.42/23 Faber:
</t>
        </r>
        <r>
          <rPr>
            <sz val="8"/>
            <color indexed="81"/>
            <rFont val="Tahoma"/>
            <family val="2"/>
          </rPr>
          <t>Zellen A - S der defekten Geräte
aus dem Prüfprotokoll markieren, kopieren und in dieses Blatt einfügen</t>
        </r>
      </text>
    </comment>
    <comment ref="L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5.xml><?xml version="1.0" encoding="utf-8"?>
<comments xmlns="http://schemas.openxmlformats.org/spreadsheetml/2006/main">
  <authors>
    <author>faber</author>
  </authors>
  <commentList>
    <comment ref="G10" authorId="0">
      <text>
        <r>
          <rPr>
            <sz val="10"/>
            <rFont val="Arial"/>
            <family val="2"/>
          </rPr>
          <t>Abt. 42/23 Faber:
Bitte Gerät eintragen, damit automatische Statistik funktioniert !  Die drei Zahlen in Zeile 2 müssen dabei gleich sein !</t>
        </r>
      </text>
    </comment>
    <comment ref="J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6.xml><?xml version="1.0" encoding="utf-8"?>
<comments xmlns="http://schemas.openxmlformats.org/spreadsheetml/2006/main">
  <authors>
    <author>faber</author>
  </authors>
  <commentList>
    <comment ref="C12" authorId="0">
      <text>
        <r>
          <rPr>
            <sz val="10"/>
            <rFont val="Arial"/>
            <family val="2"/>
          </rPr>
          <t>Abt. 42/23 Faber:</t>
        </r>
        <r>
          <rPr>
            <sz val="10"/>
            <rFont val="Arial"/>
            <family val="2"/>
          </rPr>
          <t xml:space="preserve">
Prüfbereich bei Bedarf korrigieren !</t>
        </r>
      </text>
    </comment>
    <comment ref="G17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Bei Fehler ist folgendes im Prüfprotokoll in u. a. Bereichen zu beachten :</t>
        </r>
        <r>
          <rPr>
            <sz val="8"/>
            <color indexed="81"/>
            <rFont val="Tahoma"/>
            <family val="2"/>
          </rPr>
          <t xml:space="preserve">
 1. "Eigentum": Ein Kreuz bei Behörde oder Privat
2. "Betriebsmittel": Das Geprüfte muß eingetragen sein
3. "Datum": Eintrag pro Gerät  
4.   Die drei Summen der o. a. Bereiche sind in Zeile 2 
       zu finden und müssen gleich sein !</t>
        </r>
      </text>
    </comment>
    <comment ref="F45" authorId="0">
      <text>
        <r>
          <rPr>
            <sz val="10"/>
            <rFont val="Arial"/>
            <family val="2"/>
          </rPr>
          <t>Kommentar von Abt. 42/23 Faber, Tel.: 391/4747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Turnusveränderung wird erst nach 2. Prüfung angewendet !</t>
        </r>
        <r>
          <rPr>
            <sz val="10"/>
            <rFont val="Arial"/>
            <family val="2"/>
          </rPr>
          <t xml:space="preserve">
Fehlerquote :    0-1 % = 33 % verlängern, = Büro von 24 auf 32
Fehlerquote :  1,1-2 % = 25 % verlängern, = Büro von 24 auf 30 
Fehlerquote : 2,1-3 % =  16 % verlängern, = Büro von 24 auf 28 
Fehlerquote :     &gt; 3 % =   0 %           bleibt, = Büro 24 Monate
                                                Ist zweimal hintereinander die 
Fehlerquote :    &gt; 10 % = wird der Turnus um 33 % verkürzt 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 xml:space="preserve">Abt. 42 / 23 Faber:
</t>
        </r>
        <r>
          <rPr>
            <sz val="8"/>
            <color indexed="81"/>
            <rFont val="Tahoma"/>
            <family val="2"/>
          </rPr>
          <t>Unterschrift nur durch Elektrofachkraft !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faber</author>
  </authors>
  <commentList>
    <comment ref="E9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Verantwortlich ist die Person, die unten rechts unterzeichnet</t>
        </r>
      </text>
    </comment>
    <comment ref="C21" authorId="0">
      <text>
        <r>
          <rPr>
            <b/>
            <sz val="8"/>
            <color indexed="81"/>
            <rFont val="Tahoma"/>
            <family val="2"/>
          </rPr>
          <t xml:space="preserve">Abt.42/23 Faber:
</t>
        </r>
        <r>
          <rPr>
            <sz val="8"/>
            <color indexed="81"/>
            <rFont val="Tahoma"/>
            <family val="2"/>
          </rPr>
          <t>Zellen A - S der defekten Geräte
aus dem Prüfprotokoll markieren, kopieren und in dieses Blatt einfügen</t>
        </r>
      </text>
    </comment>
    <comment ref="L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L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8.xml><?xml version="1.0" encoding="utf-8"?>
<comments xmlns="http://schemas.openxmlformats.org/spreadsheetml/2006/main">
  <authors>
    <author>faber</author>
  </authors>
  <commentList>
    <comment ref="G10" authorId="0">
      <text>
        <r>
          <rPr>
            <sz val="10"/>
            <rFont val="Arial"/>
            <family val="2"/>
          </rPr>
          <t>Abt. 42/23 Faber:
Bitte Gerät eintragen, damit automatische Statistik funktioniert !  Die drei Zahlen in Zeile 2 müssen dabei gleich sein !</t>
        </r>
      </text>
    </comment>
    <comment ref="J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1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2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3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4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5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6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1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2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3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4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5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6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7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8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79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4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5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6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7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8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09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0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1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2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  <comment ref="J813" authorId="0">
      <text>
        <r>
          <rPr>
            <b/>
            <sz val="10"/>
            <color indexed="81"/>
            <rFont val="Tahoma"/>
            <family val="2"/>
          </rPr>
          <t>*) bei Schutzklasse II u. III als "OS" eingeben!
             OS = Schutzklasse ohne Schutzleiter.</t>
        </r>
      </text>
    </comment>
  </commentList>
</comments>
</file>

<file path=xl/comments9.xml><?xml version="1.0" encoding="utf-8"?>
<comments xmlns="http://schemas.openxmlformats.org/spreadsheetml/2006/main">
  <authors>
    <author>faber</author>
  </authors>
  <commentList>
    <comment ref="C12" authorId="0">
      <text>
        <r>
          <rPr>
            <sz val="10"/>
            <rFont val="Arial"/>
            <family val="2"/>
          </rPr>
          <t>Abt. 42/23 Faber:</t>
        </r>
        <r>
          <rPr>
            <sz val="10"/>
            <rFont val="Arial"/>
            <family val="2"/>
          </rPr>
          <t xml:space="preserve">
Prüfbereich bei Bedarf korrigieren !</t>
        </r>
      </text>
    </comment>
    <comment ref="G17" authorId="0">
      <text>
        <r>
          <rPr>
            <b/>
            <sz val="8"/>
            <color indexed="81"/>
            <rFont val="Tahoma"/>
            <family val="2"/>
          </rPr>
          <t>Abt. 42/23 Faber: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Bei Fehler ist folgendes im Prüfprotokoll in u. a. Bereichen zu beachten :</t>
        </r>
        <r>
          <rPr>
            <sz val="8"/>
            <color indexed="81"/>
            <rFont val="Tahoma"/>
            <family val="2"/>
          </rPr>
          <t xml:space="preserve">
 1. "Eigentum": Ein Kreuz bei Behörde oder Privat
2. "Betriebsmittel": Das Geprüfte muß eingetragen sein
3. "Datum": Eintrag pro Gerät  
4.   Die drei Summen der o. a. Bereiche sind in Zeile 2 
       zu finden und müssen gleich sein !</t>
        </r>
      </text>
    </comment>
    <comment ref="F45" authorId="0">
      <text>
        <r>
          <rPr>
            <sz val="10"/>
            <rFont val="Arial"/>
            <family val="2"/>
          </rPr>
          <t>Kommentar von Abt. 42/23 Faber, Tel.: 391/4747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Turnusveränderung wird erst nach 2. Prüfung angewendet !</t>
        </r>
        <r>
          <rPr>
            <sz val="10"/>
            <rFont val="Arial"/>
            <family val="2"/>
          </rPr>
          <t xml:space="preserve">
Fehlerquote :    0-1 % = 33 % verlängern, = Büro von 24 auf 32
Fehlerquote :  1,1-2 % = 25 % verlängern, = Büro von 24 auf 30 
Fehlerquote : 2,1-3 % =  16 % verlängern, = Büro von 24 auf 28 
Fehlerquote :     &gt; 3 % =   0 %           bleibt, = Büro 24 Monate
                                                Ist zweimal hintereinander die 
Fehlerquote :    &gt; 10 % = wird der Turnus um 33 % verkürzt 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 xml:space="preserve">Abt. 42 / 23 Faber:
</t>
        </r>
        <r>
          <rPr>
            <sz val="8"/>
            <color indexed="81"/>
            <rFont val="Tahoma"/>
            <family val="2"/>
          </rPr>
          <t>Unterschrift nur durch Elektrofachkraft !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<sst xmlns="http://schemas.openxmlformats.org/spreadsheetml/2006/main" count="1174" uniqueCount="207">
  <si>
    <t xml:space="preserve">    ( Ortsveränderliche elektrische Betriebsmittel )</t>
  </si>
  <si>
    <t>Schutzleiter-</t>
  </si>
  <si>
    <t>nächste</t>
  </si>
  <si>
    <t>Gebäude</t>
  </si>
  <si>
    <t>Raum</t>
  </si>
  <si>
    <t>Prüfbereich</t>
  </si>
  <si>
    <t>Inventar Nr.</t>
  </si>
  <si>
    <t>Eigentum</t>
  </si>
  <si>
    <t>Betriebsmittel</t>
  </si>
  <si>
    <t xml:space="preserve"> prüfung    *)</t>
  </si>
  <si>
    <t>Prüf-</t>
  </si>
  <si>
    <t>Bemerkung</t>
  </si>
  <si>
    <t>Prüfung</t>
  </si>
  <si>
    <t>Nr.</t>
  </si>
  <si>
    <t>oder Fabrik Nr.</t>
  </si>
  <si>
    <t>Behörde</t>
  </si>
  <si>
    <t>Privat</t>
  </si>
  <si>
    <t>i. O.</t>
  </si>
  <si>
    <t>Fehler</t>
  </si>
  <si>
    <t>nein</t>
  </si>
  <si>
    <t>ja</t>
  </si>
  <si>
    <t>datum</t>
  </si>
  <si>
    <t>Monat / Jahr</t>
  </si>
  <si>
    <t>x</t>
  </si>
  <si>
    <t>Technische Universität Braunschweig</t>
  </si>
  <si>
    <t>Name des Prüfers :</t>
  </si>
  <si>
    <t>Verantwortliche(r) :</t>
  </si>
  <si>
    <t>Prüfung ortsveränderlicher elektrischer Betriebsmittel</t>
  </si>
  <si>
    <t>Folgende Geräte sind dabei als fehlerhaft festgestellt worden:</t>
  </si>
  <si>
    <t>TECHNISCHE UNIVERSITÄT</t>
  </si>
  <si>
    <t>CAROLO-WILHELMINA ZU BRAUNSCHWEIG</t>
  </si>
  <si>
    <t>DER PRÄSIDENT</t>
  </si>
  <si>
    <t>Prüfer :</t>
  </si>
  <si>
    <t>Prüfbereich :</t>
  </si>
  <si>
    <t>Prüfbeginn :</t>
  </si>
  <si>
    <t>Prüfturnus :</t>
  </si>
  <si>
    <t>Monate</t>
  </si>
  <si>
    <t>Betriebsmittel gesamt</t>
  </si>
  <si>
    <t>Behördeneigentum</t>
  </si>
  <si>
    <t>Privateigentum</t>
  </si>
  <si>
    <t>%</t>
  </si>
  <si>
    <t>davon beanstandet</t>
  </si>
  <si>
    <t>Fehlerquote %</t>
  </si>
  <si>
    <t>von</t>
  </si>
  <si>
    <t>TU Betriebsteil</t>
  </si>
  <si>
    <t>Abteilung</t>
  </si>
  <si>
    <t>Turnus:</t>
  </si>
  <si>
    <t>notwendig !</t>
  </si>
  <si>
    <t>Datum</t>
  </si>
  <si>
    <t>Statistik nach Prüfung gemäß § 5 UVV ( GUV 2.10 )</t>
  </si>
  <si>
    <t>Dienstellen-Nr. :</t>
  </si>
  <si>
    <t>TU Betriebsteil :</t>
  </si>
  <si>
    <t>Abteilung :</t>
  </si>
  <si>
    <t>Standard</t>
  </si>
  <si>
    <t>unterer Wert</t>
  </si>
  <si>
    <t>Quotensatz</t>
  </si>
  <si>
    <t>&lt;1</t>
  </si>
  <si>
    <t>&lt;2</t>
  </si>
  <si>
    <t>&lt;3</t>
  </si>
  <si>
    <t>2x &gt;10</t>
  </si>
  <si>
    <t>nächster Prüfbeginn:</t>
  </si>
  <si>
    <t>Unterschrift</t>
  </si>
  <si>
    <t>BENUTZUNG VERBOTEN !</t>
  </si>
  <si>
    <t>Kaffeemaschine</t>
  </si>
  <si>
    <t>Büro</t>
  </si>
  <si>
    <r>
      <t xml:space="preserve">           min</t>
    </r>
    <r>
      <rPr>
        <b/>
        <sz val="10"/>
        <rFont val="MS Sans Serif"/>
        <family val="2"/>
      </rPr>
      <t xml:space="preserve">  Turnus   </t>
    </r>
    <r>
      <rPr>
        <sz val="7"/>
        <rFont val="MS Sans Serif"/>
        <family val="2"/>
      </rPr>
      <t>max</t>
    </r>
  </si>
  <si>
    <t>die 3 Zahlen müssen gleich sein !   &gt;&gt;&gt;</t>
  </si>
  <si>
    <t>zuzügl. Betriebsmittel &gt;&gt;</t>
  </si>
  <si>
    <t>&lt;&lt;</t>
  </si>
  <si>
    <t>Schreibtischlampe</t>
  </si>
  <si>
    <t xml:space="preserve"> </t>
  </si>
  <si>
    <t/>
  </si>
  <si>
    <t>11</t>
  </si>
  <si>
    <t>netto</t>
  </si>
  <si>
    <t>ohne Prüfung</t>
  </si>
  <si>
    <t>&gt;&gt;&gt;&gt;&gt; brutto</t>
  </si>
  <si>
    <t>1234-5XX</t>
  </si>
  <si>
    <t>Institut für ...</t>
  </si>
  <si>
    <t>Abt. ...</t>
  </si>
  <si>
    <t>10</t>
  </si>
  <si>
    <t>12</t>
  </si>
  <si>
    <t>ztz545412121</t>
  </si>
  <si>
    <t>13</t>
  </si>
  <si>
    <t>ztz545412122</t>
  </si>
  <si>
    <t>14</t>
  </si>
  <si>
    <t>ztz545412123</t>
  </si>
  <si>
    <t>15</t>
  </si>
  <si>
    <t>16</t>
  </si>
  <si>
    <t>17</t>
  </si>
  <si>
    <t>18</t>
  </si>
  <si>
    <t>von Frau Müller</t>
  </si>
  <si>
    <t>19</t>
  </si>
  <si>
    <t>20</t>
  </si>
  <si>
    <t>21</t>
  </si>
  <si>
    <t>22</t>
  </si>
  <si>
    <t>23</t>
  </si>
  <si>
    <t>Prüfung VDE 0701</t>
  </si>
  <si>
    <t>lfd.Nr.:</t>
  </si>
  <si>
    <t>Institut / Abteilung</t>
  </si>
  <si>
    <t>Geb.-Nr.</t>
  </si>
  <si>
    <t>Geräte-Nr.:</t>
  </si>
  <si>
    <t>Sichtprüfung</t>
  </si>
  <si>
    <t>Funktionstest</t>
  </si>
  <si>
    <r>
      <t>R</t>
    </r>
    <r>
      <rPr>
        <vertAlign val="subscript"/>
        <sz val="7"/>
        <rFont val="Arial"/>
        <family val="2"/>
      </rPr>
      <t>SL</t>
    </r>
    <r>
      <rPr>
        <sz val="7"/>
        <rFont val="Arial"/>
        <family val="2"/>
      </rPr>
      <t xml:space="preserve"> in </t>
    </r>
    <r>
      <rPr>
        <sz val="7"/>
        <rFont val="Symbol"/>
        <family val="1"/>
        <charset val="2"/>
      </rPr>
      <t xml:space="preserve">W  </t>
    </r>
  </si>
  <si>
    <r>
      <t>I</t>
    </r>
    <r>
      <rPr>
        <vertAlign val="subscript"/>
        <sz val="7"/>
        <rFont val="Arial"/>
        <family val="2"/>
      </rPr>
      <t>EA</t>
    </r>
    <r>
      <rPr>
        <sz val="7"/>
        <rFont val="Arial"/>
        <family val="2"/>
      </rPr>
      <t xml:space="preserve"> in mA</t>
    </r>
  </si>
  <si>
    <r>
      <t>R</t>
    </r>
    <r>
      <rPr>
        <vertAlign val="subscript"/>
        <sz val="7"/>
        <rFont val="Arial"/>
        <family val="2"/>
      </rPr>
      <t>ISO</t>
    </r>
    <r>
      <rPr>
        <sz val="7"/>
        <rFont val="Arial"/>
        <family val="2"/>
      </rPr>
      <t xml:space="preserve"> in M</t>
    </r>
    <r>
      <rPr>
        <sz val="7"/>
        <rFont val="Symbol"/>
        <family val="1"/>
        <charset val="2"/>
      </rPr>
      <t>W</t>
    </r>
    <r>
      <rPr>
        <sz val="7"/>
        <rFont val="Arial"/>
        <family val="2"/>
      </rPr>
      <t xml:space="preserve"> </t>
    </r>
  </si>
  <si>
    <t>Nur für Elektrofachkräfte !</t>
  </si>
  <si>
    <t>von Frau Schulze</t>
  </si>
  <si>
    <r>
      <t>R</t>
    </r>
    <r>
      <rPr>
        <vertAlign val="subscript"/>
        <sz val="8"/>
        <rFont val="Arial"/>
        <family val="2"/>
      </rPr>
      <t>PE</t>
    </r>
  </si>
  <si>
    <t xml:space="preserve">  Reparatur o.</t>
  </si>
  <si>
    <t>Entsorgung</t>
  </si>
  <si>
    <t>TT.MM.JJ</t>
  </si>
  <si>
    <r>
      <t>R</t>
    </r>
    <r>
      <rPr>
        <vertAlign val="subscript"/>
        <sz val="8"/>
        <rFont val="Arial"/>
        <family val="2"/>
      </rPr>
      <t>ISO</t>
    </r>
    <r>
      <rPr>
        <sz val="8"/>
        <rFont val="Arial"/>
        <family val="2"/>
      </rPr>
      <t/>
    </r>
  </si>
  <si>
    <r>
      <t>I</t>
    </r>
    <r>
      <rPr>
        <vertAlign val="subscript"/>
        <sz val="8"/>
        <rFont val="Arial"/>
        <family val="2"/>
      </rPr>
      <t>EA</t>
    </r>
  </si>
  <si>
    <t>Isolationsprüfung</t>
  </si>
  <si>
    <r>
      <t>I</t>
    </r>
    <r>
      <rPr>
        <vertAlign val="subscript"/>
        <sz val="8"/>
        <rFont val="Symbol"/>
        <family val="1"/>
        <charset val="2"/>
      </rPr>
      <t>D</t>
    </r>
    <r>
      <rPr>
        <sz val="8"/>
        <rFont val="Arial"/>
        <family val="2"/>
      </rPr>
      <t/>
    </r>
  </si>
  <si>
    <r>
      <t>I</t>
    </r>
    <r>
      <rPr>
        <vertAlign val="subscript"/>
        <sz val="8"/>
        <rFont val="Arial"/>
        <family val="2"/>
      </rPr>
      <t>B</t>
    </r>
  </si>
  <si>
    <t>Differenzstrom</t>
  </si>
  <si>
    <t>Berührungsstrom</t>
  </si>
  <si>
    <t>Ersatzableitstrom</t>
  </si>
  <si>
    <t>zu</t>
  </si>
  <si>
    <t>Büro, Labor</t>
  </si>
  <si>
    <t>"Grenzwert"</t>
  </si>
  <si>
    <t>Betriebsmittel / Elektrogerät</t>
  </si>
  <si>
    <t>Funktionsprüfung  230 V~ Netz</t>
  </si>
  <si>
    <t>bzw. Fehler</t>
  </si>
  <si>
    <t>WENN(F45&gt;0;WENN(UND(F41&gt;10;F44=F45);WENN(F45&lt;SVERWEIS(D14;Turnus;4);D14*(1-0,33);F45*(1-0,33));WENN(F45*(1+SVERWEIS(F41;Quotensatz;2))&gt;SVERWEIS(D14;Turnus;3);RUNDEN(SVERWEIS(D14;Turnus;3);0);WENN(F45&lt;SVERWEIS(D14;Turnus;2);RUNDEN(SVERWEIS(D14;Turnus;2);0);RUNDEN(F45*(1+SVERWEIS(F41;Quotensatz;2));0))));"")</t>
  </si>
  <si>
    <t>Erstprüfung :</t>
  </si>
  <si>
    <t xml:space="preserve"> (alles was einen Netzstecker hat...)</t>
  </si>
  <si>
    <t>/ Fabrik Nr.</t>
  </si>
  <si>
    <t xml:space="preserve">Die in Ihrem Verantwortungsbereich befindlichen Geräte wurden in dem Zeitraum vom </t>
  </si>
  <si>
    <t xml:space="preserve"> gemäß §5 UVV (GUV 2.10) geprüft.</t>
  </si>
  <si>
    <t xml:space="preserve"> bis zum </t>
  </si>
  <si>
    <r>
      <t xml:space="preserve">- </t>
    </r>
    <r>
      <rPr>
        <b/>
        <u/>
        <sz val="14"/>
        <rFont val="Arial"/>
        <family val="2"/>
      </rPr>
      <t>Der Reparatur / Entsorgung umgehend zuzuführende Geräte</t>
    </r>
    <r>
      <rPr>
        <b/>
        <sz val="14"/>
        <rFont val="Arial"/>
        <family val="2"/>
      </rPr>
      <t xml:space="preserve"> -</t>
    </r>
  </si>
  <si>
    <t>Elektrogerät</t>
  </si>
  <si>
    <t>Bitte alle defekten Geräte aus dem Protokoll filtern, kopieren und hier in Feld C23 einfügen! Dann Ausdrucken!</t>
  </si>
  <si>
    <t>Dienststellen-Nr.:</t>
  </si>
  <si>
    <t>8-stellige Nr.:</t>
  </si>
  <si>
    <t>Iso.- Widerstand</t>
  </si>
  <si>
    <t xml:space="preserve">  Sicht-</t>
  </si>
  <si>
    <t xml:space="preserve">  prüfung</t>
  </si>
  <si>
    <t>ja oder nein</t>
  </si>
  <si>
    <t>os</t>
  </si>
  <si>
    <t>Richtiger Riecher</t>
  </si>
  <si>
    <t>it</t>
  </si>
  <si>
    <t>Bildschirm + Netzanschluss</t>
  </si>
  <si>
    <t>Rechner + Netzkabel</t>
  </si>
  <si>
    <t>Drucker + Netzkabel-/teil</t>
  </si>
  <si>
    <t>Schreibmaschine</t>
  </si>
  <si>
    <t>Rechenmaschine + Netzkabel</t>
  </si>
  <si>
    <t>Verlängerungskabel</t>
  </si>
  <si>
    <t>Espressomaschine</t>
  </si>
  <si>
    <t>Kochplatte + Netzkabel</t>
  </si>
  <si>
    <t>Kühlschrank</t>
  </si>
  <si>
    <t>Mikrowelle</t>
  </si>
  <si>
    <t>Boiler bzw. Heißwassergerät</t>
  </si>
  <si>
    <t>Wasserkocher + Netzanschluss</t>
  </si>
  <si>
    <t>zuzügl. Netzkabel IT Geräte &gt;</t>
  </si>
  <si>
    <t>Tischsteckdose mehrfach m. Schalter</t>
  </si>
  <si>
    <t>ztz545412120</t>
  </si>
  <si>
    <t>ztz545412119</t>
  </si>
  <si>
    <t>Tischsteckdose mehrfach</t>
  </si>
  <si>
    <r>
      <t>I</t>
    </r>
    <r>
      <rPr>
        <vertAlign val="subscript"/>
        <sz val="7"/>
        <color indexed="12"/>
        <rFont val="Arial"/>
        <family val="2"/>
      </rPr>
      <t>B</t>
    </r>
    <r>
      <rPr>
        <sz val="7"/>
        <color indexed="12"/>
        <rFont val="Arial"/>
        <family val="2"/>
      </rPr>
      <t xml:space="preserve"> über 0,5mA</t>
    </r>
  </si>
  <si>
    <t>Kabelummantelung ist beschädigt</t>
  </si>
  <si>
    <r>
      <t>R</t>
    </r>
    <r>
      <rPr>
        <vertAlign val="subscript"/>
        <sz val="7"/>
        <color indexed="12"/>
        <rFont val="Arial"/>
        <family val="2"/>
      </rPr>
      <t>PE</t>
    </r>
    <r>
      <rPr>
        <sz val="7"/>
        <color indexed="12"/>
        <rFont val="Arial"/>
        <family val="2"/>
      </rPr>
      <t xml:space="preserve"> größer als 0,7 Ohm</t>
    </r>
  </si>
  <si>
    <t>Gehäuse verschmorrt</t>
  </si>
  <si>
    <t>bedeutet, dass der Eintrag noch fehlt!</t>
  </si>
  <si>
    <t>bedeutet, dass der Eintrag mehrfach und falsch ist!</t>
  </si>
  <si>
    <t>bedeutet, dass das Gerät ohne Schutzleiter ist!</t>
  </si>
  <si>
    <t>bedeutet, dass das Gerät "Inteligente Technologie" ist!</t>
  </si>
  <si>
    <r>
      <t>R</t>
    </r>
    <r>
      <rPr>
        <vertAlign val="subscript"/>
        <sz val="8"/>
        <rFont val="Arial"/>
        <family val="2"/>
      </rPr>
      <t>PE</t>
    </r>
    <r>
      <rPr>
        <sz val="8"/>
        <rFont val="Arial"/>
        <family val="2"/>
      </rPr>
      <t/>
    </r>
  </si>
  <si>
    <r>
      <t>R</t>
    </r>
    <r>
      <rPr>
        <vertAlign val="subscript"/>
        <sz val="8"/>
        <rFont val="Arial"/>
        <family val="2"/>
      </rPr>
      <t xml:space="preserve">ISO </t>
    </r>
    <r>
      <rPr>
        <sz val="6"/>
        <rFont val="Symbol"/>
        <family val="1"/>
        <charset val="2"/>
      </rPr>
      <t/>
    </r>
  </si>
  <si>
    <t>IB über 0,5mA</t>
  </si>
  <si>
    <t>RPE größer als 0,7 Ohm</t>
  </si>
  <si>
    <t>lkhgdskfuhgfksjhgsdakj</t>
  </si>
  <si>
    <t>Prüfungen gemäß DGUV Vorschrift 3</t>
  </si>
  <si>
    <t>siehe auch VDE 0702</t>
  </si>
  <si>
    <t>indirekte Prüfung mit Prüfspannung i. H.</t>
  </si>
  <si>
    <t>direkte Prüfung im Netz</t>
  </si>
  <si>
    <t>max. 24 V~</t>
  </si>
  <si>
    <t xml:space="preserve"> bei 230 V~</t>
  </si>
  <si>
    <t xml:space="preserve"> Sicht-  prüfung</t>
  </si>
  <si>
    <t>Schutzleiter-  prüfung</t>
  </si>
  <si>
    <r>
      <t xml:space="preserve"> *)     R</t>
    </r>
    <r>
      <rPr>
        <b/>
        <vertAlign val="subscript"/>
        <sz val="10"/>
        <color indexed="17"/>
        <rFont val="Arial"/>
        <family val="2"/>
      </rPr>
      <t>PE</t>
    </r>
  </si>
  <si>
    <r>
      <t>I</t>
    </r>
    <r>
      <rPr>
        <b/>
        <vertAlign val="subscript"/>
        <sz val="10"/>
        <color rgb="FFFF0000"/>
        <rFont val="Arial"/>
        <family val="2"/>
      </rPr>
      <t>EA</t>
    </r>
  </si>
  <si>
    <t>500 V-/250 V-</t>
  </si>
  <si>
    <t>ca. 35 V~</t>
  </si>
  <si>
    <t>Bemerkungen</t>
  </si>
  <si>
    <t>nächste Prüfung</t>
  </si>
  <si>
    <r>
      <t>#</t>
    </r>
    <r>
      <rPr>
        <sz val="6"/>
        <rFont val="Arial"/>
        <family val="2"/>
      </rPr>
      <t xml:space="preserve">) </t>
    </r>
    <r>
      <rPr>
        <sz val="7"/>
        <rFont val="Arial"/>
        <family val="2"/>
      </rPr>
      <t xml:space="preserve"> Achtung! Bei IT-Geräten darf die Isolationsprüfung entfallen. Eintrag in das Feld   </t>
    </r>
    <r>
      <rPr>
        <sz val="6"/>
        <rFont val="Arial"/>
        <family val="2"/>
      </rPr>
      <t xml:space="preserve"> " </t>
    </r>
    <r>
      <rPr>
        <b/>
        <sz val="6"/>
        <rFont val="Arial"/>
        <family val="2"/>
      </rPr>
      <t xml:space="preserve">IT </t>
    </r>
    <r>
      <rPr>
        <sz val="6"/>
        <rFont val="Arial"/>
        <family val="2"/>
      </rPr>
      <t>"</t>
    </r>
  </si>
  <si>
    <r>
      <t>*</t>
    </r>
    <r>
      <rPr>
        <sz val="6"/>
        <rFont val="Arial"/>
        <family val="2"/>
      </rPr>
      <t xml:space="preserve">)  </t>
    </r>
    <r>
      <rPr>
        <sz val="7"/>
        <rFont val="Arial"/>
        <family val="2"/>
      </rPr>
      <t>Achtung! Eintrag in das Feld:                                                                                                                 bei Schutzklasse II</t>
    </r>
    <r>
      <rPr>
        <sz val="6"/>
        <rFont val="Arial"/>
        <family val="2"/>
      </rPr>
      <t xml:space="preserve">  = "</t>
    </r>
    <r>
      <rPr>
        <b/>
        <sz val="6"/>
        <rFont val="Arial"/>
        <family val="2"/>
      </rPr>
      <t>SK 2</t>
    </r>
    <r>
      <rPr>
        <sz val="6"/>
        <rFont val="Arial"/>
        <family val="2"/>
      </rPr>
      <t xml:space="preserve">"                                                      </t>
    </r>
    <r>
      <rPr>
        <sz val="7"/>
        <rFont val="Arial"/>
        <family val="2"/>
      </rPr>
      <t xml:space="preserve">bei Schutzklasse III </t>
    </r>
    <r>
      <rPr>
        <sz val="6"/>
        <rFont val="Arial"/>
        <family val="2"/>
      </rPr>
      <t>= "</t>
    </r>
    <r>
      <rPr>
        <b/>
        <sz val="6"/>
        <rFont val="Arial"/>
        <family val="2"/>
      </rPr>
      <t>SK 3</t>
    </r>
    <r>
      <rPr>
        <sz val="6"/>
        <rFont val="Arial"/>
        <family val="2"/>
      </rPr>
      <t>"</t>
    </r>
  </si>
  <si>
    <r>
      <t>°</t>
    </r>
    <r>
      <rPr>
        <sz val="6"/>
        <rFont val="Arial"/>
        <family val="2"/>
      </rPr>
      <t xml:space="preserve">) </t>
    </r>
    <r>
      <rPr>
        <sz val="7"/>
        <rFont val="Arial"/>
        <family val="2"/>
      </rPr>
      <t>Achtung! Wenn IB-Prüfung nicht nötig ist b. SK 1-Gerät , dann folgt Eintrag i. Feld:</t>
    </r>
    <r>
      <rPr>
        <sz val="6"/>
        <rFont val="Arial"/>
        <family val="2"/>
      </rPr>
      <t xml:space="preserve"> "</t>
    </r>
    <r>
      <rPr>
        <b/>
        <sz val="6"/>
        <rFont val="Arial"/>
        <family val="2"/>
      </rPr>
      <t>SK 1</t>
    </r>
    <r>
      <rPr>
        <sz val="6"/>
        <rFont val="Arial"/>
        <family val="2"/>
      </rPr>
      <t>"</t>
    </r>
  </si>
  <si>
    <r>
      <t>°)         I</t>
    </r>
    <r>
      <rPr>
        <b/>
        <vertAlign val="subscript"/>
        <sz val="10"/>
        <color indexed="10"/>
        <rFont val="Arial"/>
        <family val="2"/>
      </rPr>
      <t>B</t>
    </r>
  </si>
  <si>
    <t>Ableitstrom</t>
  </si>
  <si>
    <r>
      <t xml:space="preserve">Funktionsprüfung                                         </t>
    </r>
    <r>
      <rPr>
        <b/>
        <sz val="3"/>
        <color rgb="FF0000FF"/>
        <rFont val="Arial"/>
        <family val="2"/>
      </rPr>
      <t xml:space="preserve"> </t>
    </r>
    <r>
      <rPr>
        <b/>
        <sz val="4"/>
        <color rgb="FF0000FF"/>
        <rFont val="Arial"/>
        <family val="2"/>
      </rPr>
      <t xml:space="preserve">              </t>
    </r>
  </si>
  <si>
    <t>Isolationswiderstand</t>
  </si>
  <si>
    <t xml:space="preserve">  Reparatur oder   Entsorgung    notwendig !?</t>
  </si>
  <si>
    <t>Beurteilung nach Prüfung</t>
  </si>
  <si>
    <t>Fehlerbeschreibung</t>
  </si>
  <si>
    <r>
      <t>#)      R</t>
    </r>
    <r>
      <rPr>
        <b/>
        <vertAlign val="subscript"/>
        <sz val="10"/>
        <color rgb="FFFF0000"/>
        <rFont val="Arial"/>
        <family val="2"/>
      </rPr>
      <t>ISO</t>
    </r>
  </si>
  <si>
    <r>
      <t>*)         I</t>
    </r>
    <r>
      <rPr>
        <b/>
        <vertAlign val="subscript"/>
        <sz val="10"/>
        <color rgb="FF0000FF"/>
        <rFont val="Arial"/>
        <family val="2"/>
      </rPr>
      <t>D</t>
    </r>
  </si>
  <si>
    <t>Prüfer/in :</t>
  </si>
  <si>
    <r>
      <t>°</t>
    </r>
    <r>
      <rPr>
        <sz val="6"/>
        <rFont val="Arial"/>
        <family val="2"/>
      </rPr>
      <t xml:space="preserve">) </t>
    </r>
    <r>
      <rPr>
        <sz val="7"/>
        <rFont val="Arial"/>
        <family val="2"/>
      </rPr>
      <t>Achtung! Wenn I</t>
    </r>
    <r>
      <rPr>
        <vertAlign val="subscript"/>
        <sz val="7"/>
        <rFont val="Arial"/>
        <family val="2"/>
      </rPr>
      <t>B</t>
    </r>
    <r>
      <rPr>
        <sz val="7"/>
        <rFont val="Arial"/>
        <family val="2"/>
      </rPr>
      <t>-Prüfung nicht nötig ist b. SK 1-Gerät, dann folgt Eintrag i. Feld:</t>
    </r>
    <r>
      <rPr>
        <sz val="6"/>
        <rFont val="Arial"/>
        <family val="2"/>
      </rPr>
      <t xml:space="preserve"> "</t>
    </r>
    <r>
      <rPr>
        <b/>
        <sz val="6"/>
        <rFont val="Arial"/>
        <family val="2"/>
      </rPr>
      <t>SK 1</t>
    </r>
    <r>
      <rPr>
        <sz val="6"/>
        <rFont val="Arial"/>
        <family val="2"/>
      </rPr>
      <t>"</t>
    </r>
  </si>
  <si>
    <r>
      <t>°)       I</t>
    </r>
    <r>
      <rPr>
        <b/>
        <vertAlign val="subscript"/>
        <sz val="10"/>
        <color indexed="10"/>
        <rFont val="Arial"/>
        <family val="2"/>
      </rPr>
      <t>B</t>
    </r>
  </si>
  <si>
    <r>
      <t>*)       I</t>
    </r>
    <r>
      <rPr>
        <b/>
        <vertAlign val="subscript"/>
        <sz val="10"/>
        <color rgb="FF0000FF"/>
        <rFont val="Arial"/>
        <family val="2"/>
      </rPr>
      <t>D</t>
    </r>
  </si>
  <si>
    <r>
      <rPr>
        <sz val="6"/>
        <rFont val="Arial"/>
        <family val="2"/>
      </rPr>
      <t xml:space="preserve">#) </t>
    </r>
    <r>
      <rPr>
        <sz val="7"/>
        <rFont val="Arial"/>
        <family val="2"/>
      </rPr>
      <t xml:space="preserve"> Achtung! Bei IT-Geräten darf die Isolationsprüfung entfallen. Eintrag in das Feld   </t>
    </r>
    <r>
      <rPr>
        <sz val="6"/>
        <rFont val="Arial"/>
        <family val="2"/>
      </rPr>
      <t xml:space="preserve"> " </t>
    </r>
    <r>
      <rPr>
        <b/>
        <sz val="6"/>
        <rFont val="Arial"/>
        <family val="2"/>
      </rPr>
      <t xml:space="preserve">IT </t>
    </r>
    <r>
      <rPr>
        <sz val="6"/>
        <rFont val="Arial"/>
        <family val="2"/>
      </rPr>
      <t>"</t>
    </r>
  </si>
  <si>
    <t>Unterschrift von Prüfer/-in: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</si>
</sst>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/m/yy"/>
    <numFmt numFmtId="166" formatCode="#0\ &quot;Monate&quot;"/>
    <numFmt numFmtId="167" formatCode="mmm/yy"/>
    <numFmt numFmtId="168" formatCode="0;[Red]\-\1"/>
    <numFmt numFmtId="169" formatCode="&quot;00&quot;0"/>
    <numFmt numFmtId="170" formatCode="dd"/>
  </numFmts>
  <fonts count="10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sz val="10"/>
      <name val="Helv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17"/>
      <name val="Arial"/>
      <family val="2"/>
    </font>
    <font>
      <b/>
      <sz val="16"/>
      <color indexed="10"/>
      <name val="Arial"/>
      <family val="2"/>
    </font>
    <font>
      <sz val="10"/>
      <name val="MS Sans Serif"/>
      <family val="2"/>
    </font>
    <font>
      <b/>
      <u/>
      <sz val="16"/>
      <name val="Miami"/>
    </font>
    <font>
      <b/>
      <sz val="10"/>
      <name val="MS Sans Serif"/>
      <family val="2"/>
    </font>
    <font>
      <u/>
      <sz val="14"/>
      <name val="Miami"/>
    </font>
    <font>
      <sz val="12"/>
      <name val="Arial"/>
      <family val="2"/>
    </font>
    <font>
      <sz val="7"/>
      <name val="Arial"/>
      <family val="2"/>
    </font>
    <font>
      <sz val="6.3"/>
      <name val="Arial"/>
      <family val="2"/>
    </font>
    <font>
      <b/>
      <sz val="8"/>
      <color indexed="17"/>
      <name val="Arial"/>
      <family val="2"/>
    </font>
    <font>
      <b/>
      <sz val="18"/>
      <name val="Arial"/>
      <family val="2"/>
    </font>
    <font>
      <b/>
      <sz val="10"/>
      <name val="Monospac821 BT"/>
    </font>
    <font>
      <b/>
      <sz val="10"/>
      <name val="Cooper Blk BT"/>
    </font>
    <font>
      <b/>
      <sz val="14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sz val="7"/>
      <color indexed="8"/>
      <name val="Arial"/>
      <family val="2"/>
    </font>
    <font>
      <sz val="7"/>
      <color indexed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MS Sans Serif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name val="MS Sans Serif"/>
      <family val="2"/>
    </font>
    <font>
      <b/>
      <u/>
      <sz val="16"/>
      <name val="Arial"/>
      <family val="2"/>
    </font>
    <font>
      <sz val="8.5"/>
      <name val="MS Sans Serif"/>
      <family val="2"/>
    </font>
    <font>
      <b/>
      <sz val="10"/>
      <name val="MS Sans Serif"/>
      <family val="2"/>
    </font>
    <font>
      <sz val="7"/>
      <name val="MS Sans Serif"/>
      <family val="2"/>
    </font>
    <font>
      <sz val="10"/>
      <name val="MS Sans Serif"/>
      <family val="2"/>
    </font>
    <font>
      <sz val="11"/>
      <name val="MS Sans Serif"/>
      <family val="2"/>
    </font>
    <font>
      <b/>
      <sz val="10"/>
      <color indexed="62"/>
      <name val="MS Sans Serif"/>
      <family val="2"/>
    </font>
    <font>
      <b/>
      <sz val="10"/>
      <color indexed="9"/>
      <name val="Arial"/>
      <family val="2"/>
    </font>
    <font>
      <sz val="11"/>
      <color indexed="12"/>
      <name val="Arial"/>
      <family val="2"/>
    </font>
    <font>
      <b/>
      <sz val="7"/>
      <color indexed="17"/>
      <name val="Arial"/>
      <family val="2"/>
    </font>
    <font>
      <u/>
      <sz val="8"/>
      <color indexed="81"/>
      <name val="Tahoma"/>
      <family val="2"/>
    </font>
    <font>
      <b/>
      <sz val="8"/>
      <color indexed="12"/>
      <name val="Arial"/>
      <family val="2"/>
    </font>
    <font>
      <b/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62"/>
      <name val="MS Sans Serif"/>
      <family val="2"/>
    </font>
    <font>
      <sz val="6.5"/>
      <color indexed="10"/>
      <name val="Arial"/>
      <family val="2"/>
    </font>
    <font>
      <sz val="10"/>
      <color indexed="10"/>
      <name val="Arial"/>
      <family val="2"/>
    </font>
    <font>
      <b/>
      <sz val="16"/>
      <color indexed="12"/>
      <name val="Arial"/>
      <family val="2"/>
    </font>
    <font>
      <sz val="8"/>
      <color indexed="8"/>
      <name val="Arial"/>
      <family val="2"/>
    </font>
    <font>
      <b/>
      <sz val="8"/>
      <color indexed="20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sz val="7"/>
      <color indexed="12"/>
      <name val="Arial"/>
      <family val="2"/>
    </font>
    <font>
      <sz val="10"/>
      <color indexed="8"/>
      <name val="Arial"/>
      <family val="2"/>
    </font>
    <font>
      <vertAlign val="subscript"/>
      <sz val="7"/>
      <name val="Arial"/>
      <family val="2"/>
    </font>
    <font>
      <sz val="7"/>
      <name val="Symbol"/>
      <family val="1"/>
      <charset val="2"/>
    </font>
    <font>
      <b/>
      <sz val="12"/>
      <name val="Univers Extended"/>
      <family val="2"/>
    </font>
    <font>
      <sz val="11"/>
      <color indexed="9"/>
      <name val="Univers Extended"/>
      <family val="2"/>
    </font>
    <font>
      <sz val="10"/>
      <color indexed="10"/>
      <name val="Helv"/>
    </font>
    <font>
      <b/>
      <sz val="9"/>
      <color indexed="12"/>
      <name val="Arial"/>
      <family val="2"/>
    </font>
    <font>
      <sz val="8"/>
      <color indexed="62"/>
      <name val="Arial"/>
      <family val="2"/>
    </font>
    <font>
      <sz val="10"/>
      <color indexed="62"/>
      <name val="Helv"/>
    </font>
    <font>
      <vertAlign val="subscript"/>
      <sz val="8"/>
      <name val="Arial"/>
      <family val="2"/>
    </font>
    <font>
      <vertAlign val="subscript"/>
      <sz val="8"/>
      <name val="Symbol"/>
      <family val="1"/>
      <charset val="2"/>
    </font>
    <font>
      <sz val="6.5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18"/>
      <name val="Arial"/>
      <family val="2"/>
    </font>
    <font>
      <b/>
      <sz val="10"/>
      <color indexed="81"/>
      <name val="Tahoma"/>
      <family val="2"/>
    </font>
    <font>
      <sz val="6"/>
      <name val="Arial"/>
      <family val="2"/>
    </font>
    <font>
      <b/>
      <sz val="16"/>
      <name val="Arial"/>
      <family val="2"/>
    </font>
    <font>
      <sz val="14"/>
      <name val="Helv"/>
    </font>
    <font>
      <vertAlign val="subscript"/>
      <sz val="7"/>
      <color indexed="12"/>
      <name val="Arial"/>
      <family val="2"/>
    </font>
    <font>
      <sz val="8"/>
      <color indexed="9"/>
      <name val="Arial"/>
      <family val="2"/>
    </font>
    <font>
      <b/>
      <sz val="14"/>
      <name val="Helv"/>
    </font>
    <font>
      <b/>
      <sz val="14"/>
      <color indexed="17"/>
      <name val="Helv"/>
    </font>
    <font>
      <b/>
      <sz val="12"/>
      <name val="Helv"/>
    </font>
    <font>
      <sz val="6"/>
      <name val="Symbol"/>
      <family val="1"/>
      <charset val="2"/>
    </font>
    <font>
      <b/>
      <sz val="16"/>
      <color indexed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i/>
      <sz val="8"/>
      <color indexed="17"/>
      <name val="Arial"/>
      <family val="2"/>
    </font>
    <font>
      <i/>
      <sz val="8"/>
      <color indexed="10"/>
      <name val="Arial"/>
      <family val="2"/>
    </font>
    <font>
      <b/>
      <sz val="8"/>
      <color indexed="10"/>
      <name val="Arial"/>
      <family val="2"/>
    </font>
    <font>
      <b/>
      <sz val="4"/>
      <color indexed="10"/>
      <name val="Arial"/>
      <family val="2"/>
    </font>
    <font>
      <b/>
      <vertAlign val="subscript"/>
      <sz val="10"/>
      <color indexed="17"/>
      <name val="Arial"/>
      <family val="2"/>
    </font>
    <font>
      <b/>
      <vertAlign val="subscript"/>
      <sz val="10"/>
      <color indexed="10"/>
      <name val="Arial"/>
      <family val="2"/>
    </font>
    <font>
      <b/>
      <vertAlign val="subscript"/>
      <sz val="10"/>
      <color rgb="FFFF0000"/>
      <name val="Arial"/>
      <family val="2"/>
    </font>
    <font>
      <i/>
      <sz val="8"/>
      <color rgb="FF0000FF"/>
      <name val="Arial"/>
      <family val="2"/>
    </font>
    <font>
      <b/>
      <sz val="8"/>
      <color rgb="FF0000FF"/>
      <name val="Arial"/>
      <family val="2"/>
    </font>
    <font>
      <b/>
      <sz val="3"/>
      <color rgb="FF0000FF"/>
      <name val="Arial"/>
      <family val="2"/>
    </font>
    <font>
      <b/>
      <sz val="4"/>
      <color rgb="FF0000FF"/>
      <name val="Arial"/>
      <family val="2"/>
    </font>
    <font>
      <b/>
      <vertAlign val="subscript"/>
      <sz val="10"/>
      <color rgb="FF0000FF"/>
      <name val="Arial"/>
      <family val="2"/>
    </font>
    <font>
      <b/>
      <sz val="4"/>
      <color rgb="FFFF0000"/>
      <name val="Arial"/>
      <family val="2"/>
    </font>
    <font>
      <sz val="8"/>
      <color rgb="FF0000FF"/>
      <name val="Arial"/>
      <family val="2"/>
    </font>
    <font>
      <b/>
      <sz val="4"/>
      <name val="Arial"/>
      <family val="2"/>
    </font>
    <font>
      <b/>
      <sz val="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lightTrellis">
        <b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</fills>
  <borders count="100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8"/>
      </top>
      <bottom style="double">
        <color indexed="64"/>
      </bottom>
      <diagonal/>
    </border>
    <border>
      <left/>
      <right style="double">
        <color indexed="64"/>
      </right>
      <top style="double">
        <color indexed="8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10" fillId="0" borderId="0"/>
    <xf numFmtId="0" fontId="4" fillId="0" borderId="0"/>
    <xf numFmtId="0" fontId="4" fillId="0" borderId="0"/>
    <xf numFmtId="0" fontId="10" fillId="0" borderId="0"/>
  </cellStyleXfs>
  <cellXfs count="500">
    <xf numFmtId="0" fontId="0" fillId="0" borderId="0" xfId="0"/>
    <xf numFmtId="0" fontId="8" fillId="0" borderId="1" xfId="0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18" fillId="0" borderId="0" xfId="4" applyFont="1" applyProtection="1"/>
    <xf numFmtId="0" fontId="19" fillId="0" borderId="0" xfId="4" applyFont="1" applyAlignment="1" applyProtection="1"/>
    <xf numFmtId="0" fontId="20" fillId="0" borderId="0" xfId="4" applyFont="1" applyProtection="1"/>
    <xf numFmtId="0" fontId="4" fillId="0" borderId="0" xfId="4" applyProtection="1"/>
    <xf numFmtId="0" fontId="21" fillId="0" borderId="0" xfId="4" applyFont="1" applyProtection="1"/>
    <xf numFmtId="0" fontId="1" fillId="0" borderId="0" xfId="4" applyFont="1" applyAlignment="1" applyProtection="1"/>
    <xf numFmtId="0" fontId="1" fillId="0" borderId="0" xfId="4" applyFont="1" applyProtection="1"/>
    <xf numFmtId="0" fontId="2" fillId="0" borderId="0" xfId="4" applyFont="1" applyProtection="1"/>
    <xf numFmtId="0" fontId="22" fillId="0" borderId="0" xfId="4" quotePrefix="1" applyFont="1" applyBorder="1" applyAlignment="1" applyProtection="1">
      <alignment horizontal="left"/>
    </xf>
    <xf numFmtId="0" fontId="22" fillId="0" borderId="0" xfId="4" applyFont="1" applyBorder="1" applyAlignment="1" applyProtection="1"/>
    <xf numFmtId="0" fontId="22" fillId="0" borderId="0" xfId="4" quotePrefix="1" applyFont="1" applyBorder="1" applyAlignment="1" applyProtection="1">
      <alignment horizontal="right"/>
    </xf>
    <xf numFmtId="0" fontId="22" fillId="0" borderId="0" xfId="4" applyFont="1" applyBorder="1" applyProtection="1"/>
    <xf numFmtId="0" fontId="22" fillId="0" borderId="0" xfId="4" applyFont="1" applyBorder="1" applyAlignment="1" applyProtection="1">
      <alignment horizontal="right"/>
    </xf>
    <xf numFmtId="0" fontId="2" fillId="0" borderId="0" xfId="4" applyFont="1" applyAlignment="1" applyProtection="1"/>
    <xf numFmtId="0" fontId="2" fillId="0" borderId="0" xfId="4" applyFont="1" applyBorder="1" applyProtection="1"/>
    <xf numFmtId="0" fontId="2" fillId="0" borderId="0" xfId="4" applyFont="1" applyBorder="1" applyAlignment="1" applyProtection="1"/>
    <xf numFmtId="0" fontId="22" fillId="0" borderId="0" xfId="0" applyFont="1" applyBorder="1" applyProtection="1"/>
    <xf numFmtId="0" fontId="22" fillId="0" borderId="0" xfId="0" applyFont="1" applyBorder="1" applyAlignment="1" applyProtection="1">
      <alignment horizontal="right"/>
    </xf>
    <xf numFmtId="0" fontId="2" fillId="0" borderId="0" xfId="4" applyFont="1" applyAlignment="1" applyProtection="1">
      <alignment horizontal="right"/>
    </xf>
    <xf numFmtId="0" fontId="6" fillId="0" borderId="0" xfId="4" applyFont="1" applyProtection="1"/>
    <xf numFmtId="0" fontId="14" fillId="0" borderId="0" xfId="4" quotePrefix="1" applyFont="1" applyBorder="1" applyAlignment="1" applyProtection="1">
      <alignment horizontal="left"/>
    </xf>
    <xf numFmtId="0" fontId="6" fillId="0" borderId="0" xfId="4" applyFont="1" applyBorder="1" applyAlignment="1" applyProtection="1"/>
    <xf numFmtId="0" fontId="6" fillId="0" borderId="0" xfId="4" applyFont="1" applyBorder="1" applyProtection="1"/>
    <xf numFmtId="0" fontId="26" fillId="0" borderId="0" xfId="4" applyFont="1" applyProtection="1"/>
    <xf numFmtId="0" fontId="15" fillId="0" borderId="3" xfId="0" applyFont="1" applyBorder="1" applyAlignment="1" applyProtection="1">
      <alignment horizontal="center" vertical="center"/>
    </xf>
    <xf numFmtId="49" fontId="15" fillId="0" borderId="3" xfId="0" applyNumberFormat="1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/>
      <protection locked="0"/>
    </xf>
    <xf numFmtId="49" fontId="28" fillId="0" borderId="7" xfId="0" applyNumberFormat="1" applyFont="1" applyBorder="1" applyAlignment="1" applyProtection="1">
      <alignment horizontal="center" vertical="center"/>
      <protection locked="0"/>
    </xf>
    <xf numFmtId="0" fontId="28" fillId="0" borderId="7" xfId="0" applyFont="1" applyBorder="1" applyAlignment="1" applyProtection="1">
      <alignment horizontal="center" vertical="center" wrapText="1"/>
      <protection locked="0"/>
    </xf>
    <xf numFmtId="0" fontId="29" fillId="0" borderId="8" xfId="0" applyFont="1" applyBorder="1" applyAlignment="1" applyProtection="1">
      <alignment horizontal="center" vertical="center"/>
      <protection locked="0"/>
    </xf>
    <xf numFmtId="0" fontId="29" fillId="0" borderId="9" xfId="0" applyFont="1" applyBorder="1" applyAlignment="1" applyProtection="1">
      <alignment horizontal="center" vertical="center"/>
      <protection locked="0"/>
    </xf>
    <xf numFmtId="14" fontId="28" fillId="0" borderId="7" xfId="0" applyNumberFormat="1" applyFont="1" applyBorder="1" applyAlignment="1" applyProtection="1">
      <alignment horizontal="center" vertical="center"/>
      <protection locked="0"/>
    </xf>
    <xf numFmtId="0" fontId="32" fillId="0" borderId="7" xfId="0" applyFont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Continuous" vertical="center" wrapText="1"/>
      <protection locked="0"/>
    </xf>
    <xf numFmtId="17" fontId="17" fillId="0" borderId="10" xfId="0" applyNumberFormat="1" applyFont="1" applyBorder="1" applyAlignment="1" applyProtection="1">
      <alignment horizontal="center" vertical="center"/>
    </xf>
    <xf numFmtId="0" fontId="10" fillId="0" borderId="0" xfId="5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37" fillId="0" borderId="0" xfId="5" applyFont="1" applyAlignment="1">
      <alignment horizontal="center" vertical="center"/>
    </xf>
    <xf numFmtId="0" fontId="38" fillId="0" borderId="0" xfId="5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11" fillId="0" borderId="0" xfId="5" applyFont="1" applyAlignment="1">
      <alignment horizontal="centerContinuous" vertical="center"/>
    </xf>
    <xf numFmtId="0" fontId="12" fillId="0" borderId="0" xfId="5" applyFont="1" applyAlignment="1">
      <alignment horizontal="centerContinuous" vertical="center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4" fillId="0" borderId="0" xfId="5" applyFont="1" applyBorder="1" applyAlignment="1">
      <alignment horizontal="center" vertical="center"/>
    </xf>
    <xf numFmtId="0" fontId="22" fillId="0" borderId="0" xfId="5" applyFont="1" applyBorder="1" applyAlignment="1">
      <alignment horizontal="right" vertical="center"/>
    </xf>
    <xf numFmtId="0" fontId="22" fillId="0" borderId="0" xfId="0" applyFont="1" applyAlignment="1">
      <alignment horizontal="right"/>
    </xf>
    <xf numFmtId="0" fontId="10" fillId="0" borderId="11" xfId="5" applyBorder="1" applyAlignment="1">
      <alignment horizontal="center" vertical="center"/>
    </xf>
    <xf numFmtId="0" fontId="22" fillId="0" borderId="12" xfId="5" applyFont="1" applyBorder="1" applyAlignment="1">
      <alignment horizontal="center" vertical="center"/>
    </xf>
    <xf numFmtId="0" fontId="14" fillId="0" borderId="13" xfId="5" applyFont="1" applyBorder="1" applyAlignment="1">
      <alignment horizontal="center" vertical="center"/>
    </xf>
    <xf numFmtId="0" fontId="10" fillId="0" borderId="12" xfId="5" applyBorder="1" applyAlignment="1">
      <alignment horizontal="center" vertical="center"/>
    </xf>
    <xf numFmtId="0" fontId="10" fillId="0" borderId="13" xfId="5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0" xfId="5" applyBorder="1" applyAlignment="1">
      <alignment horizontal="center" vertical="center"/>
    </xf>
    <xf numFmtId="0" fontId="10" fillId="0" borderId="14" xfId="5" applyBorder="1" applyAlignment="1">
      <alignment horizontal="center" vertical="center"/>
    </xf>
    <xf numFmtId="0" fontId="10" fillId="0" borderId="10" xfId="5" applyBorder="1" applyAlignment="1">
      <alignment horizontal="center" vertical="center"/>
    </xf>
    <xf numFmtId="0" fontId="39" fillId="0" borderId="11" xfId="5" applyFont="1" applyBorder="1" applyAlignment="1" applyProtection="1">
      <alignment horizontal="center" vertical="center"/>
      <protection hidden="1"/>
    </xf>
    <xf numFmtId="0" fontId="41" fillId="0" borderId="12" xfId="5" applyFont="1" applyBorder="1" applyAlignment="1" applyProtection="1">
      <alignment vertical="center"/>
      <protection hidden="1"/>
    </xf>
    <xf numFmtId="0" fontId="42" fillId="0" borderId="12" xfId="5" applyFont="1" applyBorder="1" applyAlignment="1" applyProtection="1">
      <alignment horizontal="center" vertical="center"/>
      <protection hidden="1"/>
    </xf>
    <xf numFmtId="0" fontId="39" fillId="0" borderId="13" xfId="5" applyFont="1" applyBorder="1" applyAlignment="1" applyProtection="1">
      <alignment horizontal="center" vertical="center"/>
      <protection locked="0"/>
    </xf>
    <xf numFmtId="0" fontId="42" fillId="2" borderId="7" xfId="5" applyFont="1" applyFill="1" applyBorder="1" applyAlignment="1" applyProtection="1">
      <alignment horizontal="center" vertical="center"/>
      <protection hidden="1"/>
    </xf>
    <xf numFmtId="0" fontId="42" fillId="3" borderId="7" xfId="5" applyFont="1" applyFill="1" applyBorder="1" applyAlignment="1" applyProtection="1">
      <alignment horizontal="center" vertical="center"/>
      <protection hidden="1"/>
    </xf>
    <xf numFmtId="0" fontId="42" fillId="4" borderId="7" xfId="5" applyFont="1" applyFill="1" applyBorder="1" applyAlignment="1" applyProtection="1">
      <alignment horizontal="center" vertical="center"/>
      <protection hidden="1"/>
    </xf>
    <xf numFmtId="0" fontId="42" fillId="5" borderId="7" xfId="5" applyFont="1" applyFill="1" applyBorder="1" applyAlignment="1" applyProtection="1">
      <alignment horizontal="center" vertical="center"/>
      <protection locked="0"/>
    </xf>
    <xf numFmtId="0" fontId="42" fillId="0" borderId="0" xfId="5" applyFont="1" applyAlignment="1" applyProtection="1">
      <alignment horizontal="center" vertical="center"/>
      <protection hidden="1"/>
    </xf>
    <xf numFmtId="0" fontId="40" fillId="0" borderId="11" xfId="5" applyFont="1" applyBorder="1" applyAlignment="1" applyProtection="1">
      <alignment horizontal="center" vertical="center"/>
      <protection hidden="1"/>
    </xf>
    <xf numFmtId="0" fontId="40" fillId="0" borderId="12" xfId="5" applyFont="1" applyBorder="1" applyAlignment="1" applyProtection="1">
      <alignment horizontal="center" vertical="center"/>
      <protection hidden="1"/>
    </xf>
    <xf numFmtId="0" fontId="40" fillId="0" borderId="13" xfId="5" applyFont="1" applyBorder="1" applyAlignment="1" applyProtection="1">
      <alignment horizontal="center" vertical="center"/>
      <protection hidden="1"/>
    </xf>
    <xf numFmtId="0" fontId="22" fillId="0" borderId="12" xfId="5" quotePrefix="1" applyFont="1" applyBorder="1" applyAlignment="1">
      <alignment horizontal="center" vertical="center"/>
    </xf>
    <xf numFmtId="0" fontId="14" fillId="0" borderId="13" xfId="5" quotePrefix="1" applyFont="1" applyBorder="1" applyAlignment="1">
      <alignment horizontal="center" vertical="center"/>
    </xf>
    <xf numFmtId="0" fontId="10" fillId="6" borderId="7" xfId="2" applyFill="1" applyBorder="1" applyAlignment="1" applyProtection="1">
      <alignment horizontal="center"/>
    </xf>
    <xf numFmtId="9" fontId="10" fillId="6" borderId="7" xfId="1" applyFont="1" applyFill="1" applyBorder="1" applyAlignment="1" applyProtection="1">
      <alignment horizontal="center"/>
    </xf>
    <xf numFmtId="14" fontId="10" fillId="0" borderId="0" xfId="5" applyNumberFormat="1" applyAlignment="1">
      <alignment horizontal="center" vertical="center"/>
    </xf>
    <xf numFmtId="0" fontId="10" fillId="3" borderId="7" xfId="2" applyFill="1" applyBorder="1" applyAlignment="1" applyProtection="1">
      <alignment horizontal="center" vertical="center"/>
    </xf>
    <xf numFmtId="9" fontId="10" fillId="3" borderId="7" xfId="1" applyFont="1" applyFill="1" applyBorder="1" applyAlignment="1" applyProtection="1">
      <alignment horizontal="center" vertical="center"/>
    </xf>
    <xf numFmtId="0" fontId="22" fillId="0" borderId="11" xfId="5" applyFont="1" applyBorder="1" applyAlignment="1">
      <alignment horizontal="center" vertical="center"/>
    </xf>
    <xf numFmtId="0" fontId="22" fillId="0" borderId="12" xfId="5" applyFont="1" applyBorder="1" applyAlignment="1">
      <alignment horizontal="right" vertical="center"/>
    </xf>
    <xf numFmtId="0" fontId="22" fillId="0" borderId="13" xfId="5" applyFont="1" applyBorder="1" applyAlignment="1">
      <alignment horizontal="left" vertical="center"/>
    </xf>
    <xf numFmtId="167" fontId="10" fillId="0" borderId="0" xfId="5" applyNumberFormat="1" applyAlignment="1">
      <alignment horizontal="center" vertical="center"/>
    </xf>
    <xf numFmtId="17" fontId="10" fillId="0" borderId="0" xfId="5" applyNumberFormat="1" applyAlignment="1">
      <alignment horizontal="center" vertical="center"/>
    </xf>
    <xf numFmtId="15" fontId="2" fillId="0" borderId="0" xfId="5" quotePrefix="1" applyNumberFormat="1" applyFont="1" applyAlignment="1">
      <alignment horizontal="center" vertical="center"/>
    </xf>
    <xf numFmtId="0" fontId="43" fillId="0" borderId="11" xfId="5" applyFont="1" applyBorder="1" applyAlignment="1">
      <alignment horizontal="centerContinuous" vertical="center"/>
    </xf>
    <xf numFmtId="0" fontId="43" fillId="0" borderId="12" xfId="5" applyFont="1" applyBorder="1" applyAlignment="1">
      <alignment horizontal="centerContinuous" vertical="center"/>
    </xf>
    <xf numFmtId="167" fontId="44" fillId="0" borderId="15" xfId="5" applyNumberFormat="1" applyFont="1" applyBorder="1" applyAlignment="1" applyProtection="1">
      <alignment horizontal="center" vertical="center"/>
    </xf>
    <xf numFmtId="0" fontId="0" fillId="0" borderId="12" xfId="0" applyBorder="1"/>
    <xf numFmtId="167" fontId="30" fillId="0" borderId="12" xfId="5" applyNumberFormat="1" applyFont="1" applyBorder="1" applyAlignment="1" applyProtection="1">
      <alignment horizontal="centerContinuous" vertical="center"/>
      <protection locked="0"/>
    </xf>
    <xf numFmtId="165" fontId="10" fillId="0" borderId="0" xfId="5" applyNumberFormat="1" applyAlignment="1">
      <alignment horizontal="center" vertical="center"/>
    </xf>
    <xf numFmtId="0" fontId="41" fillId="0" borderId="0" xfId="5" applyFont="1" applyAlignment="1">
      <alignment horizontal="center" vertical="top"/>
    </xf>
    <xf numFmtId="1" fontId="45" fillId="0" borderId="0" xfId="2" applyNumberFormat="1" applyFont="1" applyFill="1" applyBorder="1" applyAlignment="1" applyProtection="1">
      <alignment horizontal="left" vertical="center"/>
    </xf>
    <xf numFmtId="0" fontId="46" fillId="0" borderId="0" xfId="4" applyFont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  <protection locked="0"/>
    </xf>
    <xf numFmtId="14" fontId="28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4" applyProtection="1">
      <protection locked="0"/>
    </xf>
    <xf numFmtId="0" fontId="0" fillId="0" borderId="0" xfId="0" applyProtection="1"/>
    <xf numFmtId="0" fontId="3" fillId="7" borderId="0" xfId="3" applyFont="1" applyFill="1" applyBorder="1" applyAlignment="1" applyProtection="1">
      <alignment vertical="top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7" fillId="7" borderId="0" xfId="3" applyFont="1" applyFill="1" applyBorder="1" applyAlignment="1" applyProtection="1"/>
    <xf numFmtId="0" fontId="5" fillId="0" borderId="0" xfId="0" applyFont="1" applyBorder="1" applyAlignment="1" applyProtection="1">
      <alignment horizontal="centerContinuous"/>
    </xf>
    <xf numFmtId="0" fontId="15" fillId="6" borderId="7" xfId="0" applyFont="1" applyFill="1" applyBorder="1" applyAlignment="1" applyProtection="1">
      <alignment horizontal="centerContinuous" vertical="center"/>
    </xf>
    <xf numFmtId="0" fontId="15" fillId="8" borderId="0" xfId="0" applyFont="1" applyFill="1" applyBorder="1" applyAlignment="1" applyProtection="1">
      <alignment horizontal="center"/>
    </xf>
    <xf numFmtId="1" fontId="50" fillId="8" borderId="7" xfId="0" applyNumberFormat="1" applyFont="1" applyFill="1" applyBorder="1" applyAlignment="1" applyProtection="1">
      <alignment horizontal="center" vertical="center"/>
      <protection locked="0"/>
    </xf>
    <xf numFmtId="168" fontId="15" fillId="0" borderId="0" xfId="0" applyNumberFormat="1" applyFont="1" applyAlignment="1" applyProtection="1">
      <alignment horizontal="left"/>
    </xf>
    <xf numFmtId="49" fontId="15" fillId="0" borderId="0" xfId="0" applyNumberFormat="1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0" fontId="15" fillId="8" borderId="16" xfId="0" applyFont="1" applyFill="1" applyBorder="1" applyAlignment="1" applyProtection="1">
      <alignment horizontal="center"/>
    </xf>
    <xf numFmtId="0" fontId="15" fillId="0" borderId="0" xfId="0" applyFont="1" applyAlignment="1" applyProtection="1">
      <alignment horizontal="left"/>
    </xf>
    <xf numFmtId="49" fontId="5" fillId="0" borderId="0" xfId="0" applyNumberFormat="1" applyFont="1" applyAlignment="1" applyProtection="1">
      <alignment horizontal="center"/>
    </xf>
    <xf numFmtId="0" fontId="15" fillId="0" borderId="17" xfId="0" applyFont="1" applyBorder="1" applyAlignment="1" applyProtection="1">
      <alignment horizontal="center"/>
    </xf>
    <xf numFmtId="49" fontId="15" fillId="0" borderId="17" xfId="0" applyNumberFormat="1" applyFont="1" applyBorder="1" applyAlignment="1" applyProtection="1">
      <alignment horizontal="center"/>
    </xf>
    <xf numFmtId="0" fontId="15" fillId="0" borderId="18" xfId="0" applyFont="1" applyBorder="1" applyAlignment="1" applyProtection="1">
      <alignment horizontal="centerContinuous"/>
    </xf>
    <xf numFmtId="0" fontId="15" fillId="0" borderId="19" xfId="0" applyFont="1" applyBorder="1" applyAlignment="1" applyProtection="1">
      <alignment horizontal="centerContinuous"/>
    </xf>
    <xf numFmtId="0" fontId="5" fillId="0" borderId="17" xfId="0" applyFont="1" applyBorder="1" applyAlignment="1" applyProtection="1">
      <alignment horizontal="centerContinuous"/>
    </xf>
    <xf numFmtId="0" fontId="15" fillId="0" borderId="20" xfId="0" applyFont="1" applyBorder="1" applyAlignment="1" applyProtection="1">
      <alignment horizontal="center" vertical="center"/>
    </xf>
    <xf numFmtId="49" fontId="15" fillId="0" borderId="20" xfId="0" applyNumberFormat="1" applyFont="1" applyBorder="1" applyAlignment="1" applyProtection="1">
      <alignment horizontal="center" vertical="center"/>
    </xf>
    <xf numFmtId="0" fontId="15" fillId="0" borderId="21" xfId="0" applyFont="1" applyBorder="1" applyAlignment="1" applyProtection="1">
      <alignment horizontal="centerContinuous" vertical="center"/>
    </xf>
    <xf numFmtId="0" fontId="15" fillId="0" borderId="22" xfId="0" applyFont="1" applyBorder="1" applyAlignment="1" applyProtection="1">
      <alignment horizontal="centerContinuous" vertical="center"/>
    </xf>
    <xf numFmtId="0" fontId="15" fillId="0" borderId="20" xfId="0" applyFont="1" applyBorder="1" applyAlignment="1" applyProtection="1">
      <alignment horizontal="centerContinuous" vertical="center"/>
    </xf>
    <xf numFmtId="0" fontId="15" fillId="0" borderId="23" xfId="0" applyFont="1" applyBorder="1" applyAlignment="1" applyProtection="1">
      <alignment horizontal="center" vertical="center"/>
    </xf>
    <xf numFmtId="0" fontId="15" fillId="0" borderId="24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13" xfId="0" applyFont="1" applyBorder="1" applyAlignment="1" applyProtection="1">
      <alignment horizontal="center" vertical="center"/>
    </xf>
    <xf numFmtId="0" fontId="6" fillId="0" borderId="0" xfId="0" applyFont="1" applyProtection="1">
      <protection locked="0"/>
    </xf>
    <xf numFmtId="0" fontId="51" fillId="0" borderId="0" xfId="5" applyFont="1" applyBorder="1" applyAlignment="1">
      <alignment horizontal="center" vertical="center"/>
    </xf>
    <xf numFmtId="0" fontId="52" fillId="0" borderId="0" xfId="5" applyFont="1" applyAlignment="1">
      <alignment horizontal="center" vertical="center"/>
    </xf>
    <xf numFmtId="0" fontId="51" fillId="0" borderId="12" xfId="5" applyFont="1" applyFill="1" applyBorder="1" applyAlignment="1" applyProtection="1">
      <alignment horizontal="center" vertical="center"/>
    </xf>
    <xf numFmtId="164" fontId="51" fillId="0" borderId="12" xfId="5" applyNumberFormat="1" applyFont="1" applyFill="1" applyBorder="1" applyAlignment="1" applyProtection="1">
      <alignment horizontal="center" vertical="center"/>
    </xf>
    <xf numFmtId="164" fontId="51" fillId="0" borderId="6" xfId="5" applyNumberFormat="1" applyFont="1" applyFill="1" applyBorder="1" applyAlignment="1" applyProtection="1">
      <alignment horizontal="center" vertical="center"/>
    </xf>
    <xf numFmtId="1" fontId="51" fillId="0" borderId="12" xfId="0" applyNumberFormat="1" applyFont="1" applyFill="1" applyBorder="1" applyAlignment="1" applyProtection="1">
      <alignment horizontal="center" vertical="center"/>
    </xf>
    <xf numFmtId="17" fontId="53" fillId="0" borderId="0" xfId="5" quotePrefix="1" applyNumberFormat="1" applyFont="1" applyBorder="1" applyAlignment="1">
      <alignment horizontal="left" vertical="center"/>
    </xf>
    <xf numFmtId="17" fontId="54" fillId="0" borderId="0" xfId="5" quotePrefix="1" applyNumberFormat="1" applyFont="1" applyBorder="1" applyAlignment="1">
      <alignment horizontal="left" vertical="center"/>
    </xf>
    <xf numFmtId="0" fontId="55" fillId="0" borderId="8" xfId="0" applyFont="1" applyBorder="1" applyAlignment="1" applyProtection="1">
      <alignment horizontal="center" vertical="center"/>
      <protection locked="0"/>
    </xf>
    <xf numFmtId="0" fontId="55" fillId="0" borderId="9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/>
    <xf numFmtId="49" fontId="6" fillId="0" borderId="0" xfId="0" applyNumberFormat="1" applyFont="1" applyProtection="1"/>
    <xf numFmtId="0" fontId="6" fillId="0" borderId="0" xfId="0" applyFont="1" applyProtection="1"/>
    <xf numFmtId="49" fontId="6" fillId="0" borderId="0" xfId="4" applyNumberFormat="1" applyFont="1" applyProtection="1"/>
    <xf numFmtId="0" fontId="6" fillId="0" borderId="0" xfId="0" applyFont="1" applyAlignment="1" applyProtection="1">
      <alignment horizontal="center"/>
    </xf>
    <xf numFmtId="49" fontId="15" fillId="0" borderId="0" xfId="0" applyNumberFormat="1" applyFont="1" applyAlignment="1" applyProtection="1">
      <alignment horizontal="center"/>
    </xf>
    <xf numFmtId="49" fontId="32" fillId="0" borderId="7" xfId="0" applyNumberFormat="1" applyFont="1" applyBorder="1" applyAlignment="1" applyProtection="1">
      <alignment horizontal="center" vertical="center"/>
      <protection locked="0"/>
    </xf>
    <xf numFmtId="49" fontId="32" fillId="0" borderId="7" xfId="0" applyNumberFormat="1" applyFont="1" applyBorder="1" applyAlignment="1" applyProtection="1">
      <alignment horizontal="center" vertical="center" wrapText="1"/>
      <protection locked="0"/>
    </xf>
    <xf numFmtId="0" fontId="32" fillId="0" borderId="7" xfId="0" applyFont="1" applyBorder="1" applyAlignment="1" applyProtection="1">
      <alignment horizontal="center" vertical="center" wrapText="1"/>
      <protection locked="0"/>
    </xf>
    <xf numFmtId="14" fontId="32" fillId="0" borderId="7" xfId="0" applyNumberFormat="1" applyFont="1" applyBorder="1" applyAlignment="1" applyProtection="1">
      <alignment horizontal="center" vertical="center"/>
      <protection locked="0"/>
    </xf>
    <xf numFmtId="0" fontId="32" fillId="0" borderId="7" xfId="0" applyFont="1" applyBorder="1" applyAlignment="1" applyProtection="1">
      <alignment horizontal="centerContinuous" vertical="center" wrapText="1"/>
      <protection locked="0"/>
    </xf>
    <xf numFmtId="0" fontId="4" fillId="0" borderId="25" xfId="4" applyBorder="1" applyAlignment="1" applyProtection="1">
      <alignment horizontal="center"/>
    </xf>
    <xf numFmtId="0" fontId="5" fillId="0" borderId="0" xfId="4" applyFont="1" applyProtection="1"/>
    <xf numFmtId="0" fontId="32" fillId="0" borderId="0" xfId="4" applyFont="1" applyProtection="1"/>
    <xf numFmtId="49" fontId="5" fillId="9" borderId="25" xfId="4" applyNumberFormat="1" applyFont="1" applyFill="1" applyBorder="1" applyProtection="1"/>
    <xf numFmtId="0" fontId="56" fillId="5" borderId="25" xfId="0" applyFont="1" applyFill="1" applyBorder="1" applyAlignment="1" applyProtection="1">
      <alignment horizontal="center"/>
    </xf>
    <xf numFmtId="0" fontId="5" fillId="5" borderId="25" xfId="0" applyFont="1" applyFill="1" applyBorder="1" applyAlignment="1" applyProtection="1">
      <alignment horizontal="center"/>
    </xf>
    <xf numFmtId="0" fontId="5" fillId="5" borderId="0" xfId="4" applyFont="1" applyFill="1" applyBorder="1" applyAlignment="1" applyProtection="1">
      <alignment horizontal="right"/>
    </xf>
    <xf numFmtId="14" fontId="27" fillId="5" borderId="25" xfId="0" applyNumberFormat="1" applyFont="1" applyFill="1" applyBorder="1" applyAlignment="1" applyProtection="1">
      <alignment horizontal="center" vertical="center"/>
    </xf>
    <xf numFmtId="0" fontId="5" fillId="5" borderId="25" xfId="4" applyFont="1" applyFill="1" applyBorder="1" applyAlignment="1" applyProtection="1">
      <alignment horizontal="center"/>
    </xf>
    <xf numFmtId="0" fontId="5" fillId="5" borderId="26" xfId="4" applyFont="1" applyFill="1" applyBorder="1" applyAlignment="1" applyProtection="1">
      <alignment horizontal="center"/>
    </xf>
    <xf numFmtId="0" fontId="58" fillId="5" borderId="25" xfId="4" applyFont="1" applyFill="1" applyBorder="1" applyAlignment="1" applyProtection="1">
      <alignment horizontal="center"/>
    </xf>
    <xf numFmtId="0" fontId="4" fillId="5" borderId="25" xfId="4" applyFill="1" applyBorder="1" applyAlignment="1" applyProtection="1">
      <alignment horizontal="center"/>
    </xf>
    <xf numFmtId="0" fontId="32" fillId="4" borderId="25" xfId="4" applyFont="1" applyFill="1" applyBorder="1" applyProtection="1"/>
    <xf numFmtId="0" fontId="59" fillId="10" borderId="27" xfId="0" applyFont="1" applyFill="1" applyBorder="1" applyAlignment="1" applyProtection="1">
      <alignment horizontal="center"/>
    </xf>
    <xf numFmtId="0" fontId="59" fillId="10" borderId="28" xfId="0" applyNumberFormat="1" applyFont="1" applyFill="1" applyBorder="1" applyAlignment="1" applyProtection="1">
      <alignment horizontal="center"/>
    </xf>
    <xf numFmtId="0" fontId="59" fillId="10" borderId="26" xfId="0" applyFont="1" applyFill="1" applyBorder="1" applyAlignment="1" applyProtection="1">
      <alignment horizontal="left"/>
    </xf>
    <xf numFmtId="0" fontId="5" fillId="9" borderId="25" xfId="4" applyFont="1" applyFill="1" applyBorder="1" applyProtection="1"/>
    <xf numFmtId="0" fontId="8" fillId="0" borderId="29" xfId="0" applyFont="1" applyFill="1" applyBorder="1" applyAlignment="1" applyProtection="1">
      <alignment horizontal="center" vertical="center"/>
    </xf>
    <xf numFmtId="14" fontId="60" fillId="0" borderId="30" xfId="0" applyNumberFormat="1" applyFont="1" applyBorder="1" applyAlignment="1" applyProtection="1">
      <alignment horizontal="center" vertical="center"/>
      <protection locked="0"/>
    </xf>
    <xf numFmtId="0" fontId="61" fillId="0" borderId="0" xfId="0" applyFont="1" applyFill="1" applyProtection="1">
      <protection locked="0"/>
    </xf>
    <xf numFmtId="0" fontId="0" fillId="0" borderId="0" xfId="0" applyProtection="1">
      <protection locked="0"/>
    </xf>
    <xf numFmtId="0" fontId="15" fillId="0" borderId="7" xfId="0" applyFont="1" applyFill="1" applyBorder="1" applyAlignment="1" applyProtection="1">
      <alignment horizontal="center" vertical="center"/>
      <protection locked="0"/>
    </xf>
    <xf numFmtId="0" fontId="15" fillId="0" borderId="31" xfId="0" applyFont="1" applyBorder="1" applyAlignment="1" applyProtection="1">
      <alignment horizontal="center" vertical="center"/>
    </xf>
    <xf numFmtId="0" fontId="15" fillId="0" borderId="32" xfId="0" applyNumberFormat="1" applyFont="1" applyBorder="1" applyAlignment="1" applyProtection="1">
      <alignment horizontal="center" vertical="center"/>
    </xf>
    <xf numFmtId="1" fontId="32" fillId="0" borderId="7" xfId="0" applyNumberFormat="1" applyFont="1" applyBorder="1" applyAlignment="1" applyProtection="1">
      <alignment horizontal="center" vertical="center"/>
    </xf>
    <xf numFmtId="1" fontId="32" fillId="0" borderId="7" xfId="0" applyNumberFormat="1" applyFont="1" applyBorder="1" applyAlignment="1" applyProtection="1">
      <alignment horizontal="center" vertical="center"/>
      <protection locked="0"/>
    </xf>
    <xf numFmtId="1" fontId="28" fillId="0" borderId="7" xfId="0" applyNumberFormat="1" applyFont="1" applyBorder="1" applyAlignment="1" applyProtection="1">
      <alignment horizontal="center" vertical="center"/>
      <protection locked="0"/>
    </xf>
    <xf numFmtId="1" fontId="28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2" fontId="28" fillId="0" borderId="33" xfId="0" applyNumberFormat="1" applyFont="1" applyBorder="1" applyAlignment="1" applyProtection="1">
      <alignment horizontal="centerContinuous" vertical="center"/>
      <protection locked="0"/>
    </xf>
    <xf numFmtId="0" fontId="2" fillId="0" borderId="15" xfId="0" applyNumberFormat="1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Continuous" vertical="center"/>
      <protection locked="0"/>
    </xf>
    <xf numFmtId="2" fontId="2" fillId="0" borderId="15" xfId="0" applyNumberFormat="1" applyFont="1" applyBorder="1" applyAlignment="1" applyProtection="1">
      <alignment horizontal="center" vertical="center"/>
      <protection locked="0"/>
    </xf>
    <xf numFmtId="49" fontId="2" fillId="0" borderId="15" xfId="0" applyNumberFormat="1" applyFont="1" applyBorder="1" applyAlignment="1" applyProtection="1">
      <alignment horizontal="center" vertical="center"/>
      <protection locked="0"/>
    </xf>
    <xf numFmtId="2" fontId="2" fillId="0" borderId="34" xfId="0" applyNumberFormat="1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Continuous" vertical="center"/>
      <protection locked="0"/>
    </xf>
    <xf numFmtId="0" fontId="28" fillId="0" borderId="7" xfId="0" applyFont="1" applyBorder="1" applyAlignment="1" applyProtection="1">
      <alignment horizontal="center"/>
      <protection locked="0"/>
    </xf>
    <xf numFmtId="2" fontId="2" fillId="0" borderId="36" xfId="0" applyNumberFormat="1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1" fontId="32" fillId="0" borderId="7" xfId="0" applyNumberFormat="1" applyFont="1" applyBorder="1" applyAlignment="1" applyProtection="1">
      <alignment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" fontId="32" fillId="0" borderId="7" xfId="0" applyNumberFormat="1" applyFont="1" applyBorder="1" applyAlignment="1" applyProtection="1">
      <alignment horizontal="left" vertical="center"/>
      <protection locked="0"/>
    </xf>
    <xf numFmtId="1" fontId="28" fillId="0" borderId="7" xfId="0" applyNumberFormat="1" applyFont="1" applyBorder="1" applyAlignment="1" applyProtection="1">
      <alignment horizontal="left" vertical="center"/>
      <protection locked="0"/>
    </xf>
    <xf numFmtId="2" fontId="28" fillId="0" borderId="15" xfId="0" applyNumberFormat="1" applyFont="1" applyBorder="1" applyAlignment="1" applyProtection="1">
      <alignment horizontal="center" vertical="center"/>
      <protection locked="0"/>
    </xf>
    <xf numFmtId="169" fontId="28" fillId="0" borderId="7" xfId="0" applyNumberFormat="1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Continuous" vertical="center"/>
      <protection locked="0"/>
    </xf>
    <xf numFmtId="0" fontId="28" fillId="0" borderId="7" xfId="0" applyNumberFormat="1" applyFont="1" applyBorder="1" applyAlignment="1" applyProtection="1">
      <alignment horizontal="center" vertical="center"/>
      <protection locked="0"/>
    </xf>
    <xf numFmtId="0" fontId="34" fillId="5" borderId="38" xfId="4" applyFont="1" applyFill="1" applyBorder="1" applyAlignment="1" applyProtection="1">
      <alignment horizontal="center"/>
    </xf>
    <xf numFmtId="0" fontId="66" fillId="5" borderId="25" xfId="4" applyFont="1" applyFill="1" applyBorder="1" applyAlignment="1" applyProtection="1">
      <alignment horizontal="center"/>
    </xf>
    <xf numFmtId="0" fontId="58" fillId="5" borderId="26" xfId="4" applyFont="1" applyFill="1" applyBorder="1" applyAlignment="1" applyProtection="1">
      <alignment horizontal="center"/>
    </xf>
    <xf numFmtId="0" fontId="67" fillId="5" borderId="38" xfId="4" applyFont="1" applyFill="1" applyBorder="1" applyAlignment="1" applyProtection="1">
      <alignment horizontal="center"/>
    </xf>
    <xf numFmtId="14" fontId="68" fillId="5" borderId="39" xfId="0" applyNumberFormat="1" applyFont="1" applyFill="1" applyBorder="1" applyAlignment="1" applyProtection="1">
      <alignment horizontal="right"/>
    </xf>
    <xf numFmtId="0" fontId="68" fillId="5" borderId="25" xfId="4" applyFont="1" applyFill="1" applyBorder="1" applyAlignment="1" applyProtection="1">
      <alignment horizontal="center"/>
    </xf>
    <xf numFmtId="0" fontId="69" fillId="5" borderId="25" xfId="4" applyFont="1" applyFill="1" applyBorder="1" applyAlignment="1" applyProtection="1">
      <alignment horizontal="center"/>
    </xf>
    <xf numFmtId="0" fontId="15" fillId="6" borderId="17" xfId="0" applyFont="1" applyFill="1" applyBorder="1" applyAlignment="1" applyProtection="1">
      <alignment horizontal="center"/>
    </xf>
    <xf numFmtId="0" fontId="15" fillId="6" borderId="20" xfId="0" applyFont="1" applyFill="1" applyBorder="1" applyAlignment="1" applyProtection="1">
      <alignment horizontal="center" vertical="center"/>
    </xf>
    <xf numFmtId="0" fontId="15" fillId="6" borderId="3" xfId="0" applyFont="1" applyFill="1" applyBorder="1" applyAlignment="1" applyProtection="1">
      <alignment horizontal="center" vertical="center"/>
    </xf>
    <xf numFmtId="0" fontId="4" fillId="11" borderId="0" xfId="4" applyFill="1" applyProtection="1"/>
    <xf numFmtId="49" fontId="4" fillId="11" borderId="0" xfId="4" applyNumberFormat="1" applyFill="1" applyProtection="1"/>
    <xf numFmtId="0" fontId="2" fillId="11" borderId="0" xfId="4" applyFont="1" applyFill="1" applyProtection="1"/>
    <xf numFmtId="0" fontId="5" fillId="11" borderId="0" xfId="4" applyFont="1" applyFill="1" applyProtection="1"/>
    <xf numFmtId="0" fontId="32" fillId="11" borderId="0" xfId="4" applyFont="1" applyFill="1" applyProtection="1"/>
    <xf numFmtId="0" fontId="6" fillId="11" borderId="0" xfId="4" applyFont="1" applyFill="1" applyProtection="1"/>
    <xf numFmtId="0" fontId="15" fillId="0" borderId="0" xfId="4" applyFont="1" applyAlignment="1" applyProtection="1">
      <alignment horizontal="right"/>
    </xf>
    <xf numFmtId="0" fontId="28" fillId="0" borderId="7" xfId="0" applyFont="1" applyBorder="1" applyAlignment="1" applyProtection="1">
      <alignment horizontal="center" vertical="center"/>
    </xf>
    <xf numFmtId="49" fontId="28" fillId="0" borderId="7" xfId="0" applyNumberFormat="1" applyFont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 wrapText="1"/>
    </xf>
    <xf numFmtId="0" fontId="29" fillId="0" borderId="8" xfId="0" applyFont="1" applyBorder="1" applyAlignment="1" applyProtection="1">
      <alignment horizontal="center" vertical="center"/>
    </xf>
    <xf numFmtId="0" fontId="29" fillId="0" borderId="9" xfId="0" applyFont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6" fillId="11" borderId="0" xfId="0" applyFont="1" applyFill="1" applyProtection="1"/>
    <xf numFmtId="0" fontId="51" fillId="5" borderId="40" xfId="4" applyFont="1" applyFill="1" applyBorder="1" applyAlignment="1" applyProtection="1">
      <alignment horizontal="center" vertical="top" textRotation="90"/>
    </xf>
    <xf numFmtId="0" fontId="51" fillId="5" borderId="41" xfId="4" applyFont="1" applyFill="1" applyBorder="1" applyAlignment="1" applyProtection="1">
      <alignment horizontal="center" vertical="top" textRotation="90"/>
    </xf>
    <xf numFmtId="0" fontId="54" fillId="5" borderId="40" xfId="4" applyFont="1" applyFill="1" applyBorder="1" applyAlignment="1" applyProtection="1">
      <alignment horizontal="center" vertical="top" textRotation="90"/>
    </xf>
    <xf numFmtId="0" fontId="54" fillId="5" borderId="41" xfId="4" applyFont="1" applyFill="1" applyBorder="1" applyAlignment="1" applyProtection="1">
      <alignment horizontal="center" vertical="top" textRotation="90"/>
    </xf>
    <xf numFmtId="0" fontId="15" fillId="0" borderId="0" xfId="0" applyFont="1" applyBorder="1" applyAlignment="1" applyProtection="1">
      <alignment horizontal="center" vertical="center"/>
    </xf>
    <xf numFmtId="0" fontId="51" fillId="5" borderId="42" xfId="4" applyFont="1" applyFill="1" applyBorder="1" applyAlignment="1" applyProtection="1">
      <alignment horizontal="center" vertical="center"/>
    </xf>
    <xf numFmtId="0" fontId="54" fillId="5" borderId="42" xfId="4" applyFont="1" applyFill="1" applyBorder="1" applyAlignment="1" applyProtection="1">
      <alignment horizontal="center" vertical="center"/>
    </xf>
    <xf numFmtId="0" fontId="51" fillId="5" borderId="43" xfId="4" applyFont="1" applyFill="1" applyBorder="1" applyAlignment="1" applyProtection="1">
      <alignment horizontal="center" vertical="top" textRotation="90"/>
    </xf>
    <xf numFmtId="0" fontId="51" fillId="5" borderId="44" xfId="4" applyFont="1" applyFill="1" applyBorder="1" applyAlignment="1" applyProtection="1">
      <alignment horizontal="center" vertical="top" textRotation="90"/>
    </xf>
    <xf numFmtId="0" fontId="15" fillId="0" borderId="4" xfId="0" applyFont="1" applyBorder="1" applyAlignment="1" applyProtection="1">
      <alignment horizontal="center" vertical="center"/>
    </xf>
    <xf numFmtId="0" fontId="74" fillId="12" borderId="45" xfId="0" applyFont="1" applyFill="1" applyBorder="1" applyAlignment="1" applyProtection="1">
      <alignment horizontal="left"/>
    </xf>
    <xf numFmtId="0" fontId="74" fillId="12" borderId="46" xfId="0" applyFont="1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left"/>
    </xf>
    <xf numFmtId="0" fontId="51" fillId="5" borderId="47" xfId="4" applyFont="1" applyFill="1" applyBorder="1" applyAlignment="1" applyProtection="1">
      <alignment horizontal="center" vertical="center"/>
    </xf>
    <xf numFmtId="0" fontId="75" fillId="0" borderId="0" xfId="0" applyFont="1" applyAlignment="1" applyProtection="1">
      <alignment horizontal="left"/>
    </xf>
    <xf numFmtId="0" fontId="73" fillId="12" borderId="48" xfId="0" applyFont="1" applyFill="1" applyBorder="1" applyAlignment="1" applyProtection="1">
      <alignment horizontal="left"/>
    </xf>
    <xf numFmtId="0" fontId="73" fillId="12" borderId="49" xfId="0" applyFont="1" applyFill="1" applyBorder="1" applyAlignment="1" applyProtection="1">
      <alignment horizontal="left" vertical="center"/>
    </xf>
    <xf numFmtId="0" fontId="73" fillId="12" borderId="50" xfId="0" applyFont="1" applyFill="1" applyBorder="1" applyAlignment="1" applyProtection="1">
      <alignment horizontal="centerContinuous"/>
    </xf>
    <xf numFmtId="0" fontId="73" fillId="12" borderId="45" xfId="0" applyFont="1" applyFill="1" applyBorder="1" applyAlignment="1" applyProtection="1">
      <alignment horizontal="centerContinuous"/>
    </xf>
    <xf numFmtId="0" fontId="77" fillId="0" borderId="20" xfId="0" applyFont="1" applyBorder="1" applyAlignment="1" applyProtection="1">
      <alignment horizontal="center" vertical="center"/>
    </xf>
    <xf numFmtId="0" fontId="10" fillId="0" borderId="0" xfId="5" applyAlignment="1">
      <alignment horizontal="left" vertical="center"/>
    </xf>
    <xf numFmtId="0" fontId="33" fillId="0" borderId="20" xfId="0" applyFont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horizontal="left" vertical="center"/>
    </xf>
    <xf numFmtId="0" fontId="15" fillId="6" borderId="7" xfId="0" applyFont="1" applyFill="1" applyBorder="1" applyAlignment="1" applyProtection="1">
      <alignment horizontal="center" vertical="center"/>
    </xf>
    <xf numFmtId="0" fontId="46" fillId="0" borderId="0" xfId="4" applyFont="1" applyBorder="1" applyAlignment="1" applyProtection="1">
      <alignment horizontal="left"/>
      <protection locked="0"/>
    </xf>
    <xf numFmtId="0" fontId="5" fillId="12" borderId="51" xfId="3" applyFont="1" applyFill="1" applyBorder="1" applyAlignment="1" applyProtection="1">
      <alignment horizontal="center" vertical="center" wrapText="1"/>
    </xf>
    <xf numFmtId="0" fontId="5" fillId="12" borderId="52" xfId="3" applyFont="1" applyFill="1" applyBorder="1" applyAlignment="1" applyProtection="1">
      <alignment horizontal="center" vertical="center" wrapText="1"/>
    </xf>
    <xf numFmtId="0" fontId="72" fillId="0" borderId="53" xfId="4" applyFont="1" applyBorder="1" applyAlignment="1" applyProtection="1">
      <alignment horizontal="center" vertical="center"/>
    </xf>
    <xf numFmtId="49" fontId="4" fillId="0" borderId="0" xfId="4" applyNumberFormat="1" applyProtection="1"/>
    <xf numFmtId="0" fontId="4" fillId="0" borderId="0" xfId="4" applyAlignment="1" applyProtection="1">
      <alignment horizontal="left"/>
    </xf>
    <xf numFmtId="0" fontId="5" fillId="0" borderId="0" xfId="5" applyFont="1" applyBorder="1" applyAlignment="1" applyProtection="1">
      <alignment horizontal="right" vertical="center"/>
      <protection locked="0"/>
    </xf>
    <xf numFmtId="0" fontId="5" fillId="0" borderId="0" xfId="4" applyFont="1" applyBorder="1" applyProtection="1">
      <protection locked="0"/>
    </xf>
    <xf numFmtId="0" fontId="51" fillId="0" borderId="12" xfId="0" applyNumberFormat="1" applyFont="1" applyFill="1" applyBorder="1" applyAlignment="1" applyProtection="1">
      <alignment horizontal="center" vertical="center"/>
    </xf>
    <xf numFmtId="0" fontId="4" fillId="0" borderId="27" xfId="4" applyBorder="1" applyAlignment="1" applyProtection="1">
      <alignment horizontal="center"/>
    </xf>
    <xf numFmtId="0" fontId="4" fillId="8" borderId="54" xfId="4" applyFill="1" applyBorder="1" applyProtection="1"/>
    <xf numFmtId="0" fontId="4" fillId="8" borderId="55" xfId="4" applyFill="1" applyBorder="1" applyProtection="1"/>
    <xf numFmtId="0" fontId="22" fillId="0" borderId="0" xfId="4" applyFont="1" applyAlignment="1" applyProtection="1">
      <alignment horizontal="right"/>
    </xf>
    <xf numFmtId="0" fontId="4" fillId="0" borderId="0" xfId="4" applyFont="1" applyProtection="1"/>
    <xf numFmtId="0" fontId="4" fillId="0" borderId="0" xfId="4" applyFont="1" applyAlignment="1" applyProtection="1">
      <alignment horizontal="right"/>
    </xf>
    <xf numFmtId="14" fontId="4" fillId="0" borderId="0" xfId="4" applyNumberFormat="1" applyProtection="1"/>
    <xf numFmtId="14" fontId="4" fillId="0" borderId="0" xfId="4" applyNumberFormat="1" applyAlignment="1" applyProtection="1">
      <alignment horizontal="left"/>
    </xf>
    <xf numFmtId="0" fontId="4" fillId="2" borderId="0" xfId="4" applyFill="1" applyProtection="1"/>
    <xf numFmtId="170" fontId="4" fillId="2" borderId="0" xfId="4" applyNumberFormat="1" applyFill="1" applyProtection="1"/>
    <xf numFmtId="0" fontId="4" fillId="6" borderId="56" xfId="4" applyFill="1" applyBorder="1" applyProtection="1"/>
    <xf numFmtId="0" fontId="15" fillId="6" borderId="22" xfId="0" applyFont="1" applyFill="1" applyBorder="1" applyAlignment="1" applyProtection="1">
      <alignment horizontal="center"/>
    </xf>
    <xf numFmtId="0" fontId="15" fillId="6" borderId="22" xfId="0" applyFont="1" applyFill="1" applyBorder="1" applyAlignment="1" applyProtection="1">
      <alignment horizontal="center" vertical="center"/>
    </xf>
    <xf numFmtId="0" fontId="15" fillId="6" borderId="10" xfId="0" applyFont="1" applyFill="1" applyBorder="1" applyAlignment="1" applyProtection="1">
      <alignment horizontal="center" vertical="center"/>
    </xf>
    <xf numFmtId="17" fontId="47" fillId="0" borderId="10" xfId="0" applyNumberFormat="1" applyFont="1" applyBorder="1" applyAlignment="1" applyProtection="1">
      <alignment horizontal="center" vertical="center"/>
    </xf>
    <xf numFmtId="0" fontId="31" fillId="0" borderId="0" xfId="0" applyFont="1" applyProtection="1"/>
    <xf numFmtId="0" fontId="31" fillId="0" borderId="0" xfId="4" quotePrefix="1" applyFont="1" applyBorder="1" applyAlignment="1" applyProtection="1"/>
    <xf numFmtId="0" fontId="4" fillId="0" borderId="0" xfId="4" applyBorder="1" applyProtection="1"/>
    <xf numFmtId="0" fontId="8" fillId="0" borderId="29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  <xf numFmtId="0" fontId="4" fillId="8" borderId="0" xfId="4" applyFill="1" applyBorder="1" applyProtection="1"/>
    <xf numFmtId="0" fontId="15" fillId="0" borderId="50" xfId="0" applyFont="1" applyBorder="1" applyAlignment="1" applyProtection="1">
      <alignment horizontal="center" vertical="center"/>
    </xf>
    <xf numFmtId="0" fontId="57" fillId="13" borderId="25" xfId="4" applyFont="1" applyFill="1" applyBorder="1" applyAlignment="1" applyProtection="1">
      <alignment horizontal="center"/>
      <protection locked="0"/>
    </xf>
    <xf numFmtId="0" fontId="4" fillId="11" borderId="0" xfId="4" applyFill="1" applyAlignment="1" applyProtection="1">
      <alignment horizontal="left"/>
    </xf>
    <xf numFmtId="0" fontId="4" fillId="11" borderId="0" xfId="4" applyFont="1" applyFill="1" applyProtection="1"/>
    <xf numFmtId="0" fontId="81" fillId="0" borderId="0" xfId="4" applyFont="1" applyFill="1" applyAlignment="1" applyProtection="1">
      <alignment horizontal="center"/>
    </xf>
    <xf numFmtId="0" fontId="4" fillId="13" borderId="7" xfId="4" applyFill="1" applyBorder="1" applyProtection="1"/>
    <xf numFmtId="0" fontId="4" fillId="14" borderId="0" xfId="4" applyFill="1" applyProtection="1"/>
    <xf numFmtId="49" fontId="4" fillId="14" borderId="0" xfId="4" applyNumberFormat="1" applyFill="1" applyProtection="1"/>
    <xf numFmtId="0" fontId="2" fillId="14" borderId="0" xfId="4" applyFont="1" applyFill="1" applyProtection="1"/>
    <xf numFmtId="0" fontId="4" fillId="14" borderId="0" xfId="4" applyFill="1" applyAlignment="1" applyProtection="1">
      <alignment horizontal="left"/>
    </xf>
    <xf numFmtId="0" fontId="82" fillId="14" borderId="0" xfId="4" applyFont="1" applyFill="1" applyAlignment="1" applyProtection="1">
      <alignment vertical="center"/>
    </xf>
    <xf numFmtId="0" fontId="4" fillId="14" borderId="0" xfId="4" applyFill="1" applyProtection="1">
      <protection locked="0"/>
    </xf>
    <xf numFmtId="49" fontId="4" fillId="14" borderId="0" xfId="4" applyNumberFormat="1" applyFill="1" applyProtection="1">
      <protection locked="0"/>
    </xf>
    <xf numFmtId="0" fontId="83" fillId="8" borderId="7" xfId="4" applyFont="1" applyFill="1" applyBorder="1" applyAlignment="1" applyProtection="1">
      <alignment horizontal="center" vertical="center"/>
    </xf>
    <xf numFmtId="0" fontId="84" fillId="14" borderId="21" xfId="4" applyFont="1" applyFill="1" applyBorder="1" applyAlignment="1" applyProtection="1">
      <alignment vertical="center"/>
    </xf>
    <xf numFmtId="0" fontId="86" fillId="15" borderId="7" xfId="4" applyFont="1" applyFill="1" applyBorder="1" applyAlignment="1" applyProtection="1">
      <alignment horizontal="center" vertical="center"/>
    </xf>
    <xf numFmtId="0" fontId="32" fillId="4" borderId="72" xfId="4" applyFont="1" applyFill="1" applyBorder="1" applyProtection="1"/>
    <xf numFmtId="49" fontId="5" fillId="9" borderId="72" xfId="4" applyNumberFormat="1" applyFont="1" applyFill="1" applyBorder="1" applyProtection="1"/>
    <xf numFmtId="0" fontId="75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8" fillId="0" borderId="73" xfId="0" applyFont="1" applyFill="1" applyBorder="1" applyAlignment="1" applyProtection="1">
      <alignment horizontal="center" vertical="center"/>
    </xf>
    <xf numFmtId="0" fontId="9" fillId="0" borderId="74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</xf>
    <xf numFmtId="0" fontId="15" fillId="0" borderId="75" xfId="0" applyFont="1" applyBorder="1" applyAlignment="1" applyProtection="1">
      <alignment horizontal="center" vertical="center"/>
    </xf>
    <xf numFmtId="0" fontId="15" fillId="0" borderId="76" xfId="0" applyFont="1" applyBorder="1" applyAlignment="1" applyProtection="1">
      <alignment horizontal="center" vertical="center"/>
    </xf>
    <xf numFmtId="0" fontId="5" fillId="12" borderId="51" xfId="3" applyFont="1" applyFill="1" applyBorder="1" applyAlignment="1" applyProtection="1">
      <alignment horizontal="center" vertical="center" wrapText="1"/>
    </xf>
    <xf numFmtId="0" fontId="5" fillId="12" borderId="52" xfId="3" applyFont="1" applyFill="1" applyBorder="1" applyAlignment="1" applyProtection="1">
      <alignment horizontal="center" vertical="center" wrapText="1"/>
    </xf>
    <xf numFmtId="0" fontId="73" fillId="0" borderId="20" xfId="0" applyFont="1" applyBorder="1" applyAlignment="1" applyProtection="1">
      <alignment horizontal="center" vertical="center"/>
    </xf>
    <xf numFmtId="49" fontId="73" fillId="0" borderId="20" xfId="0" applyNumberFormat="1" applyFont="1" applyBorder="1" applyAlignment="1" applyProtection="1">
      <alignment horizontal="center" vertical="center"/>
    </xf>
    <xf numFmtId="0" fontId="89" fillId="0" borderId="20" xfId="0" applyFont="1" applyBorder="1" applyAlignment="1" applyProtection="1">
      <alignment horizontal="center" vertical="center"/>
    </xf>
    <xf numFmtId="0" fontId="88" fillId="6" borderId="7" xfId="0" applyFont="1" applyFill="1" applyBorder="1" applyAlignment="1" applyProtection="1">
      <alignment horizontal="center" vertical="center"/>
    </xf>
    <xf numFmtId="0" fontId="73" fillId="6" borderId="7" xfId="0" applyFont="1" applyFill="1" applyBorder="1" applyAlignment="1" applyProtection="1">
      <alignment horizontal="centerContinuous" vertical="center"/>
    </xf>
    <xf numFmtId="1" fontId="50" fillId="8" borderId="17" xfId="0" applyNumberFormat="1" applyFont="1" applyFill="1" applyBorder="1" applyAlignment="1" applyProtection="1">
      <alignment horizontal="center" vertical="center"/>
      <protection locked="0"/>
    </xf>
    <xf numFmtId="0" fontId="15" fillId="0" borderId="79" xfId="0" applyFont="1" applyBorder="1" applyAlignment="1" applyProtection="1">
      <alignment horizontal="center"/>
    </xf>
    <xf numFmtId="49" fontId="15" fillId="0" borderId="79" xfId="0" applyNumberFormat="1" applyFont="1" applyBorder="1" applyAlignment="1" applyProtection="1">
      <alignment horizontal="center"/>
    </xf>
    <xf numFmtId="0" fontId="15" fillId="0" borderId="80" xfId="0" applyFont="1" applyBorder="1" applyAlignment="1" applyProtection="1">
      <alignment horizontal="centerContinuous"/>
    </xf>
    <xf numFmtId="0" fontId="15" fillId="0" borderId="81" xfId="0" applyFont="1" applyBorder="1" applyAlignment="1" applyProtection="1">
      <alignment horizontal="centerContinuous"/>
    </xf>
    <xf numFmtId="0" fontId="73" fillId="17" borderId="79" xfId="0" applyFont="1" applyFill="1" applyBorder="1" applyAlignment="1" applyProtection="1">
      <alignment horizontal="center" vertical="center" wrapText="1"/>
    </xf>
    <xf numFmtId="0" fontId="77" fillId="0" borderId="3" xfId="0" applyFont="1" applyBorder="1" applyAlignment="1" applyProtection="1">
      <alignment horizontal="center" vertical="center"/>
    </xf>
    <xf numFmtId="0" fontId="28" fillId="0" borderId="3" xfId="0" applyFont="1" applyBorder="1" applyAlignment="1" applyProtection="1">
      <alignment horizontal="center" vertical="center"/>
      <protection locked="0"/>
    </xf>
    <xf numFmtId="49" fontId="28" fillId="0" borderId="3" xfId="0" applyNumberFormat="1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 wrapText="1"/>
    </xf>
    <xf numFmtId="0" fontId="29" fillId="0" borderId="86" xfId="0" applyFont="1" applyBorder="1" applyAlignment="1" applyProtection="1">
      <alignment horizontal="center" vertical="center"/>
    </xf>
    <xf numFmtId="0" fontId="29" fillId="0" borderId="87" xfId="0" applyFont="1" applyBorder="1" applyAlignment="1" applyProtection="1">
      <alignment horizontal="center" vertical="center"/>
    </xf>
    <xf numFmtId="0" fontId="28" fillId="0" borderId="3" xfId="0" applyFont="1" applyBorder="1" applyAlignment="1" applyProtection="1">
      <alignment horizontal="center" vertical="center" wrapText="1"/>
      <protection locked="0"/>
    </xf>
    <xf numFmtId="0" fontId="15" fillId="0" borderId="88" xfId="0" applyFont="1" applyBorder="1" applyAlignment="1" applyProtection="1">
      <alignment horizontal="center" vertical="center"/>
    </xf>
    <xf numFmtId="49" fontId="15" fillId="0" borderId="88" xfId="0" applyNumberFormat="1" applyFont="1" applyBorder="1" applyAlignment="1" applyProtection="1">
      <alignment horizontal="center" vertical="center"/>
    </xf>
    <xf numFmtId="0" fontId="15" fillId="0" borderId="89" xfId="0" applyFont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/>
    </xf>
    <xf numFmtId="0" fontId="15" fillId="0" borderId="85" xfId="0" applyFont="1" applyBorder="1" applyAlignment="1" applyProtection="1">
      <alignment horizontal="center" vertical="center"/>
    </xf>
    <xf numFmtId="0" fontId="8" fillId="0" borderId="6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14" fontId="60" fillId="0" borderId="92" xfId="0" applyNumberFormat="1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Continuous" vertical="center" wrapText="1"/>
      <protection locked="0"/>
    </xf>
    <xf numFmtId="0" fontId="15" fillId="0" borderId="91" xfId="0" applyFont="1" applyBorder="1" applyAlignment="1" applyProtection="1">
      <alignment horizontal="center" vertical="center"/>
    </xf>
    <xf numFmtId="0" fontId="15" fillId="0" borderId="93" xfId="0" applyFont="1" applyBorder="1" applyAlignment="1" applyProtection="1">
      <alignment horizontal="center" vertical="center"/>
    </xf>
    <xf numFmtId="0" fontId="72" fillId="0" borderId="88" xfId="4" applyFont="1" applyBorder="1" applyAlignment="1" applyProtection="1">
      <alignment horizontal="center" vertical="center"/>
    </xf>
    <xf numFmtId="0" fontId="15" fillId="17" borderId="88" xfId="0" applyFont="1" applyFill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1" fontId="50" fillId="8" borderId="0" xfId="0" applyNumberFormat="1" applyFont="1" applyFill="1" applyBorder="1" applyAlignment="1" applyProtection="1">
      <alignment horizontal="center" vertical="center"/>
    </xf>
    <xf numFmtId="0" fontId="73" fillId="0" borderId="20" xfId="0" applyFont="1" applyBorder="1" applyAlignment="1" applyProtection="1">
      <alignment horizontal="center" vertical="center"/>
    </xf>
    <xf numFmtId="1" fontId="32" fillId="0" borderId="17" xfId="0" quotePrefix="1" applyNumberFormat="1" applyFont="1" applyBorder="1" applyAlignment="1" applyProtection="1">
      <alignment horizontal="left" vertical="center" indent="1"/>
      <protection locked="0"/>
    </xf>
    <xf numFmtId="0" fontId="15" fillId="0" borderId="21" xfId="0" applyFont="1" applyBorder="1" applyAlignment="1" applyProtection="1">
      <alignment horizontal="center" vertical="center"/>
    </xf>
    <xf numFmtId="0" fontId="15" fillId="0" borderId="22" xfId="0" applyFont="1" applyBorder="1" applyAlignment="1" applyProtection="1">
      <alignment horizontal="center" vertical="center"/>
    </xf>
    <xf numFmtId="0" fontId="15" fillId="0" borderId="57" xfId="0" applyFont="1" applyBorder="1" applyAlignment="1" applyProtection="1">
      <alignment horizontal="center" vertical="center"/>
    </xf>
    <xf numFmtId="0" fontId="15" fillId="0" borderId="58" xfId="0" applyFont="1" applyBorder="1" applyAlignment="1" applyProtection="1">
      <alignment horizontal="center" vertical="center"/>
    </xf>
    <xf numFmtId="0" fontId="77" fillId="12" borderId="49" xfId="0" applyFont="1" applyFill="1" applyBorder="1" applyAlignment="1" applyProtection="1">
      <alignment horizontal="center" vertical="center"/>
    </xf>
    <xf numFmtId="0" fontId="77" fillId="12" borderId="22" xfId="0" applyFont="1" applyFill="1" applyBorder="1" applyAlignment="1" applyProtection="1">
      <alignment horizontal="center" vertical="center"/>
    </xf>
    <xf numFmtId="0" fontId="77" fillId="12" borderId="0" xfId="0" applyFont="1" applyFill="1" applyBorder="1" applyAlignment="1" applyProtection="1">
      <alignment horizontal="center" vertical="center"/>
    </xf>
    <xf numFmtId="0" fontId="77" fillId="12" borderId="46" xfId="0" applyFont="1" applyFill="1" applyBorder="1" applyAlignment="1" applyProtection="1">
      <alignment horizontal="center" vertical="center"/>
    </xf>
    <xf numFmtId="0" fontId="5" fillId="12" borderId="51" xfId="3" applyFont="1" applyFill="1" applyBorder="1" applyAlignment="1" applyProtection="1">
      <alignment horizontal="center" vertical="center" wrapText="1"/>
    </xf>
    <xf numFmtId="0" fontId="5" fillId="12" borderId="52" xfId="3" applyFont="1" applyFill="1" applyBorder="1" applyAlignment="1" applyProtection="1">
      <alignment horizontal="center" vertical="center" wrapText="1"/>
    </xf>
    <xf numFmtId="0" fontId="5" fillId="12" borderId="59" xfId="3" applyFont="1" applyFill="1" applyBorder="1" applyAlignment="1" applyProtection="1">
      <alignment horizontal="center" vertical="center" wrapText="1"/>
    </xf>
    <xf numFmtId="0" fontId="5" fillId="12" borderId="60" xfId="3" applyFont="1" applyFill="1" applyBorder="1" applyAlignment="1" applyProtection="1">
      <alignment horizontal="center" vertical="center" wrapText="1"/>
    </xf>
    <xf numFmtId="0" fontId="73" fillId="12" borderId="48" xfId="0" applyFont="1" applyFill="1" applyBorder="1" applyAlignment="1" applyProtection="1">
      <alignment horizontal="center"/>
    </xf>
    <xf numFmtId="0" fontId="73" fillId="12" borderId="61" xfId="0" applyFont="1" applyFill="1" applyBorder="1" applyAlignment="1" applyProtection="1">
      <alignment horizontal="center"/>
    </xf>
    <xf numFmtId="0" fontId="73" fillId="12" borderId="45" xfId="0" applyFont="1" applyFill="1" applyBorder="1" applyAlignment="1" applyProtection="1">
      <alignment horizontal="center"/>
    </xf>
    <xf numFmtId="0" fontId="73" fillId="12" borderId="49" xfId="0" applyFont="1" applyFill="1" applyBorder="1" applyAlignment="1" applyProtection="1">
      <alignment horizontal="center" vertical="center"/>
    </xf>
    <xf numFmtId="0" fontId="73" fillId="12" borderId="46" xfId="0" applyFont="1" applyFill="1" applyBorder="1" applyAlignment="1" applyProtection="1">
      <alignment horizontal="center" vertical="center"/>
    </xf>
    <xf numFmtId="0" fontId="15" fillId="0" borderId="62" xfId="0" applyFont="1" applyBorder="1" applyAlignment="1" applyProtection="1">
      <alignment horizontal="center"/>
    </xf>
    <xf numFmtId="0" fontId="15" fillId="0" borderId="18" xfId="0" applyFont="1" applyBorder="1" applyAlignment="1" applyProtection="1">
      <alignment horizontal="center"/>
    </xf>
    <xf numFmtId="0" fontId="15" fillId="0" borderId="49" xfId="0" applyFont="1" applyBorder="1" applyAlignment="1" applyProtection="1">
      <alignment horizontal="center" vertical="center"/>
    </xf>
    <xf numFmtId="0" fontId="15" fillId="0" borderId="63" xfId="0" applyFont="1" applyBorder="1" applyAlignment="1" applyProtection="1">
      <alignment horizontal="center" vertical="top"/>
    </xf>
    <xf numFmtId="0" fontId="15" fillId="0" borderId="10" xfId="0" applyFont="1" applyBorder="1" applyAlignment="1" applyProtection="1">
      <alignment horizontal="center" vertical="top"/>
    </xf>
    <xf numFmtId="0" fontId="84" fillId="14" borderId="21" xfId="4" applyFont="1" applyFill="1" applyBorder="1" applyAlignment="1" applyProtection="1">
      <alignment vertical="center"/>
    </xf>
    <xf numFmtId="0" fontId="84" fillId="14" borderId="0" xfId="4" applyFont="1" applyFill="1" applyAlignment="1" applyProtection="1">
      <alignment vertical="center"/>
    </xf>
    <xf numFmtId="49" fontId="5" fillId="9" borderId="27" xfId="4" applyNumberFormat="1" applyFont="1" applyFill="1" applyBorder="1" applyProtection="1"/>
    <xf numFmtId="49" fontId="5" fillId="9" borderId="28" xfId="4" applyNumberFormat="1" applyFont="1" applyFill="1" applyBorder="1" applyProtection="1"/>
    <xf numFmtId="49" fontId="5" fillId="9" borderId="26" xfId="4" applyNumberFormat="1" applyFont="1" applyFill="1" applyBorder="1" applyProtection="1"/>
    <xf numFmtId="0" fontId="56" fillId="8" borderId="6" xfId="0" applyFont="1" applyFill="1" applyBorder="1" applyAlignment="1" applyProtection="1">
      <alignment horizontal="center" vertical="center" wrapText="1"/>
    </xf>
    <xf numFmtId="0" fontId="32" fillId="4" borderId="25" xfId="4" applyFont="1" applyFill="1" applyBorder="1" applyAlignment="1" applyProtection="1">
      <alignment horizontal="right"/>
    </xf>
    <xf numFmtId="1" fontId="49" fillId="0" borderId="11" xfId="0" applyNumberFormat="1" applyFont="1" applyBorder="1" applyAlignment="1" applyProtection="1">
      <alignment horizontal="center" vertical="center"/>
      <protection locked="0"/>
    </xf>
    <xf numFmtId="1" fontId="49" fillId="0" borderId="13" xfId="0" applyNumberFormat="1" applyFont="1" applyBorder="1" applyAlignment="1" applyProtection="1">
      <alignment horizontal="center" vertical="center"/>
      <protection locked="0"/>
    </xf>
    <xf numFmtId="0" fontId="59" fillId="10" borderId="25" xfId="4" applyFont="1" applyFill="1" applyBorder="1" applyProtection="1"/>
    <xf numFmtId="0" fontId="15" fillId="6" borderId="11" xfId="0" applyFont="1" applyFill="1" applyBorder="1" applyAlignment="1" applyProtection="1">
      <alignment horizontal="left" vertical="center"/>
    </xf>
    <xf numFmtId="0" fontId="15" fillId="6" borderId="12" xfId="0" applyFont="1" applyFill="1" applyBorder="1" applyAlignment="1" applyProtection="1">
      <alignment horizontal="left" vertical="center"/>
    </xf>
    <xf numFmtId="0" fontId="15" fillId="6" borderId="13" xfId="0" applyFont="1" applyFill="1" applyBorder="1" applyAlignment="1" applyProtection="1">
      <alignment horizontal="left" vertical="center"/>
    </xf>
    <xf numFmtId="0" fontId="32" fillId="0" borderId="11" xfId="4" applyFont="1" applyBorder="1" applyAlignment="1" applyProtection="1">
      <alignment horizontal="left" vertical="center"/>
      <protection locked="0"/>
    </xf>
    <xf numFmtId="0" fontId="32" fillId="0" borderId="12" xfId="4" applyFont="1" applyBorder="1" applyAlignment="1" applyProtection="1">
      <alignment horizontal="left" vertical="center"/>
      <protection locked="0"/>
    </xf>
    <xf numFmtId="0" fontId="32" fillId="0" borderId="13" xfId="4" applyFont="1" applyBorder="1" applyAlignment="1" applyProtection="1">
      <alignment horizontal="left" vertical="center"/>
      <protection locked="0"/>
    </xf>
    <xf numFmtId="0" fontId="73" fillId="0" borderId="21" xfId="0" applyFont="1" applyBorder="1" applyAlignment="1" applyProtection="1">
      <alignment horizontal="center" vertical="center"/>
    </xf>
    <xf numFmtId="0" fontId="73" fillId="0" borderId="22" xfId="0" applyFont="1" applyBorder="1" applyAlignment="1" applyProtection="1">
      <alignment horizontal="center" vertical="center"/>
    </xf>
    <xf numFmtId="0" fontId="73" fillId="6" borderId="11" xfId="0" applyFont="1" applyFill="1" applyBorder="1" applyAlignment="1" applyProtection="1">
      <alignment horizontal="center" vertical="center"/>
    </xf>
    <xf numFmtId="0" fontId="73" fillId="6" borderId="13" xfId="0" applyFont="1" applyFill="1" applyBorder="1" applyAlignment="1" applyProtection="1">
      <alignment horizontal="center" vertical="center"/>
    </xf>
    <xf numFmtId="0" fontId="104" fillId="0" borderId="97" xfId="5" applyFont="1" applyBorder="1" applyAlignment="1" applyProtection="1">
      <alignment horizontal="center" vertical="center"/>
      <protection locked="0"/>
    </xf>
    <xf numFmtId="0" fontId="104" fillId="0" borderId="93" xfId="5" applyFont="1" applyBorder="1" applyAlignment="1" applyProtection="1">
      <alignment horizontal="center" vertical="center"/>
      <protection locked="0"/>
    </xf>
    <xf numFmtId="0" fontId="56" fillId="8" borderId="0" xfId="0" applyFont="1" applyFill="1" applyBorder="1" applyAlignment="1" applyProtection="1">
      <alignment horizontal="center" vertical="center" wrapText="1"/>
    </xf>
    <xf numFmtId="0" fontId="32" fillId="4" borderId="72" xfId="4" applyFont="1" applyFill="1" applyBorder="1" applyAlignment="1" applyProtection="1">
      <alignment horizontal="right"/>
    </xf>
    <xf numFmtId="0" fontId="73" fillId="6" borderId="12" xfId="0" applyFont="1" applyFill="1" applyBorder="1" applyAlignment="1" applyProtection="1">
      <alignment horizontal="center" vertical="center"/>
    </xf>
    <xf numFmtId="0" fontId="90" fillId="7" borderId="48" xfId="3" applyFont="1" applyFill="1" applyBorder="1" applyAlignment="1" applyProtection="1">
      <alignment horizontal="center" vertical="center" wrapText="1"/>
      <protection hidden="1"/>
    </xf>
    <xf numFmtId="0" fontId="0" fillId="0" borderId="45" xfId="0" applyBorder="1" applyAlignment="1" applyProtection="1"/>
    <xf numFmtId="0" fontId="90" fillId="7" borderId="49" xfId="3" applyFont="1" applyFill="1" applyBorder="1" applyAlignment="1" applyProtection="1">
      <alignment horizontal="center" vertical="center" wrapText="1"/>
      <protection hidden="1"/>
    </xf>
    <xf numFmtId="0" fontId="0" fillId="0" borderId="46" xfId="0" applyBorder="1" applyAlignment="1" applyProtection="1"/>
    <xf numFmtId="0" fontId="91" fillId="7" borderId="77" xfId="3" applyFont="1" applyFill="1" applyBorder="1" applyAlignment="1" applyProtection="1">
      <alignment horizontal="center" vertical="top" wrapText="1"/>
      <protection hidden="1"/>
    </xf>
    <xf numFmtId="0" fontId="91" fillId="7" borderId="78" xfId="3" applyFont="1" applyFill="1" applyBorder="1" applyAlignment="1" applyProtection="1">
      <alignment horizontal="center" vertical="top" wrapText="1"/>
      <protection hidden="1"/>
    </xf>
    <xf numFmtId="0" fontId="92" fillId="7" borderId="98" xfId="3" applyFont="1" applyFill="1" applyBorder="1" applyAlignment="1" applyProtection="1">
      <alignment horizontal="center" vertical="top" wrapText="1"/>
      <protection hidden="1"/>
    </xf>
    <xf numFmtId="0" fontId="92" fillId="7" borderId="99" xfId="3" applyFont="1" applyFill="1" applyBorder="1" applyAlignment="1" applyProtection="1">
      <alignment horizontal="center" vertical="top" wrapText="1"/>
      <protection hidden="1"/>
    </xf>
    <xf numFmtId="0" fontId="89" fillId="7" borderId="0" xfId="3" applyFont="1" applyFill="1" applyBorder="1" applyAlignment="1" applyProtection="1">
      <alignment horizontal="left" vertical="center" wrapText="1"/>
      <protection hidden="1"/>
    </xf>
    <xf numFmtId="0" fontId="89" fillId="7" borderId="60" xfId="3" applyFont="1" applyFill="1" applyBorder="1" applyAlignment="1" applyProtection="1">
      <alignment horizontal="left" vertical="center" wrapText="1"/>
      <protection hidden="1"/>
    </xf>
    <xf numFmtId="0" fontId="90" fillId="7" borderId="48" xfId="3" applyFont="1" applyFill="1" applyBorder="1" applyAlignment="1" applyProtection="1">
      <alignment horizontal="center" wrapText="1"/>
      <protection hidden="1"/>
    </xf>
    <xf numFmtId="0" fontId="90" fillId="7" borderId="61" xfId="3" applyFont="1" applyFill="1" applyBorder="1" applyAlignment="1" applyProtection="1">
      <alignment horizontal="center" wrapText="1"/>
      <protection hidden="1"/>
    </xf>
    <xf numFmtId="0" fontId="90" fillId="7" borderId="45" xfId="3" applyFont="1" applyFill="1" applyBorder="1" applyAlignment="1" applyProtection="1">
      <alignment horizontal="center" wrapText="1"/>
      <protection hidden="1"/>
    </xf>
    <xf numFmtId="0" fontId="98" fillId="7" borderId="49" xfId="3" applyFont="1" applyFill="1" applyBorder="1" applyAlignment="1" applyProtection="1">
      <alignment horizontal="center" vertical="top" wrapText="1"/>
      <protection hidden="1"/>
    </xf>
    <xf numFmtId="0" fontId="98" fillId="7" borderId="0" xfId="3" applyFont="1" applyFill="1" applyBorder="1" applyAlignment="1" applyProtection="1">
      <alignment horizontal="center" vertical="top" wrapText="1"/>
      <protection hidden="1"/>
    </xf>
    <xf numFmtId="0" fontId="98" fillId="7" borderId="46" xfId="3" applyFont="1" applyFill="1" applyBorder="1" applyAlignment="1" applyProtection="1">
      <alignment horizontal="center" vertical="top" wrapText="1"/>
      <protection hidden="1"/>
    </xf>
    <xf numFmtId="0" fontId="106" fillId="0" borderId="63" xfId="0" applyFont="1" applyBorder="1" applyAlignment="1" applyProtection="1">
      <alignment horizontal="left"/>
    </xf>
    <xf numFmtId="0" fontId="106" fillId="0" borderId="71" xfId="0" applyFont="1" applyBorder="1" applyAlignment="1" applyProtection="1">
      <alignment horizontal="left"/>
    </xf>
    <xf numFmtId="0" fontId="104" fillId="0" borderId="95" xfId="5" applyFont="1" applyBorder="1" applyAlignment="1" applyProtection="1">
      <alignment horizontal="center" vertical="center"/>
      <protection locked="0"/>
    </xf>
    <xf numFmtId="0" fontId="104" fillId="0" borderId="96" xfId="5" applyFont="1" applyBorder="1" applyAlignment="1" applyProtection="1">
      <alignment horizontal="center" vertical="center"/>
      <protection locked="0"/>
    </xf>
    <xf numFmtId="0" fontId="88" fillId="7" borderId="0" xfId="3" applyFont="1" applyFill="1" applyBorder="1" applyAlignment="1" applyProtection="1">
      <alignment horizontal="left" vertical="center" wrapText="1"/>
      <protection hidden="1"/>
    </xf>
    <xf numFmtId="0" fontId="88" fillId="7" borderId="60" xfId="3" applyFont="1" applyFill="1" applyBorder="1" applyAlignment="1" applyProtection="1">
      <alignment horizontal="left" vertical="center" wrapText="1"/>
      <protection hidden="1"/>
    </xf>
    <xf numFmtId="0" fontId="73" fillId="6" borderId="29" xfId="0" applyFont="1" applyFill="1" applyBorder="1" applyAlignment="1" applyProtection="1">
      <alignment horizontal="right" vertical="center"/>
    </xf>
    <xf numFmtId="0" fontId="73" fillId="6" borderId="12" xfId="0" applyFont="1" applyFill="1" applyBorder="1" applyAlignment="1" applyProtection="1">
      <alignment horizontal="right" vertical="center"/>
    </xf>
    <xf numFmtId="0" fontId="74" fillId="7" borderId="0" xfId="3" applyFont="1" applyFill="1" applyBorder="1" applyAlignment="1" applyProtection="1">
      <alignment horizontal="left" vertical="center" wrapText="1"/>
      <protection hidden="1"/>
    </xf>
    <xf numFmtId="0" fontId="74" fillId="7" borderId="60" xfId="3" applyFont="1" applyFill="1" applyBorder="1" applyAlignment="1" applyProtection="1">
      <alignment horizontal="left" vertical="center" wrapText="1"/>
      <protection hidden="1"/>
    </xf>
    <xf numFmtId="0" fontId="106" fillId="0" borderId="6" xfId="0" applyFont="1" applyBorder="1" applyAlignment="1" applyProtection="1">
      <alignment horizontal="center"/>
    </xf>
    <xf numFmtId="0" fontId="106" fillId="0" borderId="71" xfId="0" applyFont="1" applyBorder="1" applyAlignment="1" applyProtection="1">
      <alignment horizontal="center"/>
    </xf>
    <xf numFmtId="0" fontId="99" fillId="7" borderId="63" xfId="3" applyFont="1" applyFill="1" applyBorder="1" applyAlignment="1" applyProtection="1">
      <alignment horizontal="left" vertical="center" wrapText="1"/>
      <protection hidden="1"/>
    </xf>
    <xf numFmtId="0" fontId="99" fillId="7" borderId="71" xfId="3" applyFont="1" applyFill="1" applyBorder="1" applyAlignment="1" applyProtection="1">
      <alignment horizontal="left" vertical="center" wrapText="1"/>
      <protection hidden="1"/>
    </xf>
    <xf numFmtId="0" fontId="93" fillId="7" borderId="6" xfId="3" applyFont="1" applyFill="1" applyBorder="1" applyAlignment="1" applyProtection="1">
      <alignment horizontal="left" vertical="center" wrapText="1"/>
      <protection hidden="1"/>
    </xf>
    <xf numFmtId="0" fontId="0" fillId="0" borderId="71" xfId="0" applyBorder="1" applyAlignment="1" applyProtection="1">
      <alignment horizontal="left" vertical="center" wrapText="1"/>
    </xf>
    <xf numFmtId="1" fontId="32" fillId="0" borderId="19" xfId="0" applyNumberFormat="1" applyFont="1" applyBorder="1" applyAlignment="1" applyProtection="1">
      <alignment horizontal="left" vertical="center" indent="1"/>
      <protection locked="0"/>
    </xf>
    <xf numFmtId="1" fontId="32" fillId="0" borderId="18" xfId="0" applyNumberFormat="1" applyFont="1" applyBorder="1" applyAlignment="1" applyProtection="1">
      <alignment horizontal="left" vertical="center" indent="1"/>
      <protection locked="0"/>
    </xf>
    <xf numFmtId="0" fontId="32" fillId="0" borderId="19" xfId="4" applyFont="1" applyBorder="1" applyAlignment="1" applyProtection="1">
      <alignment horizontal="left" vertical="center" indent="1"/>
      <protection locked="0"/>
    </xf>
    <xf numFmtId="0" fontId="32" fillId="0" borderId="70" xfId="4" applyFont="1" applyBorder="1" applyAlignment="1" applyProtection="1">
      <alignment horizontal="left" vertical="center" indent="1"/>
      <protection locked="0"/>
    </xf>
    <xf numFmtId="0" fontId="32" fillId="0" borderId="18" xfId="4" applyFont="1" applyBorder="1" applyAlignment="1" applyProtection="1">
      <alignment horizontal="left" vertical="center" indent="1"/>
      <protection locked="0"/>
    </xf>
    <xf numFmtId="0" fontId="93" fillId="7" borderId="82" xfId="3" applyFont="1" applyFill="1" applyBorder="1" applyAlignment="1" applyProtection="1">
      <alignment horizontal="center" vertical="center" wrapText="1"/>
      <protection hidden="1"/>
    </xf>
    <xf numFmtId="0" fontId="93" fillId="7" borderId="84" xfId="3" applyFont="1" applyFill="1" applyBorder="1" applyAlignment="1" applyProtection="1">
      <alignment horizontal="center" vertical="center" wrapText="1"/>
      <protection hidden="1"/>
    </xf>
    <xf numFmtId="0" fontId="93" fillId="7" borderId="83" xfId="3" applyFont="1" applyFill="1" applyBorder="1" applyAlignment="1" applyProtection="1">
      <alignment horizontal="center" vertical="center" wrapText="1"/>
      <protection hidden="1"/>
    </xf>
    <xf numFmtId="0" fontId="99" fillId="7" borderId="82" xfId="3" applyFont="1" applyFill="1" applyBorder="1" applyAlignment="1" applyProtection="1">
      <alignment horizontal="center" vertical="center" wrapText="1"/>
      <protection hidden="1"/>
    </xf>
    <xf numFmtId="0" fontId="99" fillId="7" borderId="84" xfId="3" applyFont="1" applyFill="1" applyBorder="1" applyAlignment="1" applyProtection="1">
      <alignment horizontal="center" vertical="center" wrapText="1"/>
      <protection hidden="1"/>
    </xf>
    <xf numFmtId="0" fontId="99" fillId="7" borderId="83" xfId="3" applyFont="1" applyFill="1" applyBorder="1" applyAlignment="1" applyProtection="1">
      <alignment horizontal="center" vertical="center" wrapText="1"/>
      <protection hidden="1"/>
    </xf>
    <xf numFmtId="0" fontId="94" fillId="7" borderId="49" xfId="3" applyFont="1" applyFill="1" applyBorder="1" applyAlignment="1" applyProtection="1">
      <alignment horizontal="center" wrapText="1"/>
      <protection hidden="1"/>
    </xf>
    <xf numFmtId="0" fontId="94" fillId="7" borderId="46" xfId="3" applyFont="1" applyFill="1" applyBorder="1" applyAlignment="1" applyProtection="1">
      <alignment horizontal="center" wrapText="1"/>
      <protection hidden="1"/>
    </xf>
    <xf numFmtId="0" fontId="94" fillId="7" borderId="0" xfId="3" applyFont="1" applyFill="1" applyBorder="1" applyAlignment="1" applyProtection="1">
      <alignment horizontal="center" wrapText="1"/>
      <protection hidden="1"/>
    </xf>
    <xf numFmtId="0" fontId="101" fillId="7" borderId="94" xfId="3" applyFont="1" applyFill="1" applyBorder="1" applyAlignment="1" applyProtection="1">
      <alignment horizontal="center" wrapText="1"/>
      <protection hidden="1"/>
    </xf>
    <xf numFmtId="0" fontId="103" fillId="7" borderId="94" xfId="3" applyFont="1" applyFill="1" applyBorder="1" applyAlignment="1" applyProtection="1">
      <alignment horizontal="center" wrapText="1"/>
      <protection hidden="1"/>
    </xf>
    <xf numFmtId="0" fontId="92" fillId="7" borderId="22" xfId="3" applyFont="1" applyFill="1" applyBorder="1" applyAlignment="1" applyProtection="1">
      <alignment horizontal="center" vertical="top" wrapText="1"/>
      <protection hidden="1"/>
    </xf>
    <xf numFmtId="0" fontId="92" fillId="7" borderId="78" xfId="3" applyFont="1" applyFill="1" applyBorder="1" applyAlignment="1" applyProtection="1">
      <alignment horizontal="center" vertical="top" wrapText="1"/>
      <protection hidden="1"/>
    </xf>
    <xf numFmtId="0" fontId="15" fillId="0" borderId="14" xfId="0" applyFont="1" applyBorder="1" applyAlignment="1" applyProtection="1">
      <alignment horizontal="center" vertical="center"/>
    </xf>
    <xf numFmtId="0" fontId="15" fillId="0" borderId="10" xfId="0" applyFont="1" applyBorder="1" applyAlignment="1" applyProtection="1">
      <alignment horizontal="center" vertical="center"/>
    </xf>
    <xf numFmtId="0" fontId="88" fillId="7" borderId="82" xfId="3" applyFont="1" applyFill="1" applyBorder="1" applyAlignment="1" applyProtection="1">
      <alignment horizontal="center" vertical="top" wrapText="1"/>
      <protection hidden="1"/>
    </xf>
    <xf numFmtId="0" fontId="0" fillId="0" borderId="83" xfId="0" applyBorder="1" applyAlignment="1" applyProtection="1">
      <alignment vertical="top"/>
    </xf>
    <xf numFmtId="0" fontId="0" fillId="0" borderId="49" xfId="0" applyBorder="1" applyAlignment="1" applyProtection="1">
      <alignment vertical="top"/>
    </xf>
    <xf numFmtId="0" fontId="0" fillId="0" borderId="46" xfId="0" applyBorder="1" applyAlignment="1" applyProtection="1">
      <alignment vertical="top"/>
    </xf>
    <xf numFmtId="0" fontId="0" fillId="0" borderId="63" xfId="0" applyBorder="1" applyAlignment="1" applyProtection="1">
      <alignment vertical="top"/>
    </xf>
    <xf numFmtId="0" fontId="0" fillId="0" borderId="71" xfId="0" applyBorder="1" applyAlignment="1" applyProtection="1">
      <alignment vertical="top"/>
    </xf>
    <xf numFmtId="0" fontId="17" fillId="7" borderId="63" xfId="3" applyFont="1" applyFill="1" applyBorder="1" applyAlignment="1" applyProtection="1">
      <alignment horizontal="left" vertical="center" wrapText="1"/>
      <protection hidden="1"/>
    </xf>
    <xf numFmtId="0" fontId="17" fillId="7" borderId="71" xfId="3" applyFont="1" applyFill="1" applyBorder="1" applyAlignment="1" applyProtection="1">
      <alignment horizontal="left" vertical="center" wrapText="1"/>
      <protection hidden="1"/>
    </xf>
    <xf numFmtId="0" fontId="17" fillId="7" borderId="82" xfId="3" applyFont="1" applyFill="1" applyBorder="1" applyAlignment="1" applyProtection="1">
      <alignment horizontal="center" wrapText="1"/>
      <protection hidden="1"/>
    </xf>
    <xf numFmtId="0" fontId="17" fillId="7" borderId="83" xfId="3" applyFont="1" applyFill="1" applyBorder="1" applyAlignment="1" applyProtection="1">
      <alignment horizontal="center" wrapText="1"/>
      <protection hidden="1"/>
    </xf>
    <xf numFmtId="0" fontId="17" fillId="7" borderId="49" xfId="3" applyFont="1" applyFill="1" applyBorder="1" applyAlignment="1" applyProtection="1">
      <alignment horizontal="center" wrapText="1"/>
      <protection hidden="1"/>
    </xf>
    <xf numFmtId="0" fontId="17" fillId="7" borderId="46" xfId="3" applyFont="1" applyFill="1" applyBorder="1" applyAlignment="1" applyProtection="1">
      <alignment horizontal="center" wrapText="1"/>
      <protection hidden="1"/>
    </xf>
    <xf numFmtId="0" fontId="73" fillId="17" borderId="20" xfId="0" applyFont="1" applyFill="1" applyBorder="1" applyAlignment="1" applyProtection="1">
      <alignment horizontal="center" vertical="center" wrapText="1"/>
    </xf>
    <xf numFmtId="0" fontId="73" fillId="17" borderId="3" xfId="0" applyFont="1" applyFill="1" applyBorder="1" applyAlignment="1" applyProtection="1">
      <alignment horizontal="center" vertical="center" wrapText="1"/>
    </xf>
    <xf numFmtId="0" fontId="88" fillId="0" borderId="82" xfId="0" applyFont="1" applyBorder="1" applyAlignment="1" applyProtection="1">
      <alignment horizontal="center"/>
    </xf>
    <xf numFmtId="0" fontId="88" fillId="0" borderId="84" xfId="0" applyFont="1" applyBorder="1" applyAlignment="1" applyProtection="1">
      <alignment horizontal="center"/>
    </xf>
    <xf numFmtId="0" fontId="88" fillId="0" borderId="80" xfId="0" applyFont="1" applyBorder="1" applyAlignment="1" applyProtection="1">
      <alignment horizontal="center"/>
    </xf>
    <xf numFmtId="0" fontId="105" fillId="0" borderId="49" xfId="0" applyFont="1" applyBorder="1" applyAlignment="1" applyProtection="1">
      <alignment horizontal="center" vertical="center" wrapText="1"/>
    </xf>
    <xf numFmtId="0" fontId="105" fillId="0" borderId="22" xfId="0" applyFont="1" applyBorder="1" applyAlignment="1" applyProtection="1">
      <alignment horizontal="center" vertical="center" wrapText="1"/>
    </xf>
    <xf numFmtId="0" fontId="105" fillId="0" borderId="63" xfId="0" applyFont="1" applyBorder="1" applyAlignment="1" applyProtection="1">
      <alignment horizontal="center" vertical="center" wrapText="1"/>
    </xf>
    <xf numFmtId="0" fontId="105" fillId="0" borderId="10" xfId="0" applyFont="1" applyBorder="1" applyAlignment="1" applyProtection="1">
      <alignment horizontal="center" vertical="center" wrapText="1"/>
    </xf>
    <xf numFmtId="0" fontId="73" fillId="0" borderId="20" xfId="0" applyFont="1" applyBorder="1" applyAlignment="1" applyProtection="1">
      <alignment horizontal="center" vertical="center"/>
    </xf>
    <xf numFmtId="0" fontId="73" fillId="0" borderId="3" xfId="0" applyFont="1" applyBorder="1" applyAlignment="1" applyProtection="1">
      <alignment horizontal="center" vertical="center"/>
    </xf>
    <xf numFmtId="166" fontId="46" fillId="0" borderId="0" xfId="5" applyNumberFormat="1" applyFont="1" applyFill="1" applyBorder="1" applyAlignment="1" applyProtection="1">
      <alignment horizontal="left" vertical="center"/>
    </xf>
    <xf numFmtId="0" fontId="46" fillId="0" borderId="0" xfId="5" quotePrefix="1" applyFont="1" applyBorder="1" applyAlignment="1" applyProtection="1">
      <alignment horizontal="left" vertical="center"/>
    </xf>
    <xf numFmtId="15" fontId="46" fillId="0" borderId="0" xfId="5" applyNumberFormat="1" applyFont="1" applyBorder="1" applyAlignment="1" applyProtection="1">
      <alignment horizontal="left" vertical="center"/>
    </xf>
    <xf numFmtId="1" fontId="46" fillId="0" borderId="0" xfId="5" quotePrefix="1" applyNumberFormat="1" applyFont="1" applyBorder="1" applyAlignment="1" applyProtection="1">
      <alignment horizontal="left" vertical="center"/>
    </xf>
    <xf numFmtId="0" fontId="46" fillId="0" borderId="0" xfId="5" applyFont="1" applyBorder="1" applyAlignment="1" applyProtection="1">
      <alignment horizontal="left" vertical="center"/>
    </xf>
    <xf numFmtId="0" fontId="78" fillId="0" borderId="0" xfId="4" applyFont="1" applyAlignment="1" applyProtection="1"/>
    <xf numFmtId="0" fontId="23" fillId="0" borderId="0" xfId="4" quotePrefix="1" applyFont="1" applyAlignment="1" applyProtection="1">
      <alignment horizontal="left"/>
    </xf>
    <xf numFmtId="0" fontId="18" fillId="3" borderId="48" xfId="4" applyFont="1" applyFill="1" applyBorder="1" applyAlignment="1" applyProtection="1">
      <alignment horizontal="center" vertical="center"/>
    </xf>
    <xf numFmtId="0" fontId="18" fillId="3" borderId="61" xfId="4" applyFont="1" applyFill="1" applyBorder="1" applyAlignment="1" applyProtection="1">
      <alignment horizontal="center" vertical="center"/>
    </xf>
    <xf numFmtId="0" fontId="18" fillId="3" borderId="45" xfId="4" applyFont="1" applyFill="1" applyBorder="1" applyAlignment="1" applyProtection="1">
      <alignment horizontal="center" vertical="center"/>
    </xf>
    <xf numFmtId="0" fontId="18" fillId="3" borderId="51" xfId="4" applyFont="1" applyFill="1" applyBorder="1" applyAlignment="1" applyProtection="1">
      <alignment horizontal="center" vertical="center"/>
    </xf>
    <xf numFmtId="0" fontId="18" fillId="3" borderId="60" xfId="4" applyFont="1" applyFill="1" applyBorder="1" applyAlignment="1" applyProtection="1">
      <alignment horizontal="center" vertical="center"/>
    </xf>
    <xf numFmtId="0" fontId="18" fillId="3" borderId="52" xfId="4" applyFont="1" applyFill="1" applyBorder="1" applyAlignment="1" applyProtection="1">
      <alignment horizontal="center" vertical="center"/>
    </xf>
    <xf numFmtId="0" fontId="79" fillId="0" borderId="0" xfId="4" applyFont="1" applyAlignment="1" applyProtection="1">
      <alignment horizontal="left" vertical="top" wrapText="1"/>
    </xf>
    <xf numFmtId="0" fontId="25" fillId="0" borderId="0" xfId="4" quotePrefix="1" applyFont="1" applyAlignment="1" applyProtection="1">
      <alignment horizontal="left" vertical="top" wrapText="1"/>
    </xf>
    <xf numFmtId="0" fontId="93" fillId="7" borderId="82" xfId="3" applyFont="1" applyFill="1" applyBorder="1" applyAlignment="1" applyProtection="1">
      <alignment horizontal="center" wrapText="1"/>
      <protection hidden="1"/>
    </xf>
    <xf numFmtId="0" fontId="93" fillId="7" borderId="84" xfId="3" applyFont="1" applyFill="1" applyBorder="1" applyAlignment="1" applyProtection="1">
      <alignment horizontal="center" wrapText="1"/>
      <protection hidden="1"/>
    </xf>
    <xf numFmtId="0" fontId="93" fillId="7" borderId="83" xfId="3" applyFont="1" applyFill="1" applyBorder="1" applyAlignment="1" applyProtection="1">
      <alignment horizontal="center" wrapText="1"/>
      <protection hidden="1"/>
    </xf>
    <xf numFmtId="0" fontId="99" fillId="7" borderId="82" xfId="3" applyFont="1" applyFill="1" applyBorder="1" applyAlignment="1" applyProtection="1">
      <alignment horizontal="center" wrapText="1"/>
      <protection hidden="1"/>
    </xf>
    <xf numFmtId="0" fontId="99" fillId="7" borderId="84" xfId="3" applyFont="1" applyFill="1" applyBorder="1" applyAlignment="1" applyProtection="1">
      <alignment horizontal="center" wrapText="1"/>
      <protection hidden="1"/>
    </xf>
    <xf numFmtId="0" fontId="99" fillId="7" borderId="83" xfId="3" applyFont="1" applyFill="1" applyBorder="1" applyAlignment="1" applyProtection="1">
      <alignment horizontal="center" wrapText="1"/>
      <protection hidden="1"/>
    </xf>
    <xf numFmtId="0" fontId="92" fillId="7" borderId="77" xfId="3" applyFont="1" applyFill="1" applyBorder="1" applyAlignment="1" applyProtection="1">
      <alignment horizontal="center" vertical="top" wrapText="1"/>
      <protection hidden="1"/>
    </xf>
    <xf numFmtId="1" fontId="28" fillId="0" borderId="17" xfId="0" applyNumberFormat="1" applyFont="1" applyBorder="1" applyAlignment="1" applyProtection="1">
      <alignment horizontal="center" vertical="center" wrapText="1"/>
      <protection locked="0"/>
    </xf>
    <xf numFmtId="1" fontId="28" fillId="0" borderId="3" xfId="0" applyNumberFormat="1" applyFont="1" applyBorder="1" applyAlignment="1" applyProtection="1">
      <alignment horizontal="center" vertical="center" wrapText="1"/>
      <protection locked="0"/>
    </xf>
    <xf numFmtId="0" fontId="64" fillId="0" borderId="64" xfId="0" applyFont="1" applyBorder="1" applyAlignment="1" applyProtection="1">
      <alignment horizontal="center" vertical="center"/>
    </xf>
    <xf numFmtId="0" fontId="64" fillId="0" borderId="65" xfId="0" applyFont="1" applyBorder="1" applyAlignment="1" applyProtection="1">
      <alignment horizontal="center" vertical="center"/>
    </xf>
    <xf numFmtId="0" fontId="64" fillId="0" borderId="66" xfId="0" applyFont="1" applyBorder="1" applyAlignment="1" applyProtection="1">
      <alignment horizontal="center" vertical="center"/>
    </xf>
    <xf numFmtId="0" fontId="65" fillId="16" borderId="11" xfId="0" applyFont="1" applyFill="1" applyBorder="1" applyAlignment="1" applyProtection="1">
      <alignment horizontal="center" vertical="center"/>
      <protection locked="0"/>
    </xf>
    <xf numFmtId="0" fontId="65" fillId="16" borderId="12" xfId="0" applyFont="1" applyFill="1" applyBorder="1" applyAlignment="1" applyProtection="1">
      <alignment horizontal="center" vertical="center"/>
      <protection locked="0"/>
    </xf>
    <xf numFmtId="0" fontId="65" fillId="16" borderId="67" xfId="0" applyFont="1" applyFill="1" applyBorder="1" applyAlignment="1" applyProtection="1">
      <alignment horizontal="center" vertical="center"/>
      <protection locked="0"/>
    </xf>
    <xf numFmtId="0" fontId="6" fillId="16" borderId="68" xfId="0" applyFont="1" applyFill="1" applyBorder="1" applyProtection="1"/>
    <xf numFmtId="0" fontId="6" fillId="16" borderId="12" xfId="0" applyFont="1" applyFill="1" applyBorder="1" applyProtection="1"/>
    <xf numFmtId="0" fontId="6" fillId="16" borderId="69" xfId="0" applyFont="1" applyFill="1" applyBorder="1" applyProtection="1"/>
    <xf numFmtId="0" fontId="18" fillId="7" borderId="0" xfId="3" applyFont="1" applyFill="1" applyBorder="1" applyAlignment="1" applyProtection="1">
      <alignment horizontal="center" vertical="center"/>
      <protection hidden="1"/>
    </xf>
    <xf numFmtId="0" fontId="29" fillId="0" borderId="86" xfId="0" applyFont="1" applyBorder="1" applyAlignment="1" applyProtection="1">
      <alignment horizontal="center" vertical="center"/>
      <protection locked="0"/>
    </xf>
    <xf numFmtId="0" fontId="29" fillId="0" borderId="87" xfId="0" applyFont="1" applyBorder="1" applyAlignment="1" applyProtection="1">
      <alignment horizontal="center" vertical="center"/>
      <protection locked="0"/>
    </xf>
    <xf numFmtId="0" fontId="8" fillId="0" borderId="73" xfId="0" applyFont="1" applyFill="1" applyBorder="1" applyAlignment="1" applyProtection="1">
      <alignment horizontal="center" vertical="center"/>
      <protection locked="0"/>
    </xf>
    <xf numFmtId="0" fontId="57" fillId="13" borderId="72" xfId="4" applyFont="1" applyFill="1" applyBorder="1" applyAlignment="1" applyProtection="1">
      <alignment horizontal="center"/>
      <protection locked="0"/>
    </xf>
  </cellXfs>
  <cellStyles count="6">
    <cellStyle name="Prozent" xfId="1" builtinId="5"/>
    <cellStyle name="Standard" xfId="0" builtinId="0"/>
    <cellStyle name="Standard_GUV_95" xfId="2"/>
    <cellStyle name="Standard_GUV-FA11.XLS (2)" xfId="3"/>
    <cellStyle name="Standard_PRÜ_FAB7.XLS" xfId="4"/>
    <cellStyle name="Standard_STATISTK" xfId="5"/>
  </cellStyles>
  <dxfs count="93"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56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b val="0"/>
        <i val="0"/>
        <condense val="0"/>
        <extend val="0"/>
        <color indexed="8"/>
      </font>
      <fill>
        <patternFill>
          <bgColor indexed="35"/>
        </patternFill>
      </fill>
    </dxf>
    <dxf>
      <font>
        <b val="0"/>
        <i val="0"/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56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b val="0"/>
        <i val="0"/>
        <condense val="0"/>
        <extend val="0"/>
        <color indexed="8"/>
      </font>
      <fill>
        <patternFill>
          <bgColor indexed="35"/>
        </patternFill>
      </fill>
    </dxf>
    <dxf>
      <font>
        <b val="0"/>
        <i val="0"/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56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b val="0"/>
        <i val="0"/>
        <condense val="0"/>
        <extend val="0"/>
        <color indexed="8"/>
      </font>
      <fill>
        <patternFill>
          <bgColor indexed="35"/>
        </patternFill>
      </fill>
    </dxf>
    <dxf>
      <font>
        <b val="0"/>
        <i val="0"/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b val="0"/>
        <i val="0"/>
        <condense val="0"/>
        <extend val="0"/>
        <color indexed="8"/>
      </font>
      <fill>
        <patternFill>
          <bgColor indexed="35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2"/>
      </font>
      <fill>
        <patternFill>
          <bgColor indexed="14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  <color indexed="14"/>
      </font>
    </dxf>
    <dxf>
      <font>
        <b/>
        <i val="0"/>
        <condense val="0"/>
        <extend val="0"/>
        <color indexed="56"/>
      </font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 val="0"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  <color indexed="11"/>
      </font>
      <fill>
        <patternFill>
          <bgColor indexed="14"/>
        </patternFill>
      </fill>
    </dxf>
    <dxf>
      <font>
        <b/>
        <i val="0"/>
        <condense val="0"/>
        <extend val="0"/>
        <color indexed="14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</xdr:row>
          <xdr:rowOff>76200</xdr:rowOff>
        </xdr:from>
        <xdr:to>
          <xdr:col>9</xdr:col>
          <xdr:colOff>304800</xdr:colOff>
          <xdr:row>13</xdr:row>
          <xdr:rowOff>114300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13</xdr:col>
      <xdr:colOff>247650</xdr:colOff>
      <xdr:row>12</xdr:row>
      <xdr:rowOff>114300</xdr:rowOff>
    </xdr:from>
    <xdr:to>
      <xdr:col>14</xdr:col>
      <xdr:colOff>95250</xdr:colOff>
      <xdr:row>13</xdr:row>
      <xdr:rowOff>123825</xdr:rowOff>
    </xdr:to>
    <xdr:sp macro="" textlink="">
      <xdr:nvSpPr>
        <xdr:cNvPr id="54275" name="AutoShape 3"/>
        <xdr:cNvSpPr>
          <a:spLocks noChangeArrowheads="1"/>
        </xdr:cNvSpPr>
      </xdr:nvSpPr>
      <xdr:spPr bwMode="auto">
        <a:xfrm>
          <a:off x="6038850" y="2238375"/>
          <a:ext cx="190500" cy="1619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333375</xdr:colOff>
      <xdr:row>13</xdr:row>
      <xdr:rowOff>85725</xdr:rowOff>
    </xdr:from>
    <xdr:to>
      <xdr:col>14</xdr:col>
      <xdr:colOff>9525</xdr:colOff>
      <xdr:row>13</xdr:row>
      <xdr:rowOff>104775</xdr:rowOff>
    </xdr:to>
    <xdr:sp macro="" textlink="">
      <xdr:nvSpPr>
        <xdr:cNvPr id="54277" name="Oval 5"/>
        <xdr:cNvSpPr>
          <a:spLocks noChangeArrowheads="1"/>
        </xdr:cNvSpPr>
      </xdr:nvSpPr>
      <xdr:spPr bwMode="auto">
        <a:xfrm>
          <a:off x="6124575" y="2362200"/>
          <a:ext cx="19050" cy="19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333375</xdr:colOff>
      <xdr:row>13</xdr:row>
      <xdr:rowOff>0</xdr:rowOff>
    </xdr:from>
    <xdr:to>
      <xdr:col>14</xdr:col>
      <xdr:colOff>9525</xdr:colOff>
      <xdr:row>13</xdr:row>
      <xdr:rowOff>66675</xdr:rowOff>
    </xdr:to>
    <xdr:sp macro="" textlink="">
      <xdr:nvSpPr>
        <xdr:cNvPr id="54278" name="Oval 6"/>
        <xdr:cNvSpPr>
          <a:spLocks noChangeArrowheads="1"/>
        </xdr:cNvSpPr>
      </xdr:nvSpPr>
      <xdr:spPr bwMode="auto">
        <a:xfrm>
          <a:off x="6124575" y="2276475"/>
          <a:ext cx="19050" cy="666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247650</xdr:colOff>
      <xdr:row>12</xdr:row>
      <xdr:rowOff>114300</xdr:rowOff>
    </xdr:from>
    <xdr:to>
      <xdr:col>18</xdr:col>
      <xdr:colOff>95250</xdr:colOff>
      <xdr:row>13</xdr:row>
      <xdr:rowOff>123825</xdr:rowOff>
    </xdr:to>
    <xdr:sp macro="" textlink="">
      <xdr:nvSpPr>
        <xdr:cNvPr id="55078" name="AutoShape 806"/>
        <xdr:cNvSpPr>
          <a:spLocks noChangeArrowheads="1"/>
        </xdr:cNvSpPr>
      </xdr:nvSpPr>
      <xdr:spPr bwMode="auto">
        <a:xfrm>
          <a:off x="7410450" y="2238375"/>
          <a:ext cx="190500" cy="1619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333375</xdr:colOff>
      <xdr:row>12</xdr:row>
      <xdr:rowOff>142875</xdr:rowOff>
    </xdr:from>
    <xdr:to>
      <xdr:col>18</xdr:col>
      <xdr:colOff>9525</xdr:colOff>
      <xdr:row>13</xdr:row>
      <xdr:rowOff>114300</xdr:rowOff>
    </xdr:to>
    <xdr:sp macro="" textlink="">
      <xdr:nvSpPr>
        <xdr:cNvPr id="55079" name="Freeform 807"/>
        <xdr:cNvSpPr>
          <a:spLocks/>
        </xdr:cNvSpPr>
      </xdr:nvSpPr>
      <xdr:spPr bwMode="auto">
        <a:xfrm>
          <a:off x="7496175" y="2266950"/>
          <a:ext cx="19050" cy="123825"/>
        </a:xfrm>
        <a:custGeom>
          <a:avLst/>
          <a:gdLst>
            <a:gd name="T0" fmla="*/ 3 w 5"/>
            <a:gd name="T1" fmla="*/ 0 h 18"/>
            <a:gd name="T2" fmla="*/ 0 w 5"/>
            <a:gd name="T3" fmla="*/ 9 h 18"/>
            <a:gd name="T4" fmla="*/ 5 w 5"/>
            <a:gd name="T5" fmla="*/ 7 h 18"/>
            <a:gd name="T6" fmla="*/ 2 w 5"/>
            <a:gd name="T7" fmla="*/ 18 h 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5" h="18">
              <a:moveTo>
                <a:pt x="3" y="0"/>
              </a:moveTo>
              <a:lnTo>
                <a:pt x="0" y="9"/>
              </a:lnTo>
              <a:lnTo>
                <a:pt x="5" y="7"/>
              </a:lnTo>
              <a:lnTo>
                <a:pt x="2" y="18"/>
              </a:lnTo>
            </a:path>
          </a:pathLst>
        </a:custGeom>
        <a:noFill/>
        <a:ln w="508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stealth" w="sm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47625</xdr:colOff>
          <xdr:row>0</xdr:row>
          <xdr:rowOff>28575</xdr:rowOff>
        </xdr:from>
        <xdr:to>
          <xdr:col>36</xdr:col>
          <xdr:colOff>295275</xdr:colOff>
          <xdr:row>1</xdr:row>
          <xdr:rowOff>76200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219075</xdr:colOff>
      <xdr:row>19</xdr:row>
      <xdr:rowOff>47625</xdr:rowOff>
    </xdr:from>
    <xdr:to>
      <xdr:col>19</xdr:col>
      <xdr:colOff>133350</xdr:colOff>
      <xdr:row>20</xdr:row>
      <xdr:rowOff>123825</xdr:rowOff>
    </xdr:to>
    <xdr:sp macro="" textlink="">
      <xdr:nvSpPr>
        <xdr:cNvPr id="3" name="AutoShape 4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323850</xdr:colOff>
      <xdr:row>19</xdr:row>
      <xdr:rowOff>95250</xdr:rowOff>
    </xdr:from>
    <xdr:to>
      <xdr:col>19</xdr:col>
      <xdr:colOff>28575</xdr:colOff>
      <xdr:row>20</xdr:row>
      <xdr:rowOff>104775</xdr:rowOff>
    </xdr:to>
    <xdr:sp macro="" textlink="">
      <xdr:nvSpPr>
        <xdr:cNvPr id="4" name="Freeform 5"/>
        <xdr:cNvSpPr>
          <a:spLocks/>
        </xdr:cNvSpPr>
      </xdr:nvSpPr>
      <xdr:spPr bwMode="auto">
        <a:xfrm>
          <a:off x="5400675" y="4552950"/>
          <a:ext cx="0" cy="161925"/>
        </a:xfrm>
        <a:custGeom>
          <a:avLst/>
          <a:gdLst>
            <a:gd name="T0" fmla="*/ 3 w 5"/>
            <a:gd name="T1" fmla="*/ 0 h 18"/>
            <a:gd name="T2" fmla="*/ 0 w 5"/>
            <a:gd name="T3" fmla="*/ 9 h 18"/>
            <a:gd name="T4" fmla="*/ 5 w 5"/>
            <a:gd name="T5" fmla="*/ 7 h 18"/>
            <a:gd name="T6" fmla="*/ 2 w 5"/>
            <a:gd name="T7" fmla="*/ 18 h 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5" h="18">
              <a:moveTo>
                <a:pt x="3" y="0"/>
              </a:moveTo>
              <a:lnTo>
                <a:pt x="0" y="9"/>
              </a:lnTo>
              <a:lnTo>
                <a:pt x="5" y="7"/>
              </a:lnTo>
              <a:lnTo>
                <a:pt x="2" y="18"/>
              </a:lnTo>
            </a:path>
          </a:pathLst>
        </a:custGeom>
        <a:noFill/>
        <a:ln w="1143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stealth" w="sm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14</xdr:col>
      <xdr:colOff>219075</xdr:colOff>
      <xdr:row>19</xdr:row>
      <xdr:rowOff>47625</xdr:rowOff>
    </xdr:from>
    <xdr:to>
      <xdr:col>15</xdr:col>
      <xdr:colOff>133350</xdr:colOff>
      <xdr:row>20</xdr:row>
      <xdr:rowOff>123825</xdr:rowOff>
    </xdr:to>
    <xdr:sp macro="" textlink="">
      <xdr:nvSpPr>
        <xdr:cNvPr id="5" name="AutoShape 6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333375</xdr:colOff>
      <xdr:row>20</xdr:row>
      <xdr:rowOff>66675</xdr:rowOff>
    </xdr:from>
    <xdr:to>
      <xdr:col>15</xdr:col>
      <xdr:colOff>19050</xdr:colOff>
      <xdr:row>20</xdr:row>
      <xdr:rowOff>95250</xdr:rowOff>
    </xdr:to>
    <xdr:sp macro="" textlink="">
      <xdr:nvSpPr>
        <xdr:cNvPr id="6" name="Oval 7"/>
        <xdr:cNvSpPr>
          <a:spLocks noChangeArrowheads="1"/>
        </xdr:cNvSpPr>
      </xdr:nvSpPr>
      <xdr:spPr bwMode="auto">
        <a:xfrm>
          <a:off x="5400675" y="4676775"/>
          <a:ext cx="0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333375</xdr:colOff>
      <xdr:row>19</xdr:row>
      <xdr:rowOff>104775</xdr:rowOff>
    </xdr:from>
    <xdr:to>
      <xdr:col>15</xdr:col>
      <xdr:colOff>19050</xdr:colOff>
      <xdr:row>20</xdr:row>
      <xdr:rowOff>57150</xdr:rowOff>
    </xdr:to>
    <xdr:sp macro="" textlink="">
      <xdr:nvSpPr>
        <xdr:cNvPr id="7" name="Oval 8"/>
        <xdr:cNvSpPr>
          <a:spLocks noChangeArrowheads="1"/>
        </xdr:cNvSpPr>
      </xdr:nvSpPr>
      <xdr:spPr bwMode="auto">
        <a:xfrm>
          <a:off x="5400675" y="4562475"/>
          <a:ext cx="0" cy="104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638175</xdr:colOff>
      <xdr:row>22</xdr:row>
      <xdr:rowOff>190500</xdr:rowOff>
    </xdr:from>
    <xdr:to>
      <xdr:col>1</xdr:col>
      <xdr:colOff>114300</xdr:colOff>
      <xdr:row>25</xdr:row>
      <xdr:rowOff>66675</xdr:rowOff>
    </xdr:to>
    <xdr:sp macro="" textlink="">
      <xdr:nvSpPr>
        <xdr:cNvPr id="8" name="Line 808"/>
        <xdr:cNvSpPr>
          <a:spLocks noChangeShapeType="1"/>
        </xdr:cNvSpPr>
      </xdr:nvSpPr>
      <xdr:spPr bwMode="auto">
        <a:xfrm flipV="1">
          <a:off x="638175" y="5105400"/>
          <a:ext cx="1019175" cy="8477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10</xdr:row>
          <xdr:rowOff>133350</xdr:rowOff>
        </xdr:from>
        <xdr:to>
          <xdr:col>8</xdr:col>
          <xdr:colOff>28575</xdr:colOff>
          <xdr:row>11</xdr:row>
          <xdr:rowOff>104775</xdr:rowOff>
        </xdr:to>
        <xdr:sp macro="" textlink="">
          <xdr:nvSpPr>
            <xdr:cNvPr id="38273" name="Object 2433" hidden="1">
              <a:extLst>
                <a:ext uri="{63B3BB69-23CF-44E3-9099-C40C66FF867C}">
                  <a14:compatExt spid="_x0000_s38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17</xdr:row>
      <xdr:rowOff>9525</xdr:rowOff>
    </xdr:from>
    <xdr:to>
      <xdr:col>5</xdr:col>
      <xdr:colOff>295275</xdr:colOff>
      <xdr:row>27</xdr:row>
      <xdr:rowOff>0</xdr:rowOff>
    </xdr:to>
    <xdr:sp macro="" textlink="">
      <xdr:nvSpPr>
        <xdr:cNvPr id="18433" name="Line 1"/>
        <xdr:cNvSpPr>
          <a:spLocks noChangeShapeType="1"/>
        </xdr:cNvSpPr>
      </xdr:nvSpPr>
      <xdr:spPr bwMode="auto">
        <a:xfrm>
          <a:off x="2667000" y="3171825"/>
          <a:ext cx="0" cy="1895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8</xdr:col>
      <xdr:colOff>285750</xdr:colOff>
      <xdr:row>19</xdr:row>
      <xdr:rowOff>0</xdr:rowOff>
    </xdr:to>
    <xdr:sp macro="" textlink="">
      <xdr:nvSpPr>
        <xdr:cNvPr id="18434" name="Line 2"/>
        <xdr:cNvSpPr>
          <a:spLocks noChangeShapeType="1"/>
        </xdr:cNvSpPr>
      </xdr:nvSpPr>
      <xdr:spPr bwMode="auto">
        <a:xfrm>
          <a:off x="3552825" y="2971800"/>
          <a:ext cx="86677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16</xdr:row>
      <xdr:rowOff>9525</xdr:rowOff>
    </xdr:from>
    <xdr:to>
      <xdr:col>2</xdr:col>
      <xdr:colOff>571500</xdr:colOff>
      <xdr:row>19</xdr:row>
      <xdr:rowOff>9525</xdr:rowOff>
    </xdr:to>
    <xdr:sp macro="" textlink="">
      <xdr:nvSpPr>
        <xdr:cNvPr id="18435" name="Line 3"/>
        <xdr:cNvSpPr>
          <a:spLocks noChangeShapeType="1"/>
        </xdr:cNvSpPr>
      </xdr:nvSpPr>
      <xdr:spPr bwMode="auto">
        <a:xfrm flipH="1">
          <a:off x="876300" y="2981325"/>
          <a:ext cx="857250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21</xdr:row>
      <xdr:rowOff>9525</xdr:rowOff>
    </xdr:from>
    <xdr:to>
      <xdr:col>8</xdr:col>
      <xdr:colOff>295275</xdr:colOff>
      <xdr:row>23</xdr:row>
      <xdr:rowOff>9525</xdr:rowOff>
    </xdr:to>
    <xdr:sp macro="" textlink="">
      <xdr:nvSpPr>
        <xdr:cNvPr id="18436" name="Line 4"/>
        <xdr:cNvSpPr>
          <a:spLocks noChangeShapeType="1"/>
        </xdr:cNvSpPr>
      </xdr:nvSpPr>
      <xdr:spPr bwMode="auto">
        <a:xfrm>
          <a:off x="4429125" y="3933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21</xdr:row>
      <xdr:rowOff>9525</xdr:rowOff>
    </xdr:from>
    <xdr:to>
      <xdr:col>1</xdr:col>
      <xdr:colOff>295275</xdr:colOff>
      <xdr:row>23</xdr:row>
      <xdr:rowOff>0</xdr:rowOff>
    </xdr:to>
    <xdr:sp macro="" textlink="">
      <xdr:nvSpPr>
        <xdr:cNvPr id="18437" name="Line 5"/>
        <xdr:cNvSpPr>
          <a:spLocks noChangeShapeType="1"/>
        </xdr:cNvSpPr>
      </xdr:nvSpPr>
      <xdr:spPr bwMode="auto">
        <a:xfrm>
          <a:off x="876300" y="39338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285750</xdr:colOff>
      <xdr:row>29</xdr:row>
      <xdr:rowOff>9525</xdr:rowOff>
    </xdr:from>
    <xdr:to>
      <xdr:col>5</xdr:col>
      <xdr:colOff>285750</xdr:colOff>
      <xdr:row>39</xdr:row>
      <xdr:rowOff>9525</xdr:rowOff>
    </xdr:to>
    <xdr:sp macro="" textlink="">
      <xdr:nvSpPr>
        <xdr:cNvPr id="18438" name="Line 6"/>
        <xdr:cNvSpPr>
          <a:spLocks noChangeShapeType="1"/>
        </xdr:cNvSpPr>
      </xdr:nvSpPr>
      <xdr:spPr bwMode="auto">
        <a:xfrm>
          <a:off x="2657475" y="5457825"/>
          <a:ext cx="0" cy="1905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33</xdr:row>
      <xdr:rowOff>9525</xdr:rowOff>
    </xdr:from>
    <xdr:to>
      <xdr:col>8</xdr:col>
      <xdr:colOff>295275</xdr:colOff>
      <xdr:row>35</xdr:row>
      <xdr:rowOff>9525</xdr:rowOff>
    </xdr:to>
    <xdr:sp macro="" textlink="">
      <xdr:nvSpPr>
        <xdr:cNvPr id="18439" name="Line 7"/>
        <xdr:cNvSpPr>
          <a:spLocks noChangeShapeType="1"/>
        </xdr:cNvSpPr>
      </xdr:nvSpPr>
      <xdr:spPr bwMode="auto">
        <a:xfrm>
          <a:off x="4429125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28</xdr:row>
      <xdr:rowOff>0</xdr:rowOff>
    </xdr:from>
    <xdr:to>
      <xdr:col>8</xdr:col>
      <xdr:colOff>314325</xdr:colOff>
      <xdr:row>31</xdr:row>
      <xdr:rowOff>0</xdr:rowOff>
    </xdr:to>
    <xdr:sp macro="" textlink="">
      <xdr:nvSpPr>
        <xdr:cNvPr id="18440" name="Line 8"/>
        <xdr:cNvSpPr>
          <a:spLocks noChangeShapeType="1"/>
        </xdr:cNvSpPr>
      </xdr:nvSpPr>
      <xdr:spPr bwMode="auto">
        <a:xfrm>
          <a:off x="3562350" y="5257800"/>
          <a:ext cx="88582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27</xdr:row>
      <xdr:rowOff>180975</xdr:rowOff>
    </xdr:from>
    <xdr:to>
      <xdr:col>2</xdr:col>
      <xdr:colOff>571500</xdr:colOff>
      <xdr:row>31</xdr:row>
      <xdr:rowOff>0</xdr:rowOff>
    </xdr:to>
    <xdr:sp macro="" textlink="">
      <xdr:nvSpPr>
        <xdr:cNvPr id="18441" name="Line 9"/>
        <xdr:cNvSpPr>
          <a:spLocks noChangeShapeType="1"/>
        </xdr:cNvSpPr>
      </xdr:nvSpPr>
      <xdr:spPr bwMode="auto">
        <a:xfrm flipH="1">
          <a:off x="904875" y="5248275"/>
          <a:ext cx="828675" cy="581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33</xdr:row>
      <xdr:rowOff>9525</xdr:rowOff>
    </xdr:from>
    <xdr:to>
      <xdr:col>1</xdr:col>
      <xdr:colOff>295275</xdr:colOff>
      <xdr:row>35</xdr:row>
      <xdr:rowOff>9525</xdr:rowOff>
    </xdr:to>
    <xdr:sp macro="" textlink="">
      <xdr:nvSpPr>
        <xdr:cNvPr id="18442" name="Line 10"/>
        <xdr:cNvSpPr>
          <a:spLocks noChangeShapeType="1"/>
        </xdr:cNvSpPr>
      </xdr:nvSpPr>
      <xdr:spPr bwMode="auto">
        <a:xfrm>
          <a:off x="876300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47625</xdr:colOff>
          <xdr:row>0</xdr:row>
          <xdr:rowOff>28575</xdr:rowOff>
        </xdr:from>
        <xdr:to>
          <xdr:col>36</xdr:col>
          <xdr:colOff>295275</xdr:colOff>
          <xdr:row>1</xdr:row>
          <xdr:rowOff>76200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219075</xdr:colOff>
      <xdr:row>19</xdr:row>
      <xdr:rowOff>47625</xdr:rowOff>
    </xdr:from>
    <xdr:to>
      <xdr:col>19</xdr:col>
      <xdr:colOff>133350</xdr:colOff>
      <xdr:row>20</xdr:row>
      <xdr:rowOff>123825</xdr:rowOff>
    </xdr:to>
    <xdr:sp macro="" textlink="">
      <xdr:nvSpPr>
        <xdr:cNvPr id="19460" name="AutoShape 4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323850</xdr:colOff>
      <xdr:row>19</xdr:row>
      <xdr:rowOff>95250</xdr:rowOff>
    </xdr:from>
    <xdr:to>
      <xdr:col>19</xdr:col>
      <xdr:colOff>28575</xdr:colOff>
      <xdr:row>20</xdr:row>
      <xdr:rowOff>104775</xdr:rowOff>
    </xdr:to>
    <xdr:sp macro="" textlink="">
      <xdr:nvSpPr>
        <xdr:cNvPr id="19461" name="Freeform 5"/>
        <xdr:cNvSpPr>
          <a:spLocks/>
        </xdr:cNvSpPr>
      </xdr:nvSpPr>
      <xdr:spPr bwMode="auto">
        <a:xfrm>
          <a:off x="5400675" y="4552950"/>
          <a:ext cx="0" cy="161925"/>
        </a:xfrm>
        <a:custGeom>
          <a:avLst/>
          <a:gdLst>
            <a:gd name="T0" fmla="*/ 3 w 5"/>
            <a:gd name="T1" fmla="*/ 0 h 18"/>
            <a:gd name="T2" fmla="*/ 0 w 5"/>
            <a:gd name="T3" fmla="*/ 9 h 18"/>
            <a:gd name="T4" fmla="*/ 5 w 5"/>
            <a:gd name="T5" fmla="*/ 7 h 18"/>
            <a:gd name="T6" fmla="*/ 2 w 5"/>
            <a:gd name="T7" fmla="*/ 18 h 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5" h="18">
              <a:moveTo>
                <a:pt x="3" y="0"/>
              </a:moveTo>
              <a:lnTo>
                <a:pt x="0" y="9"/>
              </a:lnTo>
              <a:lnTo>
                <a:pt x="5" y="7"/>
              </a:lnTo>
              <a:lnTo>
                <a:pt x="2" y="18"/>
              </a:lnTo>
            </a:path>
          </a:pathLst>
        </a:custGeom>
        <a:noFill/>
        <a:ln w="1143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stealth" w="sm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14</xdr:col>
      <xdr:colOff>219075</xdr:colOff>
      <xdr:row>19</xdr:row>
      <xdr:rowOff>47625</xdr:rowOff>
    </xdr:from>
    <xdr:to>
      <xdr:col>15</xdr:col>
      <xdr:colOff>133350</xdr:colOff>
      <xdr:row>20</xdr:row>
      <xdr:rowOff>123825</xdr:rowOff>
    </xdr:to>
    <xdr:sp macro="" textlink="">
      <xdr:nvSpPr>
        <xdr:cNvPr id="19462" name="AutoShape 6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333375</xdr:colOff>
      <xdr:row>20</xdr:row>
      <xdr:rowOff>66675</xdr:rowOff>
    </xdr:from>
    <xdr:to>
      <xdr:col>15</xdr:col>
      <xdr:colOff>19050</xdr:colOff>
      <xdr:row>20</xdr:row>
      <xdr:rowOff>95250</xdr:rowOff>
    </xdr:to>
    <xdr:sp macro="" textlink="">
      <xdr:nvSpPr>
        <xdr:cNvPr id="19463" name="Oval 7"/>
        <xdr:cNvSpPr>
          <a:spLocks noChangeArrowheads="1"/>
        </xdr:cNvSpPr>
      </xdr:nvSpPr>
      <xdr:spPr bwMode="auto">
        <a:xfrm>
          <a:off x="5400675" y="4676775"/>
          <a:ext cx="0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333375</xdr:colOff>
      <xdr:row>19</xdr:row>
      <xdr:rowOff>104775</xdr:rowOff>
    </xdr:from>
    <xdr:to>
      <xdr:col>15</xdr:col>
      <xdr:colOff>19050</xdr:colOff>
      <xdr:row>20</xdr:row>
      <xdr:rowOff>57150</xdr:rowOff>
    </xdr:to>
    <xdr:sp macro="" textlink="">
      <xdr:nvSpPr>
        <xdr:cNvPr id="19464" name="Oval 8"/>
        <xdr:cNvSpPr>
          <a:spLocks noChangeArrowheads="1"/>
        </xdr:cNvSpPr>
      </xdr:nvSpPr>
      <xdr:spPr bwMode="auto">
        <a:xfrm>
          <a:off x="5400675" y="4562475"/>
          <a:ext cx="0" cy="104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638175</xdr:colOff>
      <xdr:row>22</xdr:row>
      <xdr:rowOff>190500</xdr:rowOff>
    </xdr:from>
    <xdr:to>
      <xdr:col>1</xdr:col>
      <xdr:colOff>114300</xdr:colOff>
      <xdr:row>25</xdr:row>
      <xdr:rowOff>66675</xdr:rowOff>
    </xdr:to>
    <xdr:sp macro="" textlink="">
      <xdr:nvSpPr>
        <xdr:cNvPr id="20264" name="Line 808"/>
        <xdr:cNvSpPr>
          <a:spLocks noChangeShapeType="1"/>
        </xdr:cNvSpPr>
      </xdr:nvSpPr>
      <xdr:spPr bwMode="auto">
        <a:xfrm flipV="1">
          <a:off x="638175" y="5105400"/>
          <a:ext cx="1019175" cy="8477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10</xdr:row>
          <xdr:rowOff>142875</xdr:rowOff>
        </xdr:from>
        <xdr:to>
          <xdr:col>8</xdr:col>
          <xdr:colOff>38100</xdr:colOff>
          <xdr:row>11</xdr:row>
          <xdr:rowOff>114300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17</xdr:row>
      <xdr:rowOff>9525</xdr:rowOff>
    </xdr:from>
    <xdr:to>
      <xdr:col>5</xdr:col>
      <xdr:colOff>295275</xdr:colOff>
      <xdr:row>27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0" y="3171825"/>
          <a:ext cx="0" cy="1895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8</xdr:col>
      <xdr:colOff>285750</xdr:colOff>
      <xdr:row>19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552825" y="2971800"/>
          <a:ext cx="86677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16</xdr:row>
      <xdr:rowOff>9525</xdr:rowOff>
    </xdr:from>
    <xdr:to>
      <xdr:col>2</xdr:col>
      <xdr:colOff>571500</xdr:colOff>
      <xdr:row>19</xdr:row>
      <xdr:rowOff>9525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876300" y="2981325"/>
          <a:ext cx="857250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21</xdr:row>
      <xdr:rowOff>9525</xdr:rowOff>
    </xdr:from>
    <xdr:to>
      <xdr:col>8</xdr:col>
      <xdr:colOff>295275</xdr:colOff>
      <xdr:row>23</xdr:row>
      <xdr:rowOff>9525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429125" y="3933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21</xdr:row>
      <xdr:rowOff>9525</xdr:rowOff>
    </xdr:from>
    <xdr:to>
      <xdr:col>1</xdr:col>
      <xdr:colOff>295275</xdr:colOff>
      <xdr:row>23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876300" y="39338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285750</xdr:colOff>
      <xdr:row>29</xdr:row>
      <xdr:rowOff>9525</xdr:rowOff>
    </xdr:from>
    <xdr:to>
      <xdr:col>5</xdr:col>
      <xdr:colOff>285750</xdr:colOff>
      <xdr:row>39</xdr:row>
      <xdr:rowOff>9525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2657475" y="5457825"/>
          <a:ext cx="0" cy="1905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33</xdr:row>
      <xdr:rowOff>9525</xdr:rowOff>
    </xdr:from>
    <xdr:to>
      <xdr:col>8</xdr:col>
      <xdr:colOff>295275</xdr:colOff>
      <xdr:row>35</xdr:row>
      <xdr:rowOff>9525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4429125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28</xdr:row>
      <xdr:rowOff>0</xdr:rowOff>
    </xdr:from>
    <xdr:to>
      <xdr:col>8</xdr:col>
      <xdr:colOff>314325</xdr:colOff>
      <xdr:row>31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3562350" y="5257800"/>
          <a:ext cx="88582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27</xdr:row>
      <xdr:rowOff>180975</xdr:rowOff>
    </xdr:from>
    <xdr:to>
      <xdr:col>2</xdr:col>
      <xdr:colOff>571500</xdr:colOff>
      <xdr:row>31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H="1">
          <a:off x="904875" y="5248275"/>
          <a:ext cx="828675" cy="581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33</xdr:row>
      <xdr:rowOff>9525</xdr:rowOff>
    </xdr:from>
    <xdr:to>
      <xdr:col>1</xdr:col>
      <xdr:colOff>295275</xdr:colOff>
      <xdr:row>35</xdr:row>
      <xdr:rowOff>9525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876300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47625</xdr:colOff>
          <xdr:row>0</xdr:row>
          <xdr:rowOff>28575</xdr:rowOff>
        </xdr:from>
        <xdr:to>
          <xdr:col>36</xdr:col>
          <xdr:colOff>295275</xdr:colOff>
          <xdr:row>1</xdr:row>
          <xdr:rowOff>76200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18</xdr:col>
      <xdr:colOff>219075</xdr:colOff>
      <xdr:row>19</xdr:row>
      <xdr:rowOff>47625</xdr:rowOff>
    </xdr:from>
    <xdr:to>
      <xdr:col>19</xdr:col>
      <xdr:colOff>133350</xdr:colOff>
      <xdr:row>20</xdr:row>
      <xdr:rowOff>123825</xdr:rowOff>
    </xdr:to>
    <xdr:sp macro="" textlink="">
      <xdr:nvSpPr>
        <xdr:cNvPr id="3" name="AutoShape 4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323850</xdr:colOff>
      <xdr:row>19</xdr:row>
      <xdr:rowOff>95250</xdr:rowOff>
    </xdr:from>
    <xdr:to>
      <xdr:col>19</xdr:col>
      <xdr:colOff>28575</xdr:colOff>
      <xdr:row>20</xdr:row>
      <xdr:rowOff>104775</xdr:rowOff>
    </xdr:to>
    <xdr:sp macro="" textlink="">
      <xdr:nvSpPr>
        <xdr:cNvPr id="4" name="Freeform 5"/>
        <xdr:cNvSpPr>
          <a:spLocks/>
        </xdr:cNvSpPr>
      </xdr:nvSpPr>
      <xdr:spPr bwMode="auto">
        <a:xfrm>
          <a:off x="5400675" y="4552950"/>
          <a:ext cx="0" cy="161925"/>
        </a:xfrm>
        <a:custGeom>
          <a:avLst/>
          <a:gdLst>
            <a:gd name="T0" fmla="*/ 3 w 5"/>
            <a:gd name="T1" fmla="*/ 0 h 18"/>
            <a:gd name="T2" fmla="*/ 0 w 5"/>
            <a:gd name="T3" fmla="*/ 9 h 18"/>
            <a:gd name="T4" fmla="*/ 5 w 5"/>
            <a:gd name="T5" fmla="*/ 7 h 18"/>
            <a:gd name="T6" fmla="*/ 2 w 5"/>
            <a:gd name="T7" fmla="*/ 18 h 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5" h="18">
              <a:moveTo>
                <a:pt x="3" y="0"/>
              </a:moveTo>
              <a:lnTo>
                <a:pt x="0" y="9"/>
              </a:lnTo>
              <a:lnTo>
                <a:pt x="5" y="7"/>
              </a:lnTo>
              <a:lnTo>
                <a:pt x="2" y="18"/>
              </a:lnTo>
            </a:path>
          </a:pathLst>
        </a:custGeom>
        <a:noFill/>
        <a:ln w="1143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stealth" w="sm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14</xdr:col>
      <xdr:colOff>219075</xdr:colOff>
      <xdr:row>19</xdr:row>
      <xdr:rowOff>47625</xdr:rowOff>
    </xdr:from>
    <xdr:to>
      <xdr:col>15</xdr:col>
      <xdr:colOff>133350</xdr:colOff>
      <xdr:row>20</xdr:row>
      <xdr:rowOff>123825</xdr:rowOff>
    </xdr:to>
    <xdr:sp macro="" textlink="">
      <xdr:nvSpPr>
        <xdr:cNvPr id="5" name="AutoShape 6"/>
        <xdr:cNvSpPr>
          <a:spLocks noChangeArrowheads="1"/>
        </xdr:cNvSpPr>
      </xdr:nvSpPr>
      <xdr:spPr bwMode="auto">
        <a:xfrm>
          <a:off x="5400675" y="4505325"/>
          <a:ext cx="0" cy="2286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333375</xdr:colOff>
      <xdr:row>20</xdr:row>
      <xdr:rowOff>66675</xdr:rowOff>
    </xdr:from>
    <xdr:to>
      <xdr:col>15</xdr:col>
      <xdr:colOff>19050</xdr:colOff>
      <xdr:row>20</xdr:row>
      <xdr:rowOff>95250</xdr:rowOff>
    </xdr:to>
    <xdr:sp macro="" textlink="">
      <xdr:nvSpPr>
        <xdr:cNvPr id="6" name="Oval 7"/>
        <xdr:cNvSpPr>
          <a:spLocks noChangeArrowheads="1"/>
        </xdr:cNvSpPr>
      </xdr:nvSpPr>
      <xdr:spPr bwMode="auto">
        <a:xfrm>
          <a:off x="5400675" y="4676775"/>
          <a:ext cx="0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333375</xdr:colOff>
      <xdr:row>19</xdr:row>
      <xdr:rowOff>104775</xdr:rowOff>
    </xdr:from>
    <xdr:to>
      <xdr:col>15</xdr:col>
      <xdr:colOff>19050</xdr:colOff>
      <xdr:row>20</xdr:row>
      <xdr:rowOff>57150</xdr:rowOff>
    </xdr:to>
    <xdr:sp macro="" textlink="">
      <xdr:nvSpPr>
        <xdr:cNvPr id="7" name="Oval 8"/>
        <xdr:cNvSpPr>
          <a:spLocks noChangeArrowheads="1"/>
        </xdr:cNvSpPr>
      </xdr:nvSpPr>
      <xdr:spPr bwMode="auto">
        <a:xfrm>
          <a:off x="5400675" y="4562475"/>
          <a:ext cx="0" cy="1047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424242" mc:Ignorable="a14" a14:legacySpreadsheetColorIndex="63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638175</xdr:colOff>
      <xdr:row>22</xdr:row>
      <xdr:rowOff>190500</xdr:rowOff>
    </xdr:from>
    <xdr:to>
      <xdr:col>1</xdr:col>
      <xdr:colOff>114300</xdr:colOff>
      <xdr:row>25</xdr:row>
      <xdr:rowOff>66675</xdr:rowOff>
    </xdr:to>
    <xdr:sp macro="" textlink="">
      <xdr:nvSpPr>
        <xdr:cNvPr id="8" name="Line 808"/>
        <xdr:cNvSpPr>
          <a:spLocks noChangeShapeType="1"/>
        </xdr:cNvSpPr>
      </xdr:nvSpPr>
      <xdr:spPr bwMode="auto">
        <a:xfrm flipV="1">
          <a:off x="638175" y="5105400"/>
          <a:ext cx="1019175" cy="8477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10</xdr:row>
          <xdr:rowOff>142875</xdr:rowOff>
        </xdr:from>
        <xdr:to>
          <xdr:col>8</xdr:col>
          <xdr:colOff>38100</xdr:colOff>
          <xdr:row>11</xdr:row>
          <xdr:rowOff>114300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17</xdr:row>
      <xdr:rowOff>9525</xdr:rowOff>
    </xdr:from>
    <xdr:to>
      <xdr:col>5</xdr:col>
      <xdr:colOff>295275</xdr:colOff>
      <xdr:row>27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0" y="3171825"/>
          <a:ext cx="0" cy="1895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8</xdr:col>
      <xdr:colOff>285750</xdr:colOff>
      <xdr:row>19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552825" y="2971800"/>
          <a:ext cx="86677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16</xdr:row>
      <xdr:rowOff>9525</xdr:rowOff>
    </xdr:from>
    <xdr:to>
      <xdr:col>2</xdr:col>
      <xdr:colOff>571500</xdr:colOff>
      <xdr:row>19</xdr:row>
      <xdr:rowOff>9525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876300" y="2981325"/>
          <a:ext cx="857250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21</xdr:row>
      <xdr:rowOff>9525</xdr:rowOff>
    </xdr:from>
    <xdr:to>
      <xdr:col>8</xdr:col>
      <xdr:colOff>295275</xdr:colOff>
      <xdr:row>23</xdr:row>
      <xdr:rowOff>9525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429125" y="3933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21</xdr:row>
      <xdr:rowOff>9525</xdr:rowOff>
    </xdr:from>
    <xdr:to>
      <xdr:col>1</xdr:col>
      <xdr:colOff>295275</xdr:colOff>
      <xdr:row>23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876300" y="39338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285750</xdr:colOff>
      <xdr:row>29</xdr:row>
      <xdr:rowOff>9525</xdr:rowOff>
    </xdr:from>
    <xdr:to>
      <xdr:col>5</xdr:col>
      <xdr:colOff>285750</xdr:colOff>
      <xdr:row>39</xdr:row>
      <xdr:rowOff>9525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2657475" y="5457825"/>
          <a:ext cx="0" cy="1905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33</xdr:row>
      <xdr:rowOff>9525</xdr:rowOff>
    </xdr:from>
    <xdr:to>
      <xdr:col>8</xdr:col>
      <xdr:colOff>295275</xdr:colOff>
      <xdr:row>35</xdr:row>
      <xdr:rowOff>9525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4429125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28</xdr:row>
      <xdr:rowOff>0</xdr:rowOff>
    </xdr:from>
    <xdr:to>
      <xdr:col>8</xdr:col>
      <xdr:colOff>314325</xdr:colOff>
      <xdr:row>31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3562350" y="5257800"/>
          <a:ext cx="885825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27</xdr:row>
      <xdr:rowOff>180975</xdr:rowOff>
    </xdr:from>
    <xdr:to>
      <xdr:col>2</xdr:col>
      <xdr:colOff>571500</xdr:colOff>
      <xdr:row>31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H="1">
          <a:off x="904875" y="5248275"/>
          <a:ext cx="828675" cy="581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33</xdr:row>
      <xdr:rowOff>9525</xdr:rowOff>
    </xdr:from>
    <xdr:to>
      <xdr:col>1</xdr:col>
      <xdr:colOff>295275</xdr:colOff>
      <xdr:row>35</xdr:row>
      <xdr:rowOff>9525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876300" y="6219825"/>
          <a:ext cx="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aber\GUVDATEN\INSTITUT\Guv-list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faber\GUVDATEN\INSTITUT\Guv-list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GUVDATEN\TU-Verwaltung\Computerprotokolle\GUV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aber\GUVDATEN\1-%20Email%20&#252;ber%20Abt.%2052\GUV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Instituts-Liste"/>
      <sheetName val="Prüf- Statistik"/>
      <sheetName val="Pk-Warteliste"/>
      <sheetName val="PK-Nutzer"/>
      <sheetName val="Unterweisung ´00"/>
      <sheetName val="1.0 EINLA"/>
      <sheetName val="2.0 AUF1P"/>
      <sheetName val="2.1 AF1P1"/>
      <sheetName val="2.2 AF1P2"/>
      <sheetName val="3.0 WIDPR"/>
      <sheetName val="3.1 WID1E"/>
      <sheetName val="3.2 WID2E"/>
      <sheetName val="4.0 TUVÄ"/>
      <sheetName val="4.1 FRIST"/>
      <sheetName val="4.2 ENDS"/>
      <sheetName val="4.3 INFO AN ALLE"/>
      <sheetName val="5.0 Mängel-Km"/>
      <sheetName val="5.1 Vorschr-Km"/>
      <sheetName val="5.2 Etiket-Km"/>
      <sheetName val="5.3 PKA-Termin"/>
      <sheetName val="5.4 Unterlage"/>
      <sheetName val="Terminver."/>
      <sheetName val="Fristen-Farbtabelle"/>
    </sheetNames>
    <sheetDataSet>
      <sheetData sheetId="0" refreshError="1"/>
      <sheetData sheetId="1">
        <row r="4">
          <cell r="A4" t="str">
            <v>Dienst-stellen -Nr.:</v>
          </cell>
          <cell r="B4" t="str">
            <v xml:space="preserve">Institut Einrich- tung        </v>
          </cell>
          <cell r="C4" t="str">
            <v>Institutsbezeichnung</v>
          </cell>
          <cell r="D4" t="str">
            <v>Abt.</v>
          </cell>
          <cell r="E4" t="str">
            <v>Einrichtung  Abteilung</v>
          </cell>
          <cell r="G4" t="str">
            <v xml:space="preserve">Prüfer in                            der Einrichtung                                       ( Titel )                 Vor- Zu- Name                                 </v>
          </cell>
          <cell r="H4" t="str">
            <v>Fon</v>
          </cell>
          <cell r="I4" t="str">
            <v>E. F.</v>
          </cell>
          <cell r="J4" t="str">
            <v>E. u. P.</v>
          </cell>
          <cell r="K4" t="str">
            <v>Unter-   wei-  sungs-      Datum</v>
          </cell>
          <cell r="L4" t="str">
            <v>Hiwi´s</v>
          </cell>
          <cell r="M4" t="str">
            <v>Prüf- bereich</v>
          </cell>
          <cell r="N4" t="str">
            <v xml:space="preserve">Prüfturnus </v>
          </cell>
          <cell r="O4" t="str">
            <v xml:space="preserve">Prüfturnus </v>
          </cell>
          <cell r="P4" t="str">
            <v>letzter     Prüfbeginn</v>
          </cell>
          <cell r="Q4" t="str">
            <v xml:space="preserve">Prüfturnus </v>
          </cell>
          <cell r="S4" t="str">
            <v>nächster Prüfbeginn</v>
          </cell>
          <cell r="T4" t="str">
            <v>Betreuung         Personen          oder                           Datum</v>
          </cell>
          <cell r="U4" t="str">
            <v>Betreuung         Personen oder Datum</v>
          </cell>
          <cell r="V4" t="str">
            <v xml:space="preserve">1.0               Einladung zur Einwei-sung    </v>
          </cell>
          <cell r="W4" t="str">
            <v>2.0           Auffor-derung   zur   1.Prüfung</v>
          </cell>
          <cell r="X4" t="str">
            <v>2.1              Auffor-derung zur 1.Prüfung 1.Erinner.</v>
          </cell>
          <cell r="Y4" t="str">
            <v>2.2              Auffor-derung zur   1.Prüfung      2. Erinner.</v>
          </cell>
          <cell r="Z4" t="str">
            <v xml:space="preserve">3.0              Wieder-holungs-prüfung            </v>
          </cell>
          <cell r="AA4" t="str">
            <v>3.1              Wieder-hol.prüf.  1.Erinner.</v>
          </cell>
          <cell r="AB4" t="str">
            <v>3.2              Wieder-hol.prüf. 2.Erinner.</v>
          </cell>
          <cell r="AC4" t="str">
            <v>3.3             Anzeige!</v>
          </cell>
          <cell r="AD4" t="str">
            <v xml:space="preserve">4.0              Prüfturnus-      verände- rung                                                                      </v>
          </cell>
          <cell r="AE4" t="str">
            <v xml:space="preserve">zu               4.0              Prüfturnus-      verände- rung                                                                      </v>
          </cell>
          <cell r="AF4" t="str">
            <v xml:space="preserve">4.1              Prüf- turnus-      verände- rung                                                                      </v>
          </cell>
          <cell r="AG4" t="str">
            <v>4.2                 Ent-            schul-   digung</v>
          </cell>
          <cell r="AH4" t="str">
            <v>4.3               Allgem. Anschrei- ben an alle</v>
          </cell>
          <cell r="AI4" t="str">
            <v>5.0 Mängel Kurzmit- teilung</v>
          </cell>
          <cell r="AJ4" t="str">
            <v>5.1                    Vor- schriften Kurzmit- teilung</v>
          </cell>
          <cell r="AK4" t="str">
            <v>5.2 Etiketten Banda-          rolen Kurzmit- teilung</v>
          </cell>
          <cell r="AL4" t="str">
            <v>5.3    PKA-Termin</v>
          </cell>
          <cell r="AM4" t="str">
            <v>Prüf- koffer         Anmeldung  Datum</v>
          </cell>
          <cell r="AN4" t="str">
            <v>P K Ausgabe Datum</v>
          </cell>
          <cell r="AO4" t="str">
            <v>P K Ausgabe Uhrzeit</v>
          </cell>
          <cell r="AP4" t="str">
            <v>P K Rückgabe Datum</v>
          </cell>
          <cell r="AQ4" t="str">
            <v>P K Rückgabe Uhrzeit</v>
          </cell>
          <cell r="AR4" t="str">
            <v>Prüfen jetzt !</v>
          </cell>
          <cell r="AS4" t="str">
            <v>eigene PK´s</v>
          </cell>
          <cell r="AT4" t="str">
            <v>PC.-Protok.</v>
          </cell>
          <cell r="AU4" t="str">
            <v>E-mail´s</v>
          </cell>
          <cell r="AV4" t="str">
            <v xml:space="preserve"> über Abt.52, Tel.: 4506 zugesandt Datum</v>
          </cell>
          <cell r="AW4" t="str">
            <v>Telefonate Gespräche</v>
          </cell>
          <cell r="AX4" t="str">
            <v>Aktuelle Bemerkungen</v>
          </cell>
          <cell r="AY4" t="str">
            <v>Unter-   wei-  sungs-      Termin!</v>
          </cell>
          <cell r="AZ4" t="str">
            <v>Autofilterhilfe</v>
          </cell>
          <cell r="BA4" t="str">
            <v>gesamt geprüfte Geräte</v>
          </cell>
          <cell r="BB4" t="str">
            <v>davon privat</v>
          </cell>
          <cell r="BC4" t="str">
            <v>defekte Geräte</v>
          </cell>
          <cell r="BD4" t="str">
            <v>davon privat</v>
          </cell>
          <cell r="BE4" t="str">
            <v>Fehler- quote in %</v>
          </cell>
        </row>
        <row r="5">
          <cell r="A5" t="str">
            <v>5690-100</v>
          </cell>
          <cell r="C5" t="str">
            <v>Universitätsbibliothek</v>
          </cell>
          <cell r="E5" t="str">
            <v xml:space="preserve"> </v>
          </cell>
          <cell r="F5" t="str">
            <v>Herrn</v>
          </cell>
          <cell r="G5" t="str">
            <v>Frank Breite</v>
          </cell>
          <cell r="H5">
            <v>5020</v>
          </cell>
          <cell r="J5">
            <v>1</v>
          </cell>
          <cell r="K5">
            <v>34116</v>
          </cell>
          <cell r="M5" t="str">
            <v>Büro</v>
          </cell>
          <cell r="N5">
            <v>24</v>
          </cell>
          <cell r="O5">
            <v>32</v>
          </cell>
          <cell r="P5">
            <v>36192</v>
          </cell>
          <cell r="Q5">
            <v>32</v>
          </cell>
          <cell r="S5">
            <v>37165</v>
          </cell>
          <cell r="T5">
            <v>35479</v>
          </cell>
          <cell r="U5">
            <v>35479</v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"22.11.96"</v>
          </cell>
          <cell r="AE5" t="str">
            <v>"22.11.96"</v>
          </cell>
          <cell r="AT5" t="str">
            <v>Z</v>
          </cell>
          <cell r="AW5">
            <v>36196</v>
          </cell>
          <cell r="BE5">
            <v>0</v>
          </cell>
        </row>
        <row r="6">
          <cell r="A6" t="str">
            <v>5690-101</v>
          </cell>
          <cell r="C6" t="str">
            <v>Universitätsbibliothek</v>
          </cell>
          <cell r="F6" t="str">
            <v>Herrn</v>
          </cell>
          <cell r="G6" t="str">
            <v xml:space="preserve"> Jill Müller</v>
          </cell>
          <cell r="H6">
            <v>5049</v>
          </cell>
          <cell r="J6">
            <v>1</v>
          </cell>
          <cell r="K6">
            <v>36208</v>
          </cell>
          <cell r="M6" t="str">
            <v>Büro</v>
          </cell>
          <cell r="N6">
            <v>24</v>
          </cell>
          <cell r="O6">
            <v>32</v>
          </cell>
          <cell r="P6">
            <v>36192</v>
          </cell>
          <cell r="Q6">
            <v>32</v>
          </cell>
          <cell r="R6" t="str">
            <v xml:space="preserve"> </v>
          </cell>
          <cell r="S6">
            <v>37165</v>
          </cell>
          <cell r="T6">
            <v>36209</v>
          </cell>
          <cell r="U6">
            <v>36209</v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"22.11.96"</v>
          </cell>
          <cell r="AE6" t="str">
            <v>"22.11.96"</v>
          </cell>
          <cell r="AZ6" t="str">
            <v xml:space="preserve"> </v>
          </cell>
          <cell r="BE6">
            <v>0</v>
          </cell>
        </row>
        <row r="7">
          <cell r="A7" t="str">
            <v>5690-102</v>
          </cell>
          <cell r="C7" t="str">
            <v>Universitätsbibliothek</v>
          </cell>
          <cell r="F7" t="str">
            <v>Frau</v>
          </cell>
          <cell r="G7" t="str">
            <v>Lothar Osterloh</v>
          </cell>
          <cell r="H7" t="str">
            <v>5038/7 vor 9h</v>
          </cell>
          <cell r="J7">
            <v>2</v>
          </cell>
          <cell r="K7">
            <v>36208</v>
          </cell>
          <cell r="M7" t="str">
            <v>Büro</v>
          </cell>
          <cell r="N7">
            <v>24</v>
          </cell>
          <cell r="O7">
            <v>32</v>
          </cell>
          <cell r="P7">
            <v>36192</v>
          </cell>
          <cell r="Q7">
            <v>32</v>
          </cell>
          <cell r="S7">
            <v>37165</v>
          </cell>
          <cell r="T7">
            <v>36209</v>
          </cell>
          <cell r="U7">
            <v>36209</v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"22.11.96"</v>
          </cell>
          <cell r="AE7" t="str">
            <v>"22.11.96"</v>
          </cell>
          <cell r="AW7">
            <v>36209</v>
          </cell>
          <cell r="AX7" t="str">
            <v xml:space="preserve">(2.6.99 Server geprüft ) </v>
          </cell>
          <cell r="BA7">
            <v>1261</v>
          </cell>
          <cell r="BB7">
            <v>28</v>
          </cell>
          <cell r="BC7">
            <v>7</v>
          </cell>
          <cell r="BD7">
            <v>1</v>
          </cell>
          <cell r="BE7">
            <v>0.55511498810467885</v>
          </cell>
        </row>
        <row r="8">
          <cell r="A8" t="str">
            <v>5690-104</v>
          </cell>
          <cell r="C8" t="str">
            <v>Universitätsbibliothek</v>
          </cell>
          <cell r="E8" t="str">
            <v>Chemiebibliothek</v>
          </cell>
          <cell r="F8" t="str">
            <v>Herrn</v>
          </cell>
          <cell r="G8" t="str">
            <v>Axel Zschippang</v>
          </cell>
          <cell r="H8">
            <v>5034</v>
          </cell>
          <cell r="J8">
            <v>1</v>
          </cell>
          <cell r="K8">
            <v>36313</v>
          </cell>
          <cell r="M8" t="str">
            <v>Büro</v>
          </cell>
          <cell r="N8">
            <v>24</v>
          </cell>
          <cell r="O8">
            <v>24</v>
          </cell>
          <cell r="P8">
            <v>36312</v>
          </cell>
          <cell r="S8">
            <v>37043</v>
          </cell>
          <cell r="T8">
            <v>36313</v>
          </cell>
          <cell r="U8">
            <v>36313</v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E8" t="str">
            <v/>
          </cell>
          <cell r="BA8">
            <v>72</v>
          </cell>
          <cell r="BB8">
            <v>3</v>
          </cell>
          <cell r="BC8">
            <v>0</v>
          </cell>
          <cell r="BD8">
            <v>10</v>
          </cell>
          <cell r="BE8">
            <v>0</v>
          </cell>
        </row>
        <row r="9">
          <cell r="A9" t="str">
            <v>5691-000</v>
          </cell>
          <cell r="C9" t="str">
            <v>Rechenzentrum TU Braunschweig</v>
          </cell>
          <cell r="F9" t="str">
            <v>Herrn</v>
          </cell>
          <cell r="G9" t="str">
            <v>Jörg Kaminski</v>
          </cell>
          <cell r="H9">
            <v>5539</v>
          </cell>
          <cell r="I9">
            <v>1</v>
          </cell>
          <cell r="K9">
            <v>33945</v>
          </cell>
          <cell r="M9" t="str">
            <v>Werkstatt</v>
          </cell>
          <cell r="N9">
            <v>12</v>
          </cell>
          <cell r="O9">
            <v>12</v>
          </cell>
          <cell r="P9">
            <v>36557</v>
          </cell>
          <cell r="Q9">
            <v>24</v>
          </cell>
          <cell r="R9" t="str">
            <v>X</v>
          </cell>
          <cell r="S9">
            <v>37288</v>
          </cell>
          <cell r="T9" t="str">
            <v>Jörg Kaminski</v>
          </cell>
          <cell r="U9" t="str">
            <v>Jörg Kaminski</v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E9" t="str">
            <v>Sonderturnus</v>
          </cell>
          <cell r="AM9" t="str">
            <v>eigenes Prüfgerät</v>
          </cell>
          <cell r="AO9" t="str">
            <v xml:space="preserve"> eigenes Prüfgerät</v>
          </cell>
          <cell r="AQ9" t="str">
            <v xml:space="preserve"> eigenes Prüfgerät                      </v>
          </cell>
          <cell r="AS9">
            <v>1</v>
          </cell>
          <cell r="AT9">
            <v>1</v>
          </cell>
          <cell r="AU9" t="str">
            <v>f.obtmeier@tu-bs.de</v>
          </cell>
          <cell r="AV9">
            <v>36550</v>
          </cell>
          <cell r="AW9" t="str">
            <v>19.8.99, mit Herrn Schmidt; 15.12.1998</v>
          </cell>
          <cell r="AX9" t="str">
            <v>Unterlagen werden zugesandt; Herr Kaminski hat 48 er Turnus eigenverantwortlich festgelegt !- 24 Monate ???</v>
          </cell>
          <cell r="BA9">
            <v>70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</row>
        <row r="10">
          <cell r="A10" t="str">
            <v>5691-001</v>
          </cell>
          <cell r="C10" t="str">
            <v>Rechenzentrum TU Braunschweig</v>
          </cell>
          <cell r="F10" t="str">
            <v>Herrn</v>
          </cell>
          <cell r="G10" t="str">
            <v>Lutz Geißler</v>
          </cell>
          <cell r="H10">
            <v>5515</v>
          </cell>
          <cell r="J10">
            <v>1</v>
          </cell>
          <cell r="K10">
            <v>33948</v>
          </cell>
          <cell r="M10" t="str">
            <v>Büro</v>
          </cell>
          <cell r="N10">
            <v>24</v>
          </cell>
          <cell r="O10">
            <v>30</v>
          </cell>
          <cell r="P10">
            <v>35886</v>
          </cell>
          <cell r="Q10">
            <v>30</v>
          </cell>
          <cell r="S10">
            <v>36800</v>
          </cell>
          <cell r="T10" t="str">
            <v>Jörg Kaminski</v>
          </cell>
          <cell r="U10" t="str">
            <v>Jörg Kaminski</v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35674</v>
          </cell>
          <cell r="AE10">
            <v>35674</v>
          </cell>
          <cell r="AT10">
            <v>1</v>
          </cell>
          <cell r="AW10">
            <v>36333</v>
          </cell>
          <cell r="BA10">
            <v>1049</v>
          </cell>
          <cell r="BB10">
            <v>22</v>
          </cell>
          <cell r="BC10">
            <v>19</v>
          </cell>
          <cell r="BD10">
            <v>3</v>
          </cell>
          <cell r="BE10">
            <v>1.8112488083889418</v>
          </cell>
        </row>
        <row r="11">
          <cell r="A11" t="str">
            <v>5692-800</v>
          </cell>
          <cell r="C11" t="str">
            <v>Sprachenzentrum der TU</v>
          </cell>
          <cell r="E11" t="str">
            <v xml:space="preserve"> </v>
          </cell>
          <cell r="F11" t="str">
            <v>Herrn</v>
          </cell>
          <cell r="G11" t="str">
            <v>Dirk Wessel</v>
          </cell>
          <cell r="H11" t="str">
            <v>0177-2161528</v>
          </cell>
          <cell r="J11" t="str">
            <v>"0"</v>
          </cell>
          <cell r="K11">
            <v>36270</v>
          </cell>
          <cell r="L11">
            <v>1</v>
          </cell>
          <cell r="M11" t="str">
            <v>Büro</v>
          </cell>
          <cell r="N11">
            <v>24</v>
          </cell>
          <cell r="O11">
            <v>32</v>
          </cell>
          <cell r="P11">
            <v>36465</v>
          </cell>
          <cell r="Q11">
            <v>32</v>
          </cell>
          <cell r="S11">
            <v>37438</v>
          </cell>
          <cell r="T11">
            <v>36500</v>
          </cell>
          <cell r="U11">
            <v>36500</v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35391</v>
          </cell>
          <cell r="AE11">
            <v>35391</v>
          </cell>
          <cell r="AX11" t="str">
            <v>7.3.00 Wendenring 3-4, 3.OG Seminarraum stehen noch Geräte zur Prüfung !</v>
          </cell>
          <cell r="BA11">
            <v>46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2">
          <cell r="A12" t="str">
            <v>5692-801</v>
          </cell>
          <cell r="C12" t="str">
            <v>Sprachenzentrum der TU</v>
          </cell>
          <cell r="E12" t="str">
            <v>Sprachlabor</v>
          </cell>
          <cell r="F12" t="str">
            <v>Herrn</v>
          </cell>
          <cell r="G12" t="str">
            <v>Dirk Wessel</v>
          </cell>
          <cell r="H12" t="str">
            <v>0177-2161528</v>
          </cell>
          <cell r="J12" t="str">
            <v>"0"</v>
          </cell>
          <cell r="K12">
            <v>36270</v>
          </cell>
          <cell r="M12" t="str">
            <v>Schulung</v>
          </cell>
          <cell r="N12">
            <v>12</v>
          </cell>
          <cell r="O12">
            <v>16</v>
          </cell>
          <cell r="P12">
            <v>36465</v>
          </cell>
          <cell r="Q12">
            <v>16</v>
          </cell>
          <cell r="S12">
            <v>36951</v>
          </cell>
          <cell r="T12">
            <v>36500</v>
          </cell>
          <cell r="U12">
            <v>36500</v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>
            <v>35391</v>
          </cell>
          <cell r="AE12">
            <v>35391</v>
          </cell>
          <cell r="BA12">
            <v>27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</row>
        <row r="13">
          <cell r="A13" t="str">
            <v>5693-600</v>
          </cell>
          <cell r="C13" t="str">
            <v>Hochmagnetfeldanlage</v>
          </cell>
          <cell r="F13" t="str">
            <v>Herrn</v>
          </cell>
          <cell r="G13" t="str">
            <v>Horst Simontowski</v>
          </cell>
          <cell r="H13">
            <v>5501</v>
          </cell>
          <cell r="I13">
            <v>1</v>
          </cell>
          <cell r="K13">
            <v>33945</v>
          </cell>
          <cell r="M13" t="str">
            <v>Büro</v>
          </cell>
          <cell r="N13">
            <v>24</v>
          </cell>
          <cell r="O13">
            <v>24</v>
          </cell>
          <cell r="P13">
            <v>35735</v>
          </cell>
          <cell r="Q13">
            <v>32</v>
          </cell>
          <cell r="S13">
            <v>36708</v>
          </cell>
          <cell r="T13" t="str">
            <v>Horst Simontowski</v>
          </cell>
          <cell r="U13" t="str">
            <v>Horst Simontowski</v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E13" t="str">
            <v/>
          </cell>
          <cell r="AM13" t="str">
            <v>eigenes Prüfgerät</v>
          </cell>
          <cell r="AO13" t="str">
            <v xml:space="preserve"> eigenes Prüfgerät</v>
          </cell>
          <cell r="AQ13" t="str">
            <v xml:space="preserve"> eigenes Prüfgerät                      </v>
          </cell>
          <cell r="AS13" t="str">
            <v>a</v>
          </cell>
          <cell r="AT13">
            <v>0</v>
          </cell>
          <cell r="BA13">
            <v>126</v>
          </cell>
          <cell r="BB13">
            <v>2</v>
          </cell>
          <cell r="BC13">
            <v>0</v>
          </cell>
          <cell r="BD13">
            <v>0</v>
          </cell>
          <cell r="BE13">
            <v>0</v>
          </cell>
        </row>
        <row r="14">
          <cell r="A14" t="str">
            <v>5693-601</v>
          </cell>
          <cell r="C14" t="str">
            <v>Hochmagnetfeldanlage</v>
          </cell>
          <cell r="F14" t="str">
            <v>Herrn</v>
          </cell>
          <cell r="G14" t="str">
            <v>Robert Hofmann</v>
          </cell>
          <cell r="H14">
            <v>5502</v>
          </cell>
          <cell r="J14">
            <v>1</v>
          </cell>
          <cell r="K14">
            <v>33948</v>
          </cell>
          <cell r="M14" t="str">
            <v>Labor</v>
          </cell>
          <cell r="N14">
            <v>12</v>
          </cell>
          <cell r="O14">
            <v>16</v>
          </cell>
          <cell r="P14">
            <v>36251</v>
          </cell>
          <cell r="Q14">
            <v>16</v>
          </cell>
          <cell r="R14" t="str">
            <v xml:space="preserve"> </v>
          </cell>
          <cell r="S14">
            <v>36739</v>
          </cell>
          <cell r="T14" t="str">
            <v>Horst Simontowski</v>
          </cell>
          <cell r="U14" t="str">
            <v>Horst Simontowski</v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>
            <v>36125</v>
          </cell>
          <cell r="AE14">
            <v>36125</v>
          </cell>
          <cell r="AT14" t="str">
            <v>Z</v>
          </cell>
          <cell r="AW14">
            <v>36272</v>
          </cell>
          <cell r="BA14">
            <v>391</v>
          </cell>
          <cell r="BB14">
            <v>4</v>
          </cell>
          <cell r="BC14">
            <v>1</v>
          </cell>
          <cell r="BD14">
            <v>0</v>
          </cell>
          <cell r="BE14">
            <v>0.25575447570332482</v>
          </cell>
        </row>
        <row r="15">
          <cell r="A15" t="str">
            <v>5694-400</v>
          </cell>
          <cell r="C15" t="str">
            <v>Sportzentrum der TU</v>
          </cell>
          <cell r="F15" t="str">
            <v>Herrn</v>
          </cell>
          <cell r="G15" t="str">
            <v>Oliver Feldmann</v>
          </cell>
          <cell r="H15">
            <v>3618</v>
          </cell>
          <cell r="J15">
            <v>1</v>
          </cell>
          <cell r="K15">
            <v>36062</v>
          </cell>
          <cell r="M15" t="str">
            <v>Sport</v>
          </cell>
          <cell r="N15">
            <v>12</v>
          </cell>
          <cell r="O15">
            <v>16</v>
          </cell>
          <cell r="P15">
            <v>36612</v>
          </cell>
          <cell r="Q15">
            <v>11</v>
          </cell>
          <cell r="R15" t="str">
            <v>X</v>
          </cell>
          <cell r="S15">
            <v>36949</v>
          </cell>
          <cell r="T15">
            <v>36641</v>
          </cell>
          <cell r="U15">
            <v>36641</v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36131</v>
          </cell>
          <cell r="AE15" t="str">
            <v>Sonderturnus</v>
          </cell>
          <cell r="AW15" t="str">
            <v>25.04.00; 27.03.00; 22.03.00, 12.11.1998</v>
          </cell>
          <cell r="AX15" t="str">
            <v>Turnus wurde wegen Sesonarbeiten verkürtzt, N. P.: 02.01 !</v>
          </cell>
          <cell r="BA15">
            <v>172</v>
          </cell>
          <cell r="BB15">
            <v>0</v>
          </cell>
          <cell r="BC15">
            <v>0</v>
          </cell>
          <cell r="BD15">
            <v>1</v>
          </cell>
          <cell r="BE15">
            <v>0</v>
          </cell>
        </row>
        <row r="16">
          <cell r="A16" t="str">
            <v>5695-200</v>
          </cell>
          <cell r="C16" t="str">
            <v>Zentralstelle für Weiterbildung</v>
          </cell>
          <cell r="F16" t="str">
            <v>Herrn</v>
          </cell>
          <cell r="G16" t="str">
            <v>Dietmar Kähler</v>
          </cell>
          <cell r="H16">
            <v>4212</v>
          </cell>
          <cell r="J16">
            <v>2</v>
          </cell>
          <cell r="K16">
            <v>34116</v>
          </cell>
          <cell r="M16" t="str">
            <v>Büro</v>
          </cell>
          <cell r="N16">
            <v>24</v>
          </cell>
          <cell r="O16">
            <v>32</v>
          </cell>
          <cell r="P16">
            <v>36373</v>
          </cell>
          <cell r="Q16">
            <v>32</v>
          </cell>
          <cell r="R16" t="str">
            <v xml:space="preserve"> </v>
          </cell>
          <cell r="S16">
            <v>37347</v>
          </cell>
          <cell r="T16">
            <v>36479</v>
          </cell>
          <cell r="U16">
            <v>36479</v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36125</v>
          </cell>
          <cell r="AE16">
            <v>36125</v>
          </cell>
          <cell r="AT16">
            <v>1</v>
          </cell>
          <cell r="AU16" t="str">
            <v>d.kaehler@tu-bs.de</v>
          </cell>
          <cell r="AV16">
            <v>36691</v>
          </cell>
          <cell r="AW16" t="str">
            <v>14.06.00; 02.08.1999 ?</v>
          </cell>
          <cell r="AX16" t="str">
            <v>weiterer Prüfer: Antun Borkovic´</v>
          </cell>
          <cell r="BA16">
            <v>142</v>
          </cell>
          <cell r="BB16">
            <v>1</v>
          </cell>
          <cell r="BC16">
            <v>0</v>
          </cell>
          <cell r="BD16">
            <v>0</v>
          </cell>
          <cell r="BE16">
            <v>0</v>
          </cell>
        </row>
        <row r="17">
          <cell r="A17" t="str">
            <v>5697-900</v>
          </cell>
          <cell r="C17" t="str">
            <v xml:space="preserve">Zentrale Einrichtung für Tierhaltung </v>
          </cell>
          <cell r="F17" t="str">
            <v>Frau</v>
          </cell>
          <cell r="G17" t="str">
            <v>Heimke Arend</v>
          </cell>
          <cell r="H17">
            <v>5672</v>
          </cell>
          <cell r="J17">
            <v>1</v>
          </cell>
          <cell r="K17">
            <v>36062</v>
          </cell>
          <cell r="M17" t="str">
            <v>Büro</v>
          </cell>
          <cell r="N17">
            <v>24</v>
          </cell>
          <cell r="O17">
            <v>24</v>
          </cell>
          <cell r="P17">
            <v>36495</v>
          </cell>
          <cell r="Q17">
            <v>32</v>
          </cell>
          <cell r="S17">
            <v>37469</v>
          </cell>
          <cell r="T17">
            <v>36542</v>
          </cell>
          <cell r="U17">
            <v>36542</v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"17.01.00"</v>
          </cell>
          <cell r="AE17" t="str">
            <v>"17.01.00"</v>
          </cell>
          <cell r="AW17">
            <v>36542</v>
          </cell>
          <cell r="AX17" t="str">
            <v>Achtung falsche Aufkleber(Dez 00) gesetzt !</v>
          </cell>
          <cell r="BA17">
            <v>57</v>
          </cell>
          <cell r="BB17">
            <v>7</v>
          </cell>
          <cell r="BC17">
            <v>0</v>
          </cell>
          <cell r="BD17">
            <v>0</v>
          </cell>
          <cell r="BE17">
            <v>0</v>
          </cell>
        </row>
        <row r="18">
          <cell r="A18" t="str">
            <v>5697-901</v>
          </cell>
          <cell r="C18" t="str">
            <v xml:space="preserve">Zentrale Einrichtung für Tierhaltung </v>
          </cell>
          <cell r="F18" t="str">
            <v>Frau</v>
          </cell>
          <cell r="G18" t="str">
            <v>Claudia Schultze</v>
          </cell>
          <cell r="H18">
            <v>5672</v>
          </cell>
          <cell r="J18">
            <v>1</v>
          </cell>
          <cell r="K18">
            <v>36062</v>
          </cell>
          <cell r="M18" t="str">
            <v>Tierhaltung / Labor</v>
          </cell>
          <cell r="N18">
            <v>12</v>
          </cell>
          <cell r="O18">
            <v>12</v>
          </cell>
          <cell r="P18">
            <v>36495</v>
          </cell>
          <cell r="Q18">
            <v>16</v>
          </cell>
          <cell r="R18" t="str">
            <v xml:space="preserve"> </v>
          </cell>
          <cell r="S18">
            <v>36982</v>
          </cell>
          <cell r="T18">
            <v>36542</v>
          </cell>
          <cell r="U18">
            <v>36542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>
            <v>36542</v>
          </cell>
          <cell r="AE18">
            <v>36542</v>
          </cell>
          <cell r="AW18">
            <v>36475</v>
          </cell>
          <cell r="AX18" t="str">
            <v>2 ortsfeste Geräte sollen erst Dez 2003 geprüft werden !</v>
          </cell>
          <cell r="BA18">
            <v>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A19" t="str">
            <v>5715-000</v>
          </cell>
          <cell r="C19" t="str">
            <v>Praktikantenamt für Maschinenbau und Elektrotechnik</v>
          </cell>
          <cell r="F19" t="str">
            <v>Herrn</v>
          </cell>
          <cell r="G19" t="str">
            <v>Andreas Siepmann</v>
          </cell>
          <cell r="H19">
            <v>3318</v>
          </cell>
          <cell r="I19">
            <v>1</v>
          </cell>
          <cell r="K19">
            <v>36012</v>
          </cell>
          <cell r="M19" t="str">
            <v>Werkstatt</v>
          </cell>
          <cell r="N19">
            <v>24</v>
          </cell>
          <cell r="O19">
            <v>24</v>
          </cell>
          <cell r="P19">
            <v>36008</v>
          </cell>
          <cell r="Q19">
            <v>32</v>
          </cell>
          <cell r="S19">
            <v>36982</v>
          </cell>
          <cell r="T19" t="str">
            <v>Andreas Siepmann</v>
          </cell>
          <cell r="U19" t="str">
            <v>Andreas Siepmann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"07.09.98"</v>
          </cell>
          <cell r="AE19" t="str">
            <v>"07.09.98"</v>
          </cell>
          <cell r="AT19">
            <v>1</v>
          </cell>
          <cell r="AU19" t="str">
            <v>a.siepmann@tu-bs.de</v>
          </cell>
          <cell r="AV19">
            <v>36545</v>
          </cell>
          <cell r="BA19">
            <v>10</v>
          </cell>
          <cell r="BB19">
            <v>2</v>
          </cell>
          <cell r="BC19">
            <v>0</v>
          </cell>
          <cell r="BD19">
            <v>0</v>
          </cell>
          <cell r="BE19">
            <v>0</v>
          </cell>
        </row>
        <row r="20">
          <cell r="A20" t="str">
            <v>5727-400</v>
          </cell>
          <cell r="B20" t="str">
            <v>Fachb. 1</v>
          </cell>
          <cell r="C20" t="str">
            <v>Mathematik und Informatik</v>
          </cell>
          <cell r="F20" t="str">
            <v>Herrn</v>
          </cell>
          <cell r="G20" t="str">
            <v>Jens Faber,   Abt. 42</v>
          </cell>
          <cell r="H20">
            <v>5102</v>
          </cell>
          <cell r="I20" t="str">
            <v>"0"</v>
          </cell>
          <cell r="K20">
            <v>33547</v>
          </cell>
          <cell r="M20" t="str">
            <v>Büro</v>
          </cell>
          <cell r="N20">
            <v>24</v>
          </cell>
          <cell r="O20">
            <v>24</v>
          </cell>
          <cell r="P20">
            <v>35855</v>
          </cell>
          <cell r="Q20">
            <v>24</v>
          </cell>
          <cell r="S20">
            <v>36586</v>
          </cell>
          <cell r="T20" t="str">
            <v>Faber</v>
          </cell>
          <cell r="U20" t="str">
            <v>Faber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>siehe &gt;</v>
          </cell>
          <cell r="AA20" t="str">
            <v/>
          </cell>
          <cell r="AB20" t="str">
            <v/>
          </cell>
          <cell r="AC20" t="str">
            <v/>
          </cell>
          <cell r="AE20" t="str">
            <v/>
          </cell>
          <cell r="AM20" t="str">
            <v>siehe Bemerkungen</v>
          </cell>
          <cell r="AX20" t="str">
            <v>prüft im Mai 00</v>
          </cell>
          <cell r="AZ20" t="str">
            <v>FJ</v>
          </cell>
          <cell r="BA20">
            <v>14</v>
          </cell>
          <cell r="BC20">
            <v>0</v>
          </cell>
          <cell r="BE20">
            <v>0</v>
          </cell>
        </row>
        <row r="21">
          <cell r="A21" t="str">
            <v>5727-401</v>
          </cell>
          <cell r="B21" t="str">
            <v>Fachschaft</v>
          </cell>
          <cell r="C21" t="str">
            <v>Fachschaft Mathematik und Informatik</v>
          </cell>
          <cell r="E21" t="str">
            <v>Pockelsstr. 14</v>
          </cell>
          <cell r="F21" t="str">
            <v>Herrn</v>
          </cell>
          <cell r="G21" t="str">
            <v>Jens Faber</v>
          </cell>
          <cell r="H21">
            <v>7427</v>
          </cell>
          <cell r="I21" t="str">
            <v>"0"</v>
          </cell>
          <cell r="K21">
            <v>33547</v>
          </cell>
          <cell r="M21" t="str">
            <v>Büro</v>
          </cell>
          <cell r="N21">
            <v>24</v>
          </cell>
          <cell r="O21">
            <v>24</v>
          </cell>
          <cell r="P21">
            <v>36678</v>
          </cell>
          <cell r="S21">
            <v>37408</v>
          </cell>
          <cell r="T21" t="str">
            <v>Faber</v>
          </cell>
          <cell r="U21" t="str">
            <v>Faber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E21" t="str">
            <v/>
          </cell>
          <cell r="AM21" t="str">
            <v>siehe oben</v>
          </cell>
          <cell r="AX21" t="str">
            <v>Prüfung erfolgt auf freiw. Basis</v>
          </cell>
          <cell r="AZ21" t="str">
            <v>JF</v>
          </cell>
          <cell r="BE21">
            <v>0</v>
          </cell>
        </row>
        <row r="22">
          <cell r="A22" t="str">
            <v>5727-409</v>
          </cell>
          <cell r="B22" t="str">
            <v>Institut für</v>
          </cell>
          <cell r="C22" t="str">
            <v>Medizinische Informatik</v>
          </cell>
          <cell r="G22" t="str">
            <v>2 Hiwi´s werden schriftlich gemeldet</v>
          </cell>
          <cell r="H22">
            <v>9501</v>
          </cell>
          <cell r="J22">
            <v>2</v>
          </cell>
          <cell r="M22" t="str">
            <v>Büro</v>
          </cell>
          <cell r="N22">
            <v>24</v>
          </cell>
          <cell r="T22" t="str">
            <v/>
          </cell>
          <cell r="V22" t="str">
            <v>siehe 5,1 &gt;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E22" t="str">
            <v/>
          </cell>
          <cell r="AJ22" t="str">
            <v>siehe Bemerkungen</v>
          </cell>
          <cell r="AW22">
            <v>36657</v>
          </cell>
          <cell r="AX22" t="str">
            <v>11.05.00 Telefonat R. Houschka; (Unterlagen wurden vor Jahren zugesandt), 2 Hiwi´s werden schriftlich gemeldet</v>
          </cell>
          <cell r="AZ22" t="str">
            <v>u</v>
          </cell>
          <cell r="BA22">
            <v>0</v>
          </cell>
          <cell r="BE22">
            <v>0</v>
          </cell>
        </row>
        <row r="23">
          <cell r="A23" t="str">
            <v>5728-210</v>
          </cell>
          <cell r="B23" t="str">
            <v>Institut für</v>
          </cell>
          <cell r="C23" t="str">
            <v>Analysis</v>
          </cell>
          <cell r="D23" t="str">
            <v>Abt.</v>
          </cell>
          <cell r="E23" t="str">
            <v>Funktionalanalysis u. Differentialgleichungen</v>
          </cell>
          <cell r="F23" t="str">
            <v>Herrn</v>
          </cell>
          <cell r="G23" t="str">
            <v>Dr. K. Hardenberg</v>
          </cell>
          <cell r="H23" t="str">
            <v>7403 / 2</v>
          </cell>
          <cell r="J23">
            <v>1</v>
          </cell>
          <cell r="K23">
            <v>36166</v>
          </cell>
          <cell r="M23" t="str">
            <v>Büro</v>
          </cell>
          <cell r="N23">
            <v>24</v>
          </cell>
          <cell r="O23">
            <v>24</v>
          </cell>
          <cell r="P23">
            <v>36161</v>
          </cell>
          <cell r="Q23">
            <v>32</v>
          </cell>
          <cell r="S23">
            <v>37135</v>
          </cell>
          <cell r="T23">
            <v>36174</v>
          </cell>
          <cell r="U23">
            <v>36174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36229</v>
          </cell>
          <cell r="AE23">
            <v>36229</v>
          </cell>
          <cell r="AW23">
            <v>36151</v>
          </cell>
          <cell r="BA23">
            <v>63</v>
          </cell>
          <cell r="BB23">
            <v>5</v>
          </cell>
          <cell r="BC23">
            <v>0</v>
          </cell>
          <cell r="BD23">
            <v>0</v>
          </cell>
          <cell r="BE23">
            <v>0</v>
          </cell>
        </row>
        <row r="24">
          <cell r="A24" t="str">
            <v>5728-220</v>
          </cell>
          <cell r="B24" t="str">
            <v xml:space="preserve">Institut für </v>
          </cell>
          <cell r="C24" t="str">
            <v>Analysis</v>
          </cell>
          <cell r="D24" t="str">
            <v>Abt.</v>
          </cell>
          <cell r="E24" t="str">
            <v>Topologie u. Grdl. d.  Analysis</v>
          </cell>
          <cell r="F24" t="str">
            <v>Herrn</v>
          </cell>
          <cell r="G24" t="str">
            <v>Prof.- Dr. Karl- Joachim Wirths</v>
          </cell>
          <cell r="H24" t="str">
            <v>7416 / 7418</v>
          </cell>
          <cell r="J24">
            <v>1</v>
          </cell>
          <cell r="K24">
            <v>36220</v>
          </cell>
          <cell r="M24" t="str">
            <v>Büro</v>
          </cell>
          <cell r="N24">
            <v>24</v>
          </cell>
          <cell r="O24">
            <v>32</v>
          </cell>
          <cell r="P24">
            <v>36281</v>
          </cell>
          <cell r="Q24">
            <v>32</v>
          </cell>
          <cell r="S24">
            <v>37257</v>
          </cell>
          <cell r="T24">
            <v>36291</v>
          </cell>
          <cell r="U24">
            <v>36291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>
            <v>35391</v>
          </cell>
          <cell r="AE24">
            <v>35391</v>
          </cell>
          <cell r="AW24">
            <v>36216</v>
          </cell>
          <cell r="AX24" t="str">
            <v>('Prof.  Gräter  nicht mehr im Institut !)</v>
          </cell>
          <cell r="BA24">
            <v>53</v>
          </cell>
          <cell r="BB24">
            <v>8</v>
          </cell>
          <cell r="BC24">
            <v>4</v>
          </cell>
          <cell r="BD24">
            <v>3</v>
          </cell>
          <cell r="BE24">
            <v>7.5471698113207548</v>
          </cell>
        </row>
        <row r="25">
          <cell r="A25" t="str">
            <v>5729-000</v>
          </cell>
          <cell r="B25" t="str">
            <v xml:space="preserve">Institut für </v>
          </cell>
          <cell r="C25" t="str">
            <v>Algebra und Zahlentheorie</v>
          </cell>
          <cell r="F25" t="str">
            <v>Herrn</v>
          </cell>
          <cell r="G25" t="str">
            <v>Dr. H. Weiß</v>
          </cell>
          <cell r="H25">
            <v>7505</v>
          </cell>
          <cell r="J25">
            <v>1</v>
          </cell>
          <cell r="K25">
            <v>33920</v>
          </cell>
          <cell r="M25" t="str">
            <v>Büro</v>
          </cell>
          <cell r="N25">
            <v>24</v>
          </cell>
          <cell r="O25">
            <v>32</v>
          </cell>
          <cell r="P25">
            <v>36281</v>
          </cell>
          <cell r="Q25">
            <v>32</v>
          </cell>
          <cell r="S25">
            <v>37257</v>
          </cell>
          <cell r="T25">
            <v>36291</v>
          </cell>
          <cell r="U25">
            <v>36291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35391</v>
          </cell>
          <cell r="AE25">
            <v>35391</v>
          </cell>
          <cell r="AW25">
            <v>36234</v>
          </cell>
          <cell r="BA25">
            <v>65</v>
          </cell>
          <cell r="BB25">
            <v>4</v>
          </cell>
          <cell r="BC25">
            <v>1</v>
          </cell>
          <cell r="BD25">
            <v>1</v>
          </cell>
          <cell r="BE25">
            <v>1.5384615384615385</v>
          </cell>
        </row>
        <row r="26">
          <cell r="A26" t="str">
            <v>5730-400</v>
          </cell>
          <cell r="B26" t="str">
            <v>Institut für</v>
          </cell>
          <cell r="C26" t="str">
            <v>Geometrie</v>
          </cell>
          <cell r="F26" t="str">
            <v>Herrn</v>
          </cell>
          <cell r="G26" t="str">
            <v>Jens Faber,   Abt. 42</v>
          </cell>
          <cell r="H26">
            <v>7516</v>
          </cell>
          <cell r="J26" t="str">
            <v>"0"</v>
          </cell>
          <cell r="K26">
            <v>33547</v>
          </cell>
          <cell r="M26" t="str">
            <v>Büro</v>
          </cell>
          <cell r="N26">
            <v>24</v>
          </cell>
          <cell r="O26">
            <v>24</v>
          </cell>
          <cell r="P26">
            <v>36373</v>
          </cell>
          <cell r="Q26">
            <v>24</v>
          </cell>
          <cell r="S26">
            <v>37104</v>
          </cell>
          <cell r="T26">
            <v>36396</v>
          </cell>
          <cell r="U26">
            <v>36396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E26" t="str">
            <v/>
          </cell>
          <cell r="AW26">
            <v>36392</v>
          </cell>
          <cell r="AX26" t="str">
            <v>J. Faber prüft ausnahmsweise</v>
          </cell>
          <cell r="BA26">
            <v>80</v>
          </cell>
          <cell r="BB26">
            <v>27</v>
          </cell>
          <cell r="BC26">
            <v>3</v>
          </cell>
          <cell r="BD26">
            <v>0</v>
          </cell>
          <cell r="BE26">
            <v>3.75</v>
          </cell>
        </row>
        <row r="27">
          <cell r="A27" t="str">
            <v>5730-410</v>
          </cell>
          <cell r="B27" t="str">
            <v>Institut für</v>
          </cell>
          <cell r="C27" t="str">
            <v>Geometrie</v>
          </cell>
          <cell r="D27" t="str">
            <v>Abt.</v>
          </cell>
          <cell r="E27" t="str">
            <v>Diskrete Mathmatik</v>
          </cell>
          <cell r="F27" t="str">
            <v>Herrn</v>
          </cell>
          <cell r="G27" t="str">
            <v>Jens Faber,   Abt. 42</v>
          </cell>
          <cell r="H27">
            <v>7515</v>
          </cell>
          <cell r="J27" t="str">
            <v>"0"</v>
          </cell>
          <cell r="K27">
            <v>33547</v>
          </cell>
          <cell r="M27" t="str">
            <v>Büro</v>
          </cell>
          <cell r="N27">
            <v>24</v>
          </cell>
          <cell r="O27">
            <v>24</v>
          </cell>
          <cell r="P27">
            <v>36373</v>
          </cell>
          <cell r="Q27">
            <v>24</v>
          </cell>
          <cell r="S27">
            <v>37104</v>
          </cell>
          <cell r="T27">
            <v>36396</v>
          </cell>
          <cell r="U27">
            <v>36396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E27" t="str">
            <v/>
          </cell>
          <cell r="AW27">
            <v>36392</v>
          </cell>
          <cell r="AX27" t="str">
            <v>J. Faber prüft ausnahmsweise</v>
          </cell>
          <cell r="BE27">
            <v>0</v>
          </cell>
        </row>
        <row r="28">
          <cell r="A28" t="str">
            <v>5731-210</v>
          </cell>
          <cell r="B28" t="str">
            <v>Institut für</v>
          </cell>
          <cell r="C28" t="str">
            <v>Angewandte Mathematik</v>
          </cell>
          <cell r="D28" t="str">
            <v>Abt.</v>
          </cell>
          <cell r="E28" t="str">
            <v>Numerische Mathematik</v>
          </cell>
          <cell r="F28" t="str">
            <v>Herrn</v>
          </cell>
          <cell r="G28" t="str">
            <v>Thomas Lindner</v>
          </cell>
          <cell r="H28">
            <v>7556</v>
          </cell>
          <cell r="J28">
            <v>1</v>
          </cell>
          <cell r="K28">
            <v>36213</v>
          </cell>
          <cell r="M28" t="str">
            <v>Büro</v>
          </cell>
          <cell r="N28">
            <v>24</v>
          </cell>
          <cell r="O28">
            <v>28</v>
          </cell>
          <cell r="P28">
            <v>36220</v>
          </cell>
          <cell r="Q28">
            <v>28</v>
          </cell>
          <cell r="S28">
            <v>37073</v>
          </cell>
          <cell r="T28">
            <v>36234</v>
          </cell>
          <cell r="U28">
            <v>36234</v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>
            <v>35391</v>
          </cell>
          <cell r="AE28">
            <v>35391</v>
          </cell>
          <cell r="AX28" t="str">
            <v>Überspannungsableiter wurden nicht geprüft (15.3.99)</v>
          </cell>
          <cell r="BA28">
            <v>108</v>
          </cell>
          <cell r="BB28">
            <v>7</v>
          </cell>
          <cell r="BC28">
            <v>4</v>
          </cell>
          <cell r="BD28">
            <v>0</v>
          </cell>
          <cell r="BE28">
            <v>3.7037037037037037</v>
          </cell>
        </row>
        <row r="29">
          <cell r="A29" t="str">
            <v>5731-220</v>
          </cell>
          <cell r="B29" t="str">
            <v>Institut für</v>
          </cell>
          <cell r="C29" t="str">
            <v>Angewandte Mathematik</v>
          </cell>
          <cell r="D29" t="str">
            <v>Abt.</v>
          </cell>
          <cell r="E29" t="str">
            <v>Mathematische Optimierung</v>
          </cell>
          <cell r="F29" t="str">
            <v>Herrn</v>
          </cell>
          <cell r="G29" t="str">
            <v>Thomas Lindner</v>
          </cell>
          <cell r="H29">
            <v>7556</v>
          </cell>
          <cell r="J29" t="str">
            <v>"0"</v>
          </cell>
          <cell r="K29">
            <v>36213</v>
          </cell>
          <cell r="M29" t="str">
            <v>Büro</v>
          </cell>
          <cell r="N29">
            <v>24</v>
          </cell>
          <cell r="O29">
            <v>28</v>
          </cell>
          <cell r="P29">
            <v>36220</v>
          </cell>
          <cell r="Q29">
            <v>28</v>
          </cell>
          <cell r="S29">
            <v>37073</v>
          </cell>
          <cell r="T29">
            <v>36234</v>
          </cell>
          <cell r="U29">
            <v>36234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35391</v>
          </cell>
          <cell r="AE29">
            <v>35391</v>
          </cell>
          <cell r="BE29">
            <v>0</v>
          </cell>
        </row>
        <row r="30">
          <cell r="A30" t="str">
            <v>5732-000</v>
          </cell>
          <cell r="B30" t="str">
            <v>Institut für</v>
          </cell>
          <cell r="C30" t="str">
            <v>Mathematische Stochastik</v>
          </cell>
          <cell r="F30" t="str">
            <v>Herrn</v>
          </cell>
          <cell r="G30" t="str">
            <v>Dr. Lothar Schüler</v>
          </cell>
          <cell r="H30">
            <v>7569</v>
          </cell>
          <cell r="J30">
            <v>1</v>
          </cell>
          <cell r="K30">
            <v>33941</v>
          </cell>
          <cell r="M30" t="str">
            <v>Büro</v>
          </cell>
          <cell r="N30">
            <v>24</v>
          </cell>
          <cell r="O30">
            <v>32</v>
          </cell>
          <cell r="P30">
            <v>36602</v>
          </cell>
          <cell r="Q30">
            <v>32</v>
          </cell>
          <cell r="S30">
            <v>37577</v>
          </cell>
          <cell r="T30">
            <v>36607</v>
          </cell>
          <cell r="U30">
            <v>36607</v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>
            <v>35395</v>
          </cell>
          <cell r="AE30">
            <v>35395</v>
          </cell>
          <cell r="AW30" t="str">
            <v>17.01.00; 22.11.99; 8.10.99</v>
          </cell>
          <cell r="BA30">
            <v>77</v>
          </cell>
          <cell r="BB30">
            <v>5</v>
          </cell>
          <cell r="BC30">
            <v>2</v>
          </cell>
          <cell r="BD30">
            <v>0</v>
          </cell>
          <cell r="BE30">
            <v>2.5974025974025974</v>
          </cell>
        </row>
        <row r="31">
          <cell r="A31" t="str">
            <v>5740-100</v>
          </cell>
          <cell r="B31" t="str">
            <v>Institut für</v>
          </cell>
          <cell r="C31" t="str">
            <v>Theoretische Informatik</v>
          </cell>
          <cell r="D31" t="str">
            <v>Abt.</v>
          </cell>
          <cell r="E31" t="str">
            <v>Entwurf integrierter Schaltungen ( E.I.S.)</v>
          </cell>
          <cell r="F31" t="str">
            <v>Herrn</v>
          </cell>
          <cell r="G31" t="str">
            <v>Jürgen Hannken-Illjes</v>
          </cell>
          <cell r="H31">
            <v>2388</v>
          </cell>
          <cell r="J31">
            <v>1</v>
          </cell>
          <cell r="K31">
            <v>33920</v>
          </cell>
          <cell r="M31" t="str">
            <v>Büro</v>
          </cell>
          <cell r="N31">
            <v>24</v>
          </cell>
          <cell r="O31">
            <v>32</v>
          </cell>
          <cell r="P31">
            <v>36577</v>
          </cell>
          <cell r="Q31">
            <v>32</v>
          </cell>
          <cell r="S31">
            <v>37550</v>
          </cell>
          <cell r="T31">
            <v>36607</v>
          </cell>
          <cell r="U31">
            <v>36607</v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35587</v>
          </cell>
          <cell r="AE31">
            <v>35587</v>
          </cell>
          <cell r="BA31">
            <v>400</v>
          </cell>
          <cell r="BB31">
            <v>20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5740-110</v>
          </cell>
          <cell r="B32" t="str">
            <v>Institut für</v>
          </cell>
          <cell r="C32" t="str">
            <v>Theoretische Informatik</v>
          </cell>
          <cell r="D32" t="str">
            <v xml:space="preserve"> </v>
          </cell>
          <cell r="E32" t="str">
            <v>Fallersleber-Tor-Wall 22</v>
          </cell>
          <cell r="F32" t="str">
            <v>Herrn</v>
          </cell>
          <cell r="G32" t="str">
            <v>Frank Rust</v>
          </cell>
          <cell r="H32">
            <v>9525</v>
          </cell>
          <cell r="J32">
            <v>1</v>
          </cell>
          <cell r="K32">
            <v>34611</v>
          </cell>
          <cell r="M32" t="str">
            <v>Büro</v>
          </cell>
          <cell r="N32">
            <v>24</v>
          </cell>
          <cell r="O32">
            <v>32</v>
          </cell>
          <cell r="P32">
            <v>36495</v>
          </cell>
          <cell r="Q32">
            <v>32</v>
          </cell>
          <cell r="S32">
            <v>37469</v>
          </cell>
          <cell r="T32">
            <v>36529</v>
          </cell>
          <cell r="U32">
            <v>36529</v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>
            <v>35563</v>
          </cell>
          <cell r="AE32">
            <v>35563</v>
          </cell>
          <cell r="AW32">
            <v>36503</v>
          </cell>
          <cell r="BA32">
            <v>248</v>
          </cell>
          <cell r="BB32">
            <v>21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5741-000</v>
          </cell>
          <cell r="B33" t="str">
            <v>Institut für</v>
          </cell>
          <cell r="C33" t="str">
            <v>Programmiersprachen und Informations-Systeme</v>
          </cell>
          <cell r="F33" t="str">
            <v>Herrn</v>
          </cell>
          <cell r="G33" t="str">
            <v>Thomas Mack</v>
          </cell>
          <cell r="H33">
            <v>3296</v>
          </cell>
          <cell r="J33">
            <v>1</v>
          </cell>
          <cell r="K33">
            <v>33917</v>
          </cell>
          <cell r="M33" t="str">
            <v>Büro</v>
          </cell>
          <cell r="N33">
            <v>24</v>
          </cell>
          <cell r="O33">
            <v>32</v>
          </cell>
          <cell r="P33">
            <v>35855</v>
          </cell>
          <cell r="Q33">
            <v>32</v>
          </cell>
          <cell r="S33">
            <v>36831</v>
          </cell>
          <cell r="T33">
            <v>35993</v>
          </cell>
          <cell r="U33">
            <v>35993</v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35391</v>
          </cell>
          <cell r="AE33">
            <v>35391</v>
          </cell>
          <cell r="BA33">
            <v>721</v>
          </cell>
          <cell r="BB33">
            <v>9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5741-010</v>
          </cell>
          <cell r="B34" t="str">
            <v>Institut für</v>
          </cell>
          <cell r="C34" t="str">
            <v>Programmiersprachen und Informations-Systeme</v>
          </cell>
          <cell r="D34" t="str">
            <v>Abt.</v>
          </cell>
          <cell r="E34" t="str">
            <v>Datenbanken</v>
          </cell>
          <cell r="F34" t="str">
            <v>Herrn</v>
          </cell>
          <cell r="G34" t="str">
            <v>Thomas Mack</v>
          </cell>
          <cell r="H34">
            <v>3296</v>
          </cell>
          <cell r="J34" t="str">
            <v>"0"</v>
          </cell>
          <cell r="K34">
            <v>33917</v>
          </cell>
          <cell r="M34" t="str">
            <v>Büro</v>
          </cell>
          <cell r="N34">
            <v>24</v>
          </cell>
          <cell r="O34">
            <v>32</v>
          </cell>
          <cell r="P34">
            <v>35855</v>
          </cell>
          <cell r="Q34">
            <v>32</v>
          </cell>
          <cell r="S34">
            <v>36831</v>
          </cell>
          <cell r="T34">
            <v>35993</v>
          </cell>
          <cell r="U34">
            <v>35993</v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35391</v>
          </cell>
          <cell r="AE34">
            <v>35391</v>
          </cell>
          <cell r="BC34">
            <v>0</v>
          </cell>
          <cell r="BD34">
            <v>0</v>
          </cell>
          <cell r="BE34">
            <v>0</v>
          </cell>
        </row>
        <row r="35">
          <cell r="A35" t="str">
            <v>5741-020</v>
          </cell>
          <cell r="B35" t="str">
            <v>Institut für</v>
          </cell>
          <cell r="C35" t="str">
            <v>Programmiersprachen und Informations-Systeme</v>
          </cell>
          <cell r="D35" t="str">
            <v>Abt.</v>
          </cell>
          <cell r="E35" t="str">
            <v>Softwaretechnologie</v>
          </cell>
          <cell r="F35" t="str">
            <v>Herrn</v>
          </cell>
          <cell r="G35" t="str">
            <v>Thomas Mack</v>
          </cell>
          <cell r="H35">
            <v>3296</v>
          </cell>
          <cell r="J35" t="str">
            <v>"0"</v>
          </cell>
          <cell r="K35">
            <v>33917</v>
          </cell>
          <cell r="M35" t="str">
            <v>Büro</v>
          </cell>
          <cell r="N35">
            <v>24</v>
          </cell>
          <cell r="O35">
            <v>32</v>
          </cell>
          <cell r="P35">
            <v>35855</v>
          </cell>
          <cell r="Q35">
            <v>32</v>
          </cell>
          <cell r="S35">
            <v>36831</v>
          </cell>
          <cell r="T35">
            <v>35993</v>
          </cell>
          <cell r="U35">
            <v>35993</v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35391</v>
          </cell>
          <cell r="AE35">
            <v>35391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5741-030</v>
          </cell>
          <cell r="B36" t="str">
            <v>Institut für</v>
          </cell>
          <cell r="C36" t="str">
            <v>Programmiersprachen und Informations-Systeme</v>
          </cell>
          <cell r="D36" t="str">
            <v>Abt.</v>
          </cell>
          <cell r="E36" t="str">
            <v>Programmiersprachen</v>
          </cell>
          <cell r="F36" t="str">
            <v>Herrn</v>
          </cell>
          <cell r="G36" t="str">
            <v>Thomas Mack</v>
          </cell>
          <cell r="H36">
            <v>3296</v>
          </cell>
          <cell r="J36" t="str">
            <v>"0"</v>
          </cell>
          <cell r="K36">
            <v>33917</v>
          </cell>
          <cell r="M36" t="str">
            <v>Büro</v>
          </cell>
          <cell r="N36">
            <v>24</v>
          </cell>
          <cell r="O36">
            <v>32</v>
          </cell>
          <cell r="P36">
            <v>35855</v>
          </cell>
          <cell r="Q36">
            <v>32</v>
          </cell>
          <cell r="S36">
            <v>36831</v>
          </cell>
          <cell r="T36">
            <v>35993</v>
          </cell>
          <cell r="U36">
            <v>35993</v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>
            <v>35391</v>
          </cell>
          <cell r="AE36">
            <v>35391</v>
          </cell>
          <cell r="BC36">
            <v>0</v>
          </cell>
          <cell r="BD36">
            <v>0</v>
          </cell>
          <cell r="BE36">
            <v>0</v>
          </cell>
        </row>
        <row r="37">
          <cell r="A37" t="str">
            <v>5742-800</v>
          </cell>
          <cell r="B37" t="str">
            <v>Institut für</v>
          </cell>
          <cell r="C37" t="str">
            <v>Betriebssysteme und Rechnerverbund</v>
          </cell>
          <cell r="F37" t="str">
            <v>Herrn</v>
          </cell>
          <cell r="G37" t="str">
            <v>Detlev Meier</v>
          </cell>
          <cell r="H37">
            <v>3295</v>
          </cell>
          <cell r="J37">
            <v>1</v>
          </cell>
          <cell r="K37">
            <v>34611</v>
          </cell>
          <cell r="M37" t="str">
            <v>Büro</v>
          </cell>
          <cell r="N37">
            <v>24</v>
          </cell>
          <cell r="O37">
            <v>32</v>
          </cell>
          <cell r="P37">
            <v>36591</v>
          </cell>
          <cell r="Q37">
            <v>32</v>
          </cell>
          <cell r="S37">
            <v>37566</v>
          </cell>
          <cell r="T37">
            <v>36593</v>
          </cell>
          <cell r="U37">
            <v>36593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35563</v>
          </cell>
          <cell r="AE37">
            <v>35563</v>
          </cell>
          <cell r="BA37">
            <v>810</v>
          </cell>
          <cell r="BB37">
            <v>31</v>
          </cell>
          <cell r="BC37">
            <v>10</v>
          </cell>
          <cell r="BD37">
            <v>1</v>
          </cell>
          <cell r="BE37">
            <v>1.2345679012345678</v>
          </cell>
        </row>
        <row r="38">
          <cell r="A38" t="str">
            <v>5742-801</v>
          </cell>
          <cell r="B38" t="str">
            <v>Institut für</v>
          </cell>
          <cell r="C38" t="str">
            <v>Betriebssysteme und Rechnerverbund</v>
          </cell>
          <cell r="F38" t="str">
            <v>Herrn</v>
          </cell>
          <cell r="G38" t="str">
            <v>Detlev Meier</v>
          </cell>
          <cell r="H38">
            <v>3295</v>
          </cell>
          <cell r="J38" t="str">
            <v>"0"</v>
          </cell>
          <cell r="K38">
            <v>34611</v>
          </cell>
          <cell r="M38" t="str">
            <v>Werkstatt</v>
          </cell>
          <cell r="N38">
            <v>12</v>
          </cell>
          <cell r="O38">
            <v>16</v>
          </cell>
          <cell r="P38">
            <v>36526</v>
          </cell>
          <cell r="Q38">
            <v>16</v>
          </cell>
          <cell r="S38">
            <v>37012</v>
          </cell>
          <cell r="T38">
            <v>36593</v>
          </cell>
          <cell r="U38">
            <v>36593</v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>
            <v>35563</v>
          </cell>
          <cell r="AE38">
            <v>35563</v>
          </cell>
          <cell r="AT38">
            <v>1</v>
          </cell>
          <cell r="AU38" t="str">
            <v>meier@ibr.cs.tu-bs.de</v>
          </cell>
          <cell r="AV38">
            <v>36543</v>
          </cell>
          <cell r="BA38">
            <v>33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5743-600</v>
          </cell>
          <cell r="B39" t="str">
            <v xml:space="preserve">Institut für </v>
          </cell>
          <cell r="C39" t="str">
            <v>Robotik und Prozeßinformatik</v>
          </cell>
          <cell r="F39" t="str">
            <v xml:space="preserve"> Frau</v>
          </cell>
          <cell r="G39" t="str">
            <v>Ingeborg Räke</v>
          </cell>
          <cell r="H39">
            <v>7456</v>
          </cell>
          <cell r="I39">
            <v>1</v>
          </cell>
          <cell r="J39">
            <v>1</v>
          </cell>
          <cell r="K39">
            <v>34911</v>
          </cell>
          <cell r="L39">
            <v>1</v>
          </cell>
          <cell r="M39" t="str">
            <v>Labor / Werkstatt / Praktikum</v>
          </cell>
          <cell r="N39">
            <v>12</v>
          </cell>
          <cell r="O39">
            <v>16</v>
          </cell>
          <cell r="P39">
            <v>36495</v>
          </cell>
          <cell r="Q39">
            <v>16</v>
          </cell>
          <cell r="S39">
            <v>36982</v>
          </cell>
          <cell r="T39" t="str">
            <v>Ingeborg Räke</v>
          </cell>
          <cell r="U39" t="str">
            <v>Ingeborg Räke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36110</v>
          </cell>
          <cell r="AE39">
            <v>36110</v>
          </cell>
          <cell r="AX39" t="str">
            <v>108 aus Werkstatt nach Büro gewechselt !</v>
          </cell>
          <cell r="BA39">
            <v>226</v>
          </cell>
          <cell r="BB39">
            <v>0</v>
          </cell>
          <cell r="BC39">
            <v>3</v>
          </cell>
          <cell r="BD39">
            <v>0</v>
          </cell>
          <cell r="BE39">
            <v>1.3274336283185841</v>
          </cell>
        </row>
        <row r="40">
          <cell r="A40" t="str">
            <v>5743-601</v>
          </cell>
          <cell r="B40" t="str">
            <v xml:space="preserve">Institut für </v>
          </cell>
          <cell r="C40" t="str">
            <v>Robotik und Prozeßinformatik</v>
          </cell>
          <cell r="F40" t="str">
            <v xml:space="preserve"> Frau</v>
          </cell>
          <cell r="G40" t="str">
            <v>Ingeborg Räke</v>
          </cell>
          <cell r="H40">
            <v>7456</v>
          </cell>
          <cell r="I40" t="str">
            <v>"0"</v>
          </cell>
          <cell r="K40">
            <v>34911</v>
          </cell>
          <cell r="M40" t="str">
            <v>Büro / Labor</v>
          </cell>
          <cell r="N40">
            <v>24</v>
          </cell>
          <cell r="O40">
            <v>32</v>
          </cell>
          <cell r="P40">
            <v>36465</v>
          </cell>
          <cell r="Q40">
            <v>32</v>
          </cell>
          <cell r="R40" t="str">
            <v xml:space="preserve"> </v>
          </cell>
          <cell r="S40">
            <v>37438</v>
          </cell>
          <cell r="T40" t="str">
            <v>Ingeborg Räke</v>
          </cell>
          <cell r="U40" t="str">
            <v>Ingeborg Räke</v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>
            <v>35506</v>
          </cell>
          <cell r="AE40">
            <v>35506</v>
          </cell>
          <cell r="AW40" t="str">
            <v>11.10.1999..</v>
          </cell>
          <cell r="AX40" t="str">
            <v>154 Büro +108 Werkstatt= 262 Geräte gesamt</v>
          </cell>
          <cell r="BA40">
            <v>203</v>
          </cell>
          <cell r="BB40">
            <v>2</v>
          </cell>
          <cell r="BC40">
            <v>3</v>
          </cell>
          <cell r="BD40">
            <v>0</v>
          </cell>
          <cell r="BE40">
            <v>1.4778325123152709</v>
          </cell>
        </row>
        <row r="41">
          <cell r="A41" t="str">
            <v>5751-700</v>
          </cell>
          <cell r="B41" t="str">
            <v xml:space="preserve">Institut für </v>
          </cell>
          <cell r="C41" t="str">
            <v>Wissenschaftliches Rechnen</v>
          </cell>
          <cell r="F41" t="str">
            <v>Herrn</v>
          </cell>
          <cell r="G41" t="str">
            <v>Jörg Kaminski</v>
          </cell>
          <cell r="H41">
            <v>5539</v>
          </cell>
          <cell r="J41">
            <v>1</v>
          </cell>
          <cell r="K41">
            <v>34313</v>
          </cell>
          <cell r="M41" t="str">
            <v>Büro</v>
          </cell>
          <cell r="N41">
            <v>24</v>
          </cell>
          <cell r="O41">
            <v>24</v>
          </cell>
          <cell r="P41">
            <v>35855</v>
          </cell>
          <cell r="Q41">
            <v>24</v>
          </cell>
          <cell r="S41">
            <v>36586</v>
          </cell>
          <cell r="T41" t="str">
            <v>Jörg Kaminski</v>
          </cell>
          <cell r="U41" t="str">
            <v>Jörg Kaminski</v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>siehe &gt;</v>
          </cell>
          <cell r="AA41" t="str">
            <v/>
          </cell>
          <cell r="AB41" t="str">
            <v/>
          </cell>
          <cell r="AC41" t="str">
            <v/>
          </cell>
          <cell r="AE41" t="str">
            <v/>
          </cell>
          <cell r="AM41" t="str">
            <v>siehe Bemerkungen</v>
          </cell>
          <cell r="AW41">
            <v>36635</v>
          </cell>
          <cell r="AX41" t="str">
            <v>momentan überlastet, prüft etwas später!</v>
          </cell>
          <cell r="BA41">
            <v>42</v>
          </cell>
          <cell r="BB41">
            <v>7</v>
          </cell>
          <cell r="BC41">
            <v>1</v>
          </cell>
          <cell r="BD41">
            <v>0</v>
          </cell>
          <cell r="BE41">
            <v>2.3809523809523809</v>
          </cell>
        </row>
        <row r="42">
          <cell r="A42" t="str">
            <v>5762-200</v>
          </cell>
          <cell r="B42" t="str">
            <v>Fachb. 2</v>
          </cell>
          <cell r="C42" t="str">
            <v>Physik und Geowissenschaften</v>
          </cell>
          <cell r="F42" t="str">
            <v>Herrn</v>
          </cell>
          <cell r="G42" t="str">
            <v>Jens Faber,   Abt. 42</v>
          </cell>
          <cell r="H42">
            <v>5250</v>
          </cell>
          <cell r="I42" t="str">
            <v>"0"</v>
          </cell>
          <cell r="K42">
            <v>33547</v>
          </cell>
          <cell r="M42" t="str">
            <v>Büro</v>
          </cell>
          <cell r="N42">
            <v>24</v>
          </cell>
          <cell r="O42">
            <v>24</v>
          </cell>
          <cell r="P42">
            <v>35855</v>
          </cell>
          <cell r="Q42">
            <v>30</v>
          </cell>
          <cell r="S42">
            <v>36770</v>
          </cell>
          <cell r="T42" t="str">
            <v>Faber</v>
          </cell>
          <cell r="U42" t="str">
            <v>Faber</v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"12.05.98"</v>
          </cell>
          <cell r="AE42" t="str">
            <v>"12.05.98"</v>
          </cell>
          <cell r="AZ42" t="str">
            <v>FJ</v>
          </cell>
          <cell r="BA42">
            <v>10</v>
          </cell>
          <cell r="BB42">
            <v>2</v>
          </cell>
          <cell r="BC42">
            <v>0</v>
          </cell>
          <cell r="BD42">
            <v>0</v>
          </cell>
          <cell r="BE42">
            <v>0</v>
          </cell>
        </row>
        <row r="43">
          <cell r="A43" t="str">
            <v>5762-201</v>
          </cell>
          <cell r="B43" t="str">
            <v>Fachschaft</v>
          </cell>
          <cell r="C43" t="str">
            <v>Physik und Geowissenschaften</v>
          </cell>
          <cell r="E43" t="str">
            <v>Zimmerstr. 24 c</v>
          </cell>
          <cell r="F43" t="str">
            <v>Herrn</v>
          </cell>
          <cell r="G43" t="str">
            <v>Jens Faber</v>
          </cell>
          <cell r="H43">
            <v>4557</v>
          </cell>
          <cell r="K43">
            <v>33547</v>
          </cell>
          <cell r="M43" t="str">
            <v>Büro</v>
          </cell>
          <cell r="N43">
            <v>24</v>
          </cell>
          <cell r="O43">
            <v>24</v>
          </cell>
          <cell r="P43">
            <v>36678</v>
          </cell>
          <cell r="Q43">
            <v>30</v>
          </cell>
          <cell r="S43">
            <v>37591</v>
          </cell>
          <cell r="T43" t="str">
            <v>Faber</v>
          </cell>
          <cell r="U43" t="str">
            <v>Faber</v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"12.05.98"</v>
          </cell>
          <cell r="AE43" t="str">
            <v>"12.05.98"</v>
          </cell>
          <cell r="AM43" t="str">
            <v>siehe oben</v>
          </cell>
          <cell r="AX43" t="str">
            <v>Prüfung erfolgt auf freiw. Basis</v>
          </cell>
          <cell r="AZ43" t="str">
            <v>JF</v>
          </cell>
          <cell r="BE43">
            <v>0</v>
          </cell>
        </row>
        <row r="44">
          <cell r="A44" t="str">
            <v>5763-000</v>
          </cell>
          <cell r="B44" t="str">
            <v>Institut für</v>
          </cell>
          <cell r="C44" t="str">
            <v>Metallphysik und Nukleare Festkörperphysik</v>
          </cell>
          <cell r="F44" t="str">
            <v>Herrn</v>
          </cell>
          <cell r="G44" t="str">
            <v>Wolfgang Ernst</v>
          </cell>
          <cell r="H44">
            <v>5119</v>
          </cell>
          <cell r="I44">
            <v>1</v>
          </cell>
          <cell r="J44">
            <v>5</v>
          </cell>
          <cell r="K44">
            <v>33917</v>
          </cell>
          <cell r="M44" t="str">
            <v>Labor / Schulung / Werkstatt</v>
          </cell>
          <cell r="N44">
            <v>12</v>
          </cell>
          <cell r="O44">
            <v>16</v>
          </cell>
          <cell r="P44">
            <v>36220</v>
          </cell>
          <cell r="Q44">
            <v>24</v>
          </cell>
          <cell r="R44" t="str">
            <v>X</v>
          </cell>
          <cell r="S44">
            <v>36951</v>
          </cell>
          <cell r="T44" t="str">
            <v>Wolfgang Ernst</v>
          </cell>
          <cell r="U44" t="str">
            <v>Wolfgang Ernst</v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35391</v>
          </cell>
          <cell r="AE44" t="str">
            <v>Sonderturnus</v>
          </cell>
          <cell r="AT44">
            <v>0</v>
          </cell>
          <cell r="AU44" t="str">
            <v>wo.ernst@tu-bs.de</v>
          </cell>
          <cell r="AV44">
            <v>36648</v>
          </cell>
          <cell r="AW44">
            <v>36648</v>
          </cell>
          <cell r="AX44" t="str">
            <v>Siehe in Mappe Schreiben vom 8. Mai 00;- Verschiebung (Sonderturnus) der Prüfung von Juli 00 auf März 01 !</v>
          </cell>
          <cell r="BA44">
            <v>1059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</row>
        <row r="45">
          <cell r="A45" t="str">
            <v>5763-001</v>
          </cell>
          <cell r="C45" t="str">
            <v>Metallphysik und Nukleare Festkörperphysik</v>
          </cell>
          <cell r="F45" t="str">
            <v>Herrn</v>
          </cell>
          <cell r="G45" t="str">
            <v>Wolfgang Ernst</v>
          </cell>
          <cell r="H45">
            <v>5119</v>
          </cell>
          <cell r="I45" t="str">
            <v>"0"</v>
          </cell>
          <cell r="K45">
            <v>33917</v>
          </cell>
          <cell r="M45" t="str">
            <v>Büro</v>
          </cell>
          <cell r="N45">
            <v>24</v>
          </cell>
          <cell r="O45">
            <v>32</v>
          </cell>
          <cell r="P45">
            <v>36220</v>
          </cell>
          <cell r="Q45">
            <v>32</v>
          </cell>
          <cell r="R45" t="str">
            <v xml:space="preserve"> </v>
          </cell>
          <cell r="S45">
            <v>37196</v>
          </cell>
          <cell r="T45" t="str">
            <v>Wolfgang Ernst</v>
          </cell>
          <cell r="U45" t="str">
            <v>Wolfgang Ernst</v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35391</v>
          </cell>
          <cell r="AE45">
            <v>35391</v>
          </cell>
          <cell r="AG45">
            <v>36648</v>
          </cell>
          <cell r="AW45">
            <v>36648</v>
          </cell>
          <cell r="AX45" t="str">
            <v>Verwaltungsirrtum meinerseits telefonisch und schriftlich entschuldigt. J.F.</v>
          </cell>
          <cell r="BA45">
            <v>231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</row>
        <row r="46">
          <cell r="A46" t="str">
            <v>5764-900</v>
          </cell>
          <cell r="B46" t="str">
            <v>Institut für</v>
          </cell>
          <cell r="C46" t="str">
            <v>Halbleiterphysik und Optik</v>
          </cell>
          <cell r="F46" t="str">
            <v>Herrn</v>
          </cell>
          <cell r="G46" t="str">
            <v>Lutz Nagatz</v>
          </cell>
          <cell r="H46" t="str">
            <v>5136/50</v>
          </cell>
          <cell r="I46">
            <v>1</v>
          </cell>
          <cell r="K46">
            <v>33917</v>
          </cell>
          <cell r="M46" t="str">
            <v>Büro</v>
          </cell>
          <cell r="N46">
            <v>24</v>
          </cell>
          <cell r="O46">
            <v>30</v>
          </cell>
          <cell r="P46">
            <v>36220</v>
          </cell>
          <cell r="Q46">
            <v>32</v>
          </cell>
          <cell r="S46">
            <v>37196</v>
          </cell>
          <cell r="T46" t="str">
            <v>Lutz Nagatz</v>
          </cell>
          <cell r="U46" t="str">
            <v>Lutz Nagatz</v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>
            <v>36370</v>
          </cell>
          <cell r="AE46">
            <v>36370</v>
          </cell>
          <cell r="AM46" t="str">
            <v>eigenes Prüfgerät</v>
          </cell>
          <cell r="AO46" t="str">
            <v xml:space="preserve"> eigenes Prüfgerät</v>
          </cell>
          <cell r="AQ46" t="str">
            <v xml:space="preserve"> eigenes Prüfgerät                      </v>
          </cell>
          <cell r="AS46">
            <v>1</v>
          </cell>
          <cell r="AT46">
            <v>0</v>
          </cell>
          <cell r="AW46">
            <v>36200</v>
          </cell>
          <cell r="BA46">
            <v>47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A47" t="str">
            <v>5764-901</v>
          </cell>
          <cell r="B47" t="str">
            <v>Institut für</v>
          </cell>
          <cell r="C47" t="str">
            <v>Halbleiterphysik und Optik</v>
          </cell>
          <cell r="E47" t="str">
            <v>Praktikum für Anfänger u. sonst. Schulung</v>
          </cell>
          <cell r="F47" t="str">
            <v>Herrn</v>
          </cell>
          <cell r="G47" t="str">
            <v>Lutz Nagatz</v>
          </cell>
          <cell r="H47">
            <v>5136</v>
          </cell>
          <cell r="I47" t="str">
            <v>"0"</v>
          </cell>
          <cell r="J47">
            <v>2</v>
          </cell>
          <cell r="K47">
            <v>33917</v>
          </cell>
          <cell r="M47" t="str">
            <v>Schulung</v>
          </cell>
          <cell r="N47">
            <v>12</v>
          </cell>
          <cell r="O47">
            <v>16</v>
          </cell>
          <cell r="P47">
            <v>36192</v>
          </cell>
          <cell r="Q47">
            <v>16</v>
          </cell>
          <cell r="S47">
            <v>36678</v>
          </cell>
          <cell r="T47" t="str">
            <v>Lutz Nagatz</v>
          </cell>
          <cell r="U47" t="str">
            <v>Lutz Nagatz</v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>
            <v>36672</v>
          </cell>
          <cell r="AA47" t="str">
            <v/>
          </cell>
          <cell r="AB47" t="str">
            <v/>
          </cell>
          <cell r="AC47" t="str">
            <v/>
          </cell>
          <cell r="AD47">
            <v>35391</v>
          </cell>
          <cell r="AE47">
            <v>35391</v>
          </cell>
          <cell r="AT47">
            <v>1</v>
          </cell>
          <cell r="AU47" t="str">
            <v>l.nagatz@tu-bs.de</v>
          </cell>
          <cell r="AV47">
            <v>36536</v>
          </cell>
          <cell r="AW47">
            <v>36131</v>
          </cell>
          <cell r="BA47">
            <v>382</v>
          </cell>
          <cell r="BB47">
            <v>8</v>
          </cell>
          <cell r="BC47">
            <v>0</v>
          </cell>
          <cell r="BD47">
            <v>1</v>
          </cell>
          <cell r="BE47">
            <v>0</v>
          </cell>
        </row>
        <row r="48">
          <cell r="A48" t="str">
            <v>5764-902</v>
          </cell>
          <cell r="B48" t="str">
            <v>Institut für</v>
          </cell>
          <cell r="C48" t="str">
            <v>Halbleiterphysik und Optik</v>
          </cell>
          <cell r="F48" t="str">
            <v>Frau</v>
          </cell>
          <cell r="G48" t="str">
            <v>Brigitte Schön</v>
          </cell>
          <cell r="H48">
            <v>5138</v>
          </cell>
          <cell r="J48" t="str">
            <v>"0"</v>
          </cell>
          <cell r="K48">
            <v>1996</v>
          </cell>
          <cell r="M48" t="str">
            <v>Büro</v>
          </cell>
          <cell r="N48">
            <v>24</v>
          </cell>
          <cell r="O48">
            <v>24</v>
          </cell>
          <cell r="P48">
            <v>36281</v>
          </cell>
          <cell r="Q48">
            <v>32</v>
          </cell>
          <cell r="S48">
            <v>37257</v>
          </cell>
          <cell r="T48" t="str">
            <v>Lutz Nagatz</v>
          </cell>
          <cell r="U48" t="str">
            <v>Lutz Nagatz</v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36368</v>
          </cell>
          <cell r="AE48">
            <v>36368</v>
          </cell>
          <cell r="AM48" t="str">
            <v>siehe oben</v>
          </cell>
          <cell r="AW48">
            <v>36269</v>
          </cell>
          <cell r="AX48" t="str">
            <v>189?</v>
          </cell>
          <cell r="BA48">
            <v>29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</row>
        <row r="49">
          <cell r="A49" t="str">
            <v>5764-903</v>
          </cell>
          <cell r="B49" t="str">
            <v>Institut für</v>
          </cell>
          <cell r="C49" t="str">
            <v>Halbleiterphysik und Optik</v>
          </cell>
          <cell r="E49" t="str">
            <v>Praktikum für E-Techniker u. Pharmazeuten u. F- Praktikum</v>
          </cell>
          <cell r="F49" t="str">
            <v>Frau</v>
          </cell>
          <cell r="G49" t="str">
            <v>Brigitte Schön</v>
          </cell>
          <cell r="H49">
            <v>5138</v>
          </cell>
          <cell r="J49" t="str">
            <v>"0"</v>
          </cell>
          <cell r="K49">
            <v>1996</v>
          </cell>
          <cell r="M49" t="str">
            <v>Labor / Praktikum</v>
          </cell>
          <cell r="N49">
            <v>12</v>
          </cell>
          <cell r="O49">
            <v>16</v>
          </cell>
          <cell r="P49">
            <v>36691</v>
          </cell>
          <cell r="Q49">
            <v>16</v>
          </cell>
          <cell r="R49" t="str">
            <v xml:space="preserve"> </v>
          </cell>
          <cell r="S49">
            <v>37178</v>
          </cell>
          <cell r="T49" t="str">
            <v>Lutz Nagatz</v>
          </cell>
          <cell r="U49" t="str">
            <v>Lutz Nagatz</v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"26.11.98"</v>
          </cell>
          <cell r="AE49" t="str">
            <v>"26.11.98"</v>
          </cell>
          <cell r="AM49">
            <v>36661</v>
          </cell>
          <cell r="AN49">
            <v>36691</v>
          </cell>
          <cell r="AO49">
            <v>0.4375</v>
          </cell>
          <cell r="AP49">
            <v>36783</v>
          </cell>
          <cell r="AQ49">
            <v>0.4375</v>
          </cell>
          <cell r="AR49">
            <v>1</v>
          </cell>
          <cell r="AW49" t="str">
            <v>14.06.00; 19.4.99; 24.02.1999</v>
          </cell>
          <cell r="AX49" t="str">
            <v>480 Aufkleber;- vorbeibringen, anrufen</v>
          </cell>
          <cell r="BA49">
            <v>185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A50" t="str">
            <v>5764-904</v>
          </cell>
          <cell r="B50" t="str">
            <v>Institut für</v>
          </cell>
          <cell r="C50" t="str">
            <v>Halbleiterphysik und Optik</v>
          </cell>
          <cell r="F50" t="str">
            <v>Frau</v>
          </cell>
          <cell r="G50" t="str">
            <v>Brigitte Schön</v>
          </cell>
          <cell r="H50">
            <v>5138</v>
          </cell>
          <cell r="J50" t="str">
            <v>"0"</v>
          </cell>
          <cell r="K50">
            <v>1996</v>
          </cell>
          <cell r="M50" t="str">
            <v>Labor / Praktikum</v>
          </cell>
          <cell r="N50">
            <v>12</v>
          </cell>
          <cell r="O50">
            <v>16</v>
          </cell>
          <cell r="P50">
            <v>36691</v>
          </cell>
          <cell r="Q50">
            <v>16</v>
          </cell>
          <cell r="S50">
            <v>37178</v>
          </cell>
          <cell r="T50" t="str">
            <v>Lutz Nagatz</v>
          </cell>
          <cell r="U50" t="str">
            <v>Lutz Nagatz</v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"26.11.98"</v>
          </cell>
          <cell r="AE50" t="str">
            <v>"26.11.98"</v>
          </cell>
          <cell r="AM50" t="str">
            <v>siehe oben</v>
          </cell>
          <cell r="BA50">
            <v>160</v>
          </cell>
          <cell r="BB50">
            <v>1</v>
          </cell>
          <cell r="BC50">
            <v>0</v>
          </cell>
          <cell r="BD50">
            <v>0</v>
          </cell>
          <cell r="BE50">
            <v>0</v>
          </cell>
        </row>
        <row r="51">
          <cell r="A51" t="str">
            <v>5764-905</v>
          </cell>
          <cell r="B51" t="str">
            <v>Institut für</v>
          </cell>
          <cell r="C51" t="str">
            <v>Halbleiterphysik und Optik</v>
          </cell>
          <cell r="E51" t="str">
            <v>Praktikum für Anfänger u. sonst. Schulung</v>
          </cell>
          <cell r="F51" t="str">
            <v>Herrn</v>
          </cell>
          <cell r="G51" t="str">
            <v>Andreas Borgschulte</v>
          </cell>
          <cell r="H51">
            <v>5138</v>
          </cell>
          <cell r="J51" t="str">
            <v>"0"</v>
          </cell>
          <cell r="K51">
            <v>1999</v>
          </cell>
          <cell r="M51" t="str">
            <v>Praktikum</v>
          </cell>
          <cell r="N51">
            <v>12</v>
          </cell>
          <cell r="O51">
            <v>16</v>
          </cell>
          <cell r="P51">
            <v>36312</v>
          </cell>
          <cell r="Q51">
            <v>16</v>
          </cell>
          <cell r="S51">
            <v>36800</v>
          </cell>
          <cell r="T51" t="str">
            <v>Lutz Nagatz</v>
          </cell>
          <cell r="U51" t="str">
            <v>Lutz Nagatz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"26.11.98"</v>
          </cell>
          <cell r="AE51" t="str">
            <v>"26.11.98"</v>
          </cell>
          <cell r="AX51">
            <v>575</v>
          </cell>
          <cell r="BA51">
            <v>60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</row>
        <row r="52">
          <cell r="A52" t="str">
            <v>5764-906</v>
          </cell>
          <cell r="B52" t="str">
            <v>Institut für</v>
          </cell>
          <cell r="C52" t="str">
            <v>Halbleiterphysik und Optik</v>
          </cell>
          <cell r="E52" t="str">
            <v>MBE Anlage; Labor, Werkstatt</v>
          </cell>
          <cell r="F52" t="str">
            <v>Herrn</v>
          </cell>
          <cell r="G52" t="str">
            <v>Thilo Lampe</v>
          </cell>
          <cell r="H52">
            <v>5136</v>
          </cell>
          <cell r="J52">
            <v>1</v>
          </cell>
          <cell r="K52">
            <v>1999</v>
          </cell>
          <cell r="M52" t="str">
            <v>Werkstatt</v>
          </cell>
          <cell r="N52">
            <v>12</v>
          </cell>
          <cell r="O52">
            <v>16</v>
          </cell>
          <cell r="P52">
            <v>36251</v>
          </cell>
          <cell r="Q52">
            <v>16</v>
          </cell>
          <cell r="S52">
            <v>36739</v>
          </cell>
          <cell r="T52" t="str">
            <v>Lutz Nagatz</v>
          </cell>
          <cell r="U52" t="str">
            <v>Lutz Nagatz</v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"26.11.98"</v>
          </cell>
          <cell r="AE52" t="str">
            <v>"26.11.98"</v>
          </cell>
          <cell r="BA52">
            <v>19</v>
          </cell>
          <cell r="BB52">
            <v>3</v>
          </cell>
          <cell r="BC52">
            <v>0</v>
          </cell>
          <cell r="BD52">
            <v>0</v>
          </cell>
          <cell r="BE52">
            <v>0</v>
          </cell>
        </row>
        <row r="53">
          <cell r="A53" t="str">
            <v>5764-910</v>
          </cell>
          <cell r="B53" t="str">
            <v>Institut für</v>
          </cell>
          <cell r="C53" t="str">
            <v>Halbleiterphysik und Optik</v>
          </cell>
          <cell r="E53" t="str">
            <v>Phys. Prakt. für Fortgeschrittene (u. Labore)</v>
          </cell>
          <cell r="F53" t="str">
            <v>Herrn</v>
          </cell>
          <cell r="G53" t="str">
            <v>Brigitte Schön</v>
          </cell>
          <cell r="H53">
            <v>5138</v>
          </cell>
          <cell r="J53">
            <v>1</v>
          </cell>
          <cell r="K53">
            <v>34639</v>
          </cell>
          <cell r="M53" t="str">
            <v>Schulung</v>
          </cell>
          <cell r="N53">
            <v>12</v>
          </cell>
          <cell r="O53">
            <v>16</v>
          </cell>
          <cell r="P53">
            <v>36691</v>
          </cell>
          <cell r="Q53">
            <v>15</v>
          </cell>
          <cell r="S53">
            <v>37148</v>
          </cell>
          <cell r="T53" t="str">
            <v>Lutz Nagatz</v>
          </cell>
          <cell r="U53" t="str">
            <v>Lutz Nagatz</v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>
            <v>36368</v>
          </cell>
          <cell r="AE53">
            <v>36368</v>
          </cell>
          <cell r="AM53" t="str">
            <v>siehe oben</v>
          </cell>
          <cell r="AW53">
            <v>36178</v>
          </cell>
          <cell r="AX53" t="str">
            <v>Prüfdauer 2000 ca. 8 Wochen !; Dr. Ulrich Barkow, 5132 prüfte bisher</v>
          </cell>
          <cell r="BA53">
            <v>157</v>
          </cell>
          <cell r="BB53">
            <v>0</v>
          </cell>
          <cell r="BC53">
            <v>3</v>
          </cell>
          <cell r="BD53">
            <v>0</v>
          </cell>
          <cell r="BE53">
            <v>1.910828025477707</v>
          </cell>
        </row>
        <row r="54">
          <cell r="A54" t="str">
            <v>5764-920</v>
          </cell>
          <cell r="B54" t="str">
            <v>Institut für</v>
          </cell>
          <cell r="C54" t="str">
            <v>Halbleiterphysik und Optik</v>
          </cell>
          <cell r="E54" t="str">
            <v>Phys. Prakt. für Elektrotechniker (u. Labore)</v>
          </cell>
          <cell r="F54" t="str">
            <v xml:space="preserve">Herrn </v>
          </cell>
          <cell r="G54" t="str">
            <v>Dr. Klaus Dettmer</v>
          </cell>
          <cell r="H54">
            <v>5133</v>
          </cell>
          <cell r="J54">
            <v>1</v>
          </cell>
          <cell r="K54">
            <v>34639</v>
          </cell>
          <cell r="M54" t="str">
            <v>Schulung</v>
          </cell>
          <cell r="N54">
            <v>12</v>
          </cell>
          <cell r="O54">
            <v>16</v>
          </cell>
          <cell r="P54">
            <v>36192</v>
          </cell>
          <cell r="Q54">
            <v>16</v>
          </cell>
          <cell r="S54">
            <v>36678</v>
          </cell>
          <cell r="T54" t="str">
            <v>Lutz Nagatz</v>
          </cell>
          <cell r="U54" t="str">
            <v>Lutz Nagatz</v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>
            <v>36672</v>
          </cell>
          <cell r="AA54" t="str">
            <v/>
          </cell>
          <cell r="AB54" t="str">
            <v/>
          </cell>
          <cell r="AC54" t="str">
            <v/>
          </cell>
          <cell r="AD54" t="str">
            <v>"22.11.96"</v>
          </cell>
          <cell r="AE54" t="str">
            <v>"22.11.96"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A55" t="str">
            <v>5764-930</v>
          </cell>
          <cell r="B55" t="str">
            <v>Institut für</v>
          </cell>
          <cell r="C55" t="str">
            <v>Halbleiterphysik und Optik</v>
          </cell>
          <cell r="E55" t="str">
            <v>Phys. Prakt. für Pharmazeuten (u. Labore)</v>
          </cell>
          <cell r="F55" t="str">
            <v xml:space="preserve">Herrn </v>
          </cell>
          <cell r="G55" t="str">
            <v>Brigitte Schön</v>
          </cell>
          <cell r="H55">
            <v>5148</v>
          </cell>
          <cell r="J55">
            <v>1</v>
          </cell>
          <cell r="K55">
            <v>34639</v>
          </cell>
          <cell r="M55" t="str">
            <v>Schulung</v>
          </cell>
          <cell r="N55">
            <v>12</v>
          </cell>
          <cell r="O55">
            <v>16</v>
          </cell>
          <cell r="P55">
            <v>36691</v>
          </cell>
          <cell r="Q55">
            <v>16</v>
          </cell>
          <cell r="S55">
            <v>37178</v>
          </cell>
          <cell r="T55" t="str">
            <v>Lutz Nagatz</v>
          </cell>
          <cell r="U55" t="str">
            <v>Lutz Nagatz</v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"22.11.96"</v>
          </cell>
          <cell r="AE55" t="str">
            <v>"22.11.96"</v>
          </cell>
          <cell r="AM55" t="str">
            <v>siehe oben</v>
          </cell>
          <cell r="AX55" t="str">
            <v>Rudolf Schulz prüfte hier zuvor !</v>
          </cell>
          <cell r="BA55">
            <v>60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</row>
        <row r="56">
          <cell r="A56" t="str">
            <v>5765-700</v>
          </cell>
          <cell r="B56" t="str">
            <v>Institut für</v>
          </cell>
          <cell r="C56" t="str">
            <v>Technische Physik</v>
          </cell>
          <cell r="F56" t="str">
            <v>Herrn</v>
          </cell>
          <cell r="G56" t="str">
            <v>Frank Werner</v>
          </cell>
          <cell r="H56">
            <v>5171</v>
          </cell>
          <cell r="J56">
            <v>1</v>
          </cell>
          <cell r="K56">
            <v>33920</v>
          </cell>
          <cell r="M56" t="str">
            <v>Schulung</v>
          </cell>
          <cell r="N56">
            <v>12</v>
          </cell>
          <cell r="O56">
            <v>15</v>
          </cell>
          <cell r="P56">
            <v>36678</v>
          </cell>
          <cell r="Q56">
            <v>15</v>
          </cell>
          <cell r="S56">
            <v>37135</v>
          </cell>
          <cell r="T56">
            <v>36675</v>
          </cell>
          <cell r="U56">
            <v>36675</v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>
            <v>36672</v>
          </cell>
          <cell r="AA56" t="str">
            <v/>
          </cell>
          <cell r="AB56" t="str">
            <v/>
          </cell>
          <cell r="AC56" t="str">
            <v/>
          </cell>
          <cell r="AD56">
            <v>35391</v>
          </cell>
          <cell r="AE56" t="str">
            <v>Schreiben?</v>
          </cell>
          <cell r="AR56" t="str">
            <v>pj</v>
          </cell>
          <cell r="AT56" t="str">
            <v>Diskette</v>
          </cell>
          <cell r="AU56" t="str">
            <v>frank.werner@tu-bs.de</v>
          </cell>
          <cell r="AV56">
            <v>36675</v>
          </cell>
          <cell r="AW56">
            <v>36675</v>
          </cell>
          <cell r="AX56" t="str">
            <v>H. Waedtleges sprach mit Dr. Schneider, dieser bat um 2 Monate Aufschub der Prüfung ( Zettel an R. Houschka; 20.04.00)</v>
          </cell>
          <cell r="BA56">
            <v>78</v>
          </cell>
          <cell r="BB56">
            <v>4</v>
          </cell>
          <cell r="BC56">
            <v>0</v>
          </cell>
          <cell r="BD56">
            <v>0</v>
          </cell>
          <cell r="BE56">
            <v>0</v>
          </cell>
        </row>
        <row r="57">
          <cell r="A57" t="str">
            <v>5765-701</v>
          </cell>
          <cell r="B57" t="str">
            <v>Institut für</v>
          </cell>
          <cell r="C57" t="str">
            <v>Technische Physik</v>
          </cell>
          <cell r="F57" t="str">
            <v>Frau</v>
          </cell>
          <cell r="G57" t="str">
            <v>Uta Baronik</v>
          </cell>
          <cell r="H57">
            <v>7983</v>
          </cell>
          <cell r="J57">
            <v>1</v>
          </cell>
          <cell r="K57">
            <v>33920</v>
          </cell>
          <cell r="M57" t="str">
            <v>Schulung</v>
          </cell>
          <cell r="N57">
            <v>12</v>
          </cell>
          <cell r="O57">
            <v>15</v>
          </cell>
          <cell r="P57">
            <v>36678</v>
          </cell>
          <cell r="Q57">
            <v>15</v>
          </cell>
          <cell r="S57">
            <v>37135</v>
          </cell>
          <cell r="T57">
            <v>36675</v>
          </cell>
          <cell r="U57">
            <v>36675</v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>
            <v>35391</v>
          </cell>
          <cell r="AE57" t="str">
            <v>Schreiben?</v>
          </cell>
          <cell r="AM57">
            <v>36626</v>
          </cell>
          <cell r="AN57">
            <v>36675</v>
          </cell>
          <cell r="AO57" t="str">
            <v>11.00</v>
          </cell>
          <cell r="AP57">
            <v>36736</v>
          </cell>
          <cell r="AQ57">
            <v>0.45833333333333331</v>
          </cell>
          <cell r="AR57">
            <v>1</v>
          </cell>
          <cell r="AT57">
            <v>0</v>
          </cell>
          <cell r="AX57" t="str">
            <v>H. Waedtleges sprach mit Dr. Schneider, dieser bat um 2 Monate Aufschub der Prüfung ( Zettel an R. Houschka; 20.04.00)</v>
          </cell>
          <cell r="BA57">
            <v>120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</row>
        <row r="58">
          <cell r="A58" t="str">
            <v>5765-702</v>
          </cell>
          <cell r="B58" t="str">
            <v>Institut für</v>
          </cell>
          <cell r="C58" t="str">
            <v>Technische Physik</v>
          </cell>
          <cell r="F58" t="str">
            <v xml:space="preserve">Frau </v>
          </cell>
          <cell r="G58" t="str">
            <v>Frauke Tams</v>
          </cell>
          <cell r="H58">
            <v>5175</v>
          </cell>
          <cell r="J58">
            <v>1</v>
          </cell>
          <cell r="K58">
            <v>33920</v>
          </cell>
          <cell r="M58" t="str">
            <v>Schulung</v>
          </cell>
          <cell r="N58">
            <v>12</v>
          </cell>
          <cell r="O58">
            <v>15</v>
          </cell>
          <cell r="P58">
            <v>36678</v>
          </cell>
          <cell r="Q58">
            <v>15</v>
          </cell>
          <cell r="S58">
            <v>37135</v>
          </cell>
          <cell r="T58">
            <v>36675</v>
          </cell>
          <cell r="U58">
            <v>36675</v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>
            <v>36672</v>
          </cell>
          <cell r="AA58" t="str">
            <v/>
          </cell>
          <cell r="AB58" t="str">
            <v/>
          </cell>
          <cell r="AC58" t="str">
            <v/>
          </cell>
          <cell r="AD58">
            <v>35391</v>
          </cell>
          <cell r="AE58" t="str">
            <v>Schreiben?</v>
          </cell>
          <cell r="AR58" t="str">
            <v>pj</v>
          </cell>
          <cell r="AT58">
            <v>0</v>
          </cell>
          <cell r="AX58" t="str">
            <v>H. Waedtleges sprach mit Dr. Schneider, dieser bat um 2 Monate Aufschub der Prüfung ( Zettel an R. Houschka; 20.04.00)</v>
          </cell>
          <cell r="BA58">
            <v>137</v>
          </cell>
          <cell r="BB58">
            <v>1</v>
          </cell>
          <cell r="BC58">
            <v>0</v>
          </cell>
          <cell r="BD58">
            <v>0</v>
          </cell>
          <cell r="BE58">
            <v>0</v>
          </cell>
        </row>
        <row r="59">
          <cell r="A59" t="str">
            <v>5765-703</v>
          </cell>
          <cell r="B59" t="str">
            <v>Institut für</v>
          </cell>
          <cell r="C59" t="str">
            <v>Technische Physik</v>
          </cell>
          <cell r="E59" t="str">
            <v>Werkstatt</v>
          </cell>
          <cell r="F59" t="str">
            <v>Herrn</v>
          </cell>
          <cell r="G59" t="str">
            <v>Manfred Kubetzko</v>
          </cell>
          <cell r="H59">
            <v>5172</v>
          </cell>
          <cell r="J59">
            <v>1</v>
          </cell>
          <cell r="K59">
            <v>34507</v>
          </cell>
          <cell r="M59" t="str">
            <v>Werkstatt</v>
          </cell>
          <cell r="N59">
            <v>12</v>
          </cell>
          <cell r="O59">
            <v>15</v>
          </cell>
          <cell r="P59">
            <v>36678</v>
          </cell>
          <cell r="Q59">
            <v>15</v>
          </cell>
          <cell r="S59">
            <v>37135</v>
          </cell>
          <cell r="T59">
            <v>36675</v>
          </cell>
          <cell r="U59">
            <v>36675</v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>
            <v>36672</v>
          </cell>
          <cell r="AA59" t="str">
            <v/>
          </cell>
          <cell r="AB59" t="str">
            <v/>
          </cell>
          <cell r="AC59" t="str">
            <v/>
          </cell>
          <cell r="AD59">
            <v>35391</v>
          </cell>
          <cell r="AE59" t="str">
            <v>Schreiben?</v>
          </cell>
          <cell r="AR59" t="str">
            <v>pj</v>
          </cell>
          <cell r="AT59" t="str">
            <v>Diskette</v>
          </cell>
          <cell r="AV59">
            <v>35592</v>
          </cell>
          <cell r="AX59" t="str">
            <v>H. Waedtleges sprach mit Dr. Schneider, dieser bat um 2 Monate Aufschub der Prüfung ( Zettel an R. Houschka; 20.04.00)</v>
          </cell>
          <cell r="BA59">
            <v>17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A60" t="str">
            <v>5765-704</v>
          </cell>
          <cell r="B60" t="str">
            <v>Institut für</v>
          </cell>
          <cell r="C60" t="str">
            <v>Technische Physik</v>
          </cell>
          <cell r="E60" t="str">
            <v>Werkstatt</v>
          </cell>
          <cell r="F60" t="str">
            <v>Herrn</v>
          </cell>
          <cell r="G60" t="str">
            <v>Hans-Jürgen Wruck</v>
          </cell>
          <cell r="H60">
            <v>5172</v>
          </cell>
          <cell r="J60">
            <v>1</v>
          </cell>
          <cell r="K60">
            <v>33920</v>
          </cell>
          <cell r="M60" t="str">
            <v>Werkstatt</v>
          </cell>
          <cell r="N60">
            <v>12</v>
          </cell>
          <cell r="O60">
            <v>15</v>
          </cell>
          <cell r="P60">
            <v>36678</v>
          </cell>
          <cell r="Q60">
            <v>15</v>
          </cell>
          <cell r="S60">
            <v>37135</v>
          </cell>
          <cell r="T60">
            <v>36675</v>
          </cell>
          <cell r="U60">
            <v>36675</v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>
            <v>36672</v>
          </cell>
          <cell r="AA60" t="str">
            <v/>
          </cell>
          <cell r="AB60" t="str">
            <v/>
          </cell>
          <cell r="AC60" t="str">
            <v/>
          </cell>
          <cell r="AD60" t="str">
            <v>"22.11.96"</v>
          </cell>
          <cell r="AE60" t="str">
            <v>"22.11.96"</v>
          </cell>
          <cell r="AR60" t="str">
            <v>pj</v>
          </cell>
          <cell r="AT60">
            <v>0</v>
          </cell>
          <cell r="AX60" t="str">
            <v>H. Waedtleges sprach mit Dr. Schneider, dieser bat um 2 Monate Aufschub der Prüfung ( Zettel an R. Houschka; 20.04.00)</v>
          </cell>
          <cell r="BE60">
            <v>0</v>
          </cell>
        </row>
        <row r="61">
          <cell r="A61" t="str">
            <v>5765-705</v>
          </cell>
          <cell r="B61" t="str">
            <v>Institut für</v>
          </cell>
          <cell r="C61" t="str">
            <v>Technische Physik</v>
          </cell>
          <cell r="E61" t="str">
            <v>Werkstatt</v>
          </cell>
          <cell r="F61" t="str">
            <v>Herrn</v>
          </cell>
          <cell r="G61" t="str">
            <v>Frank Werner</v>
          </cell>
          <cell r="H61">
            <v>5171</v>
          </cell>
          <cell r="J61">
            <v>1</v>
          </cell>
          <cell r="K61">
            <v>33948</v>
          </cell>
          <cell r="M61" t="str">
            <v xml:space="preserve">Büro </v>
          </cell>
          <cell r="N61">
            <v>24</v>
          </cell>
          <cell r="O61">
            <v>24</v>
          </cell>
          <cell r="P61">
            <v>36678</v>
          </cell>
          <cell r="Q61">
            <v>32</v>
          </cell>
          <cell r="S61">
            <v>37653</v>
          </cell>
          <cell r="T61">
            <v>36675</v>
          </cell>
          <cell r="U61">
            <v>36675</v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>
            <v>36672</v>
          </cell>
          <cell r="AA61" t="str">
            <v/>
          </cell>
          <cell r="AB61" t="str">
            <v/>
          </cell>
          <cell r="AC61" t="str">
            <v/>
          </cell>
          <cell r="AD61" t="str">
            <v>"22.11.96"</v>
          </cell>
          <cell r="AE61" t="str">
            <v>"22.11.96"</v>
          </cell>
          <cell r="AR61" t="str">
            <v>pj</v>
          </cell>
          <cell r="AW61">
            <v>36115</v>
          </cell>
          <cell r="AX61" t="str">
            <v>Bürogeräte unter Werkstattgeräte !</v>
          </cell>
          <cell r="BE61">
            <v>0</v>
          </cell>
        </row>
        <row r="62">
          <cell r="A62" t="str">
            <v>5766-500</v>
          </cell>
          <cell r="B62" t="str">
            <v>Institut für</v>
          </cell>
          <cell r="C62" t="str">
            <v>Theoretische Physik</v>
          </cell>
          <cell r="F62" t="str">
            <v>Herrn</v>
          </cell>
          <cell r="G62" t="str">
            <v>Andreas Kaiser</v>
          </cell>
          <cell r="H62">
            <v>5183</v>
          </cell>
          <cell r="J62">
            <v>1</v>
          </cell>
          <cell r="K62">
            <v>36116</v>
          </cell>
          <cell r="M62" t="str">
            <v>Büro</v>
          </cell>
          <cell r="N62">
            <v>24</v>
          </cell>
          <cell r="O62">
            <v>24</v>
          </cell>
          <cell r="P62">
            <v>36130</v>
          </cell>
          <cell r="Q62">
            <v>32</v>
          </cell>
          <cell r="S62">
            <v>37104</v>
          </cell>
          <cell r="T62">
            <v>36151</v>
          </cell>
          <cell r="U62">
            <v>36151</v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>
            <v>36167</v>
          </cell>
          <cell r="AE62">
            <v>36167</v>
          </cell>
          <cell r="AW62">
            <v>36145</v>
          </cell>
          <cell r="AX62" t="str">
            <v>Dr. Martin Vicanek war zuvor Prüfer ! Uwe Gratzke nicht mehr am Inst. !</v>
          </cell>
          <cell r="BA62">
            <v>220</v>
          </cell>
          <cell r="BB62">
            <v>18</v>
          </cell>
          <cell r="BC62">
            <v>2</v>
          </cell>
          <cell r="BD62">
            <v>1</v>
          </cell>
          <cell r="BE62">
            <v>0.90909090909090906</v>
          </cell>
        </row>
        <row r="63">
          <cell r="A63" t="str">
            <v>5767-300</v>
          </cell>
          <cell r="B63" t="str">
            <v>Institut für</v>
          </cell>
          <cell r="C63" t="str">
            <v>Mathematische Physik</v>
          </cell>
          <cell r="F63" t="str">
            <v>Herrn</v>
          </cell>
          <cell r="G63" t="str">
            <v>Uwe Schomäcker</v>
          </cell>
          <cell r="H63">
            <v>5204</v>
          </cell>
          <cell r="J63">
            <v>1</v>
          </cell>
          <cell r="K63">
            <v>35944</v>
          </cell>
          <cell r="M63" t="str">
            <v>Büro</v>
          </cell>
          <cell r="N63">
            <v>24</v>
          </cell>
          <cell r="O63">
            <v>30</v>
          </cell>
          <cell r="P63">
            <v>35947</v>
          </cell>
          <cell r="Q63">
            <v>32</v>
          </cell>
          <cell r="S63">
            <v>36923</v>
          </cell>
          <cell r="T63">
            <v>36021</v>
          </cell>
          <cell r="U63">
            <v>36021</v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>
            <v>36125</v>
          </cell>
          <cell r="AE63">
            <v>36125</v>
          </cell>
          <cell r="AX63" t="str">
            <v>Dr. Frank Galas (07.12.92) zuvor;</v>
          </cell>
          <cell r="BA63">
            <v>159</v>
          </cell>
          <cell r="BB63">
            <v>17</v>
          </cell>
          <cell r="BC63">
            <v>1</v>
          </cell>
          <cell r="BD63">
            <v>0</v>
          </cell>
          <cell r="BE63">
            <v>0.62893081761006286</v>
          </cell>
        </row>
        <row r="64">
          <cell r="A64" t="str">
            <v>5768-100</v>
          </cell>
          <cell r="B64" t="str">
            <v>Institut für</v>
          </cell>
          <cell r="C64" t="str">
            <v>Geophysik und Meteorologie</v>
          </cell>
          <cell r="F64" t="str">
            <v>Herrn</v>
          </cell>
          <cell r="G64" t="str">
            <v>Günter Knaak</v>
          </cell>
          <cell r="H64">
            <v>5227</v>
          </cell>
          <cell r="J64">
            <v>1</v>
          </cell>
          <cell r="K64">
            <v>33920</v>
          </cell>
          <cell r="M64" t="str">
            <v>Büro</v>
          </cell>
          <cell r="N64">
            <v>24</v>
          </cell>
          <cell r="O64">
            <v>24</v>
          </cell>
          <cell r="P64">
            <v>35977</v>
          </cell>
          <cell r="Q64">
            <v>32</v>
          </cell>
          <cell r="S64">
            <v>36951</v>
          </cell>
          <cell r="T64">
            <v>36595</v>
          </cell>
          <cell r="U64">
            <v>36595</v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>
            <v>36193</v>
          </cell>
          <cell r="AE64">
            <v>36193</v>
          </cell>
          <cell r="AI64">
            <v>36598</v>
          </cell>
          <cell r="AW64" t="str">
            <v>10.03.00; 12.11.1998</v>
          </cell>
          <cell r="AX64" t="str">
            <v>Kurzmitteilung über Mängelbericht zugesandt am 13.03.00 (siehe Mappe !)</v>
          </cell>
          <cell r="BA64">
            <v>113</v>
          </cell>
          <cell r="BB64">
            <v>9</v>
          </cell>
          <cell r="BC64">
            <v>0</v>
          </cell>
          <cell r="BD64">
            <v>0</v>
          </cell>
          <cell r="BE64">
            <v>0</v>
          </cell>
        </row>
        <row r="65">
          <cell r="A65" t="str">
            <v>5768-101</v>
          </cell>
          <cell r="B65" t="str">
            <v>Institut für</v>
          </cell>
          <cell r="C65" t="str">
            <v>Geophysik und Meteorologie</v>
          </cell>
          <cell r="F65" t="str">
            <v>Herrn</v>
          </cell>
          <cell r="G65" t="str">
            <v>Günter Knaak</v>
          </cell>
          <cell r="H65">
            <v>5227</v>
          </cell>
          <cell r="J65" t="str">
            <v>"0"</v>
          </cell>
          <cell r="K65">
            <v>33920</v>
          </cell>
          <cell r="M65" t="str">
            <v>Werkstatt</v>
          </cell>
          <cell r="N65">
            <v>12</v>
          </cell>
          <cell r="O65">
            <v>16</v>
          </cell>
          <cell r="P65">
            <v>36495</v>
          </cell>
          <cell r="Q65">
            <v>16</v>
          </cell>
          <cell r="S65">
            <v>36982</v>
          </cell>
          <cell r="T65">
            <v>36558</v>
          </cell>
          <cell r="U65">
            <v>36558</v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>
            <v>36193</v>
          </cell>
          <cell r="AE65">
            <v>36193</v>
          </cell>
          <cell r="AW65">
            <v>36111</v>
          </cell>
          <cell r="BA65">
            <v>49</v>
          </cell>
          <cell r="BB65">
            <v>3</v>
          </cell>
          <cell r="BC65">
            <v>0</v>
          </cell>
          <cell r="BD65">
            <v>0</v>
          </cell>
          <cell r="BE65">
            <v>0</v>
          </cell>
        </row>
        <row r="66">
          <cell r="A66" t="str">
            <v>5774-600</v>
          </cell>
          <cell r="B66" t="str">
            <v>Institut für</v>
          </cell>
          <cell r="C66" t="str">
            <v>Geowissenschaften</v>
          </cell>
          <cell r="E66" t="str">
            <v>Geschäftszimmer ( 5. OG )</v>
          </cell>
          <cell r="F66" t="str">
            <v>Herrn</v>
          </cell>
          <cell r="G66" t="str">
            <v>Hartmut Stosnach</v>
          </cell>
          <cell r="H66">
            <v>7248</v>
          </cell>
          <cell r="J66">
            <v>1</v>
          </cell>
          <cell r="K66">
            <v>33920</v>
          </cell>
          <cell r="M66" t="str">
            <v>Labor</v>
          </cell>
          <cell r="N66">
            <v>12</v>
          </cell>
          <cell r="O66">
            <v>12</v>
          </cell>
          <cell r="P66">
            <v>36657</v>
          </cell>
          <cell r="Q66">
            <v>16</v>
          </cell>
          <cell r="S66">
            <v>37145</v>
          </cell>
          <cell r="T66">
            <v>36656</v>
          </cell>
          <cell r="U66">
            <v>36656</v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>
            <v>36193</v>
          </cell>
          <cell r="AE66">
            <v>36193</v>
          </cell>
          <cell r="BA66">
            <v>14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</row>
        <row r="67">
          <cell r="A67" t="str">
            <v>5774-610</v>
          </cell>
          <cell r="B67" t="str">
            <v>Institut für</v>
          </cell>
          <cell r="C67" t="str">
            <v>Geowissenschaften</v>
          </cell>
          <cell r="D67" t="str">
            <v>Abt.</v>
          </cell>
          <cell r="E67" t="str">
            <v>Allgemeine und Historische Geologie ( 5. OG)</v>
          </cell>
          <cell r="F67" t="str">
            <v>Herrn</v>
          </cell>
          <cell r="G67" t="str">
            <v>Hartmut Stosnach</v>
          </cell>
          <cell r="H67">
            <v>7248</v>
          </cell>
          <cell r="J67" t="str">
            <v>"0"</v>
          </cell>
          <cell r="K67">
            <v>33920</v>
          </cell>
          <cell r="M67" t="str">
            <v>Büro</v>
          </cell>
          <cell r="N67">
            <v>24</v>
          </cell>
          <cell r="O67">
            <v>24</v>
          </cell>
          <cell r="P67">
            <v>36161</v>
          </cell>
          <cell r="Q67">
            <v>32</v>
          </cell>
          <cell r="S67">
            <v>37135</v>
          </cell>
          <cell r="T67">
            <v>36166</v>
          </cell>
          <cell r="U67">
            <v>36166</v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>
            <v>35944</v>
          </cell>
          <cell r="AE67">
            <v>35944</v>
          </cell>
          <cell r="BA67">
            <v>135</v>
          </cell>
          <cell r="BB67">
            <v>15</v>
          </cell>
          <cell r="BC67">
            <v>0</v>
          </cell>
          <cell r="BD67">
            <v>0</v>
          </cell>
          <cell r="BE67">
            <v>0</v>
          </cell>
        </row>
        <row r="68">
          <cell r="A68" t="str">
            <v>5774-620</v>
          </cell>
          <cell r="B68" t="str">
            <v>Institut für</v>
          </cell>
          <cell r="C68" t="str">
            <v>Geowissenschaften</v>
          </cell>
          <cell r="D68" t="str">
            <v>Abt.</v>
          </cell>
          <cell r="E68" t="str">
            <v>Sedimentgeologie  ( 7. OG )</v>
          </cell>
          <cell r="F68" t="str">
            <v>Herrn</v>
          </cell>
          <cell r="G68" t="str">
            <v>Hartmut Stosnach</v>
          </cell>
          <cell r="H68">
            <v>7248</v>
          </cell>
          <cell r="J68" t="str">
            <v>"0"</v>
          </cell>
          <cell r="K68">
            <v>33920</v>
          </cell>
          <cell r="M68" t="str">
            <v>Schulung</v>
          </cell>
          <cell r="N68">
            <v>12</v>
          </cell>
          <cell r="O68">
            <v>12</v>
          </cell>
          <cell r="P68">
            <v>36657</v>
          </cell>
          <cell r="Q68">
            <v>16</v>
          </cell>
          <cell r="S68">
            <v>37145</v>
          </cell>
          <cell r="T68">
            <v>36656</v>
          </cell>
          <cell r="U68">
            <v>36656</v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"29.05.98"</v>
          </cell>
          <cell r="AE68" t="str">
            <v>"29.05.98"</v>
          </cell>
          <cell r="BE68">
            <v>0</v>
          </cell>
        </row>
        <row r="69">
          <cell r="A69" t="str">
            <v>5774-630</v>
          </cell>
          <cell r="B69" t="str">
            <v>Institut für</v>
          </cell>
          <cell r="C69" t="str">
            <v>Geowissenschaften</v>
          </cell>
          <cell r="D69" t="str">
            <v>Abt.</v>
          </cell>
          <cell r="E69" t="str">
            <v>Angewandte Geologie  ( 5. OG )</v>
          </cell>
          <cell r="F69" t="str">
            <v>Herrn</v>
          </cell>
          <cell r="G69" t="str">
            <v>Hartmut Stosnach</v>
          </cell>
          <cell r="H69">
            <v>7248</v>
          </cell>
          <cell r="J69" t="str">
            <v>"0"</v>
          </cell>
          <cell r="K69">
            <v>33920</v>
          </cell>
          <cell r="M69" t="str">
            <v>Schulung</v>
          </cell>
          <cell r="N69">
            <v>12</v>
          </cell>
          <cell r="O69">
            <v>12</v>
          </cell>
          <cell r="P69">
            <v>36657</v>
          </cell>
          <cell r="Q69">
            <v>16</v>
          </cell>
          <cell r="S69">
            <v>37145</v>
          </cell>
          <cell r="T69">
            <v>36656</v>
          </cell>
          <cell r="U69">
            <v>36656</v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"29.05.98"</v>
          </cell>
          <cell r="AE69" t="str">
            <v>"29.05.98"</v>
          </cell>
          <cell r="BE69">
            <v>0</v>
          </cell>
        </row>
        <row r="70">
          <cell r="A70" t="str">
            <v>5774-640</v>
          </cell>
          <cell r="B70" t="str">
            <v>Institut für</v>
          </cell>
          <cell r="C70" t="str">
            <v>Geowissenschaften</v>
          </cell>
          <cell r="D70" t="str">
            <v>Abt.</v>
          </cell>
          <cell r="E70" t="str">
            <v>Paläontologie  ( 4. OG )</v>
          </cell>
          <cell r="F70" t="str">
            <v>Herrn</v>
          </cell>
          <cell r="G70" t="str">
            <v>Hartmut Stosnach</v>
          </cell>
          <cell r="H70">
            <v>7248</v>
          </cell>
          <cell r="J70" t="str">
            <v>"0"</v>
          </cell>
          <cell r="K70">
            <v>33920</v>
          </cell>
          <cell r="M70" t="str">
            <v>Schulung</v>
          </cell>
          <cell r="N70">
            <v>12</v>
          </cell>
          <cell r="O70">
            <v>12</v>
          </cell>
          <cell r="P70">
            <v>36657</v>
          </cell>
          <cell r="Q70">
            <v>16</v>
          </cell>
          <cell r="S70">
            <v>37145</v>
          </cell>
          <cell r="T70">
            <v>36656</v>
          </cell>
          <cell r="U70">
            <v>36656</v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"29.05.98"</v>
          </cell>
          <cell r="AE70" t="str">
            <v>"29.05.98"</v>
          </cell>
          <cell r="BE70">
            <v>0</v>
          </cell>
        </row>
        <row r="71">
          <cell r="A71" t="str">
            <v>5774-650</v>
          </cell>
          <cell r="B71" t="str">
            <v>Institut für</v>
          </cell>
          <cell r="C71" t="str">
            <v>Geowissenschaften</v>
          </cell>
          <cell r="D71" t="str">
            <v>Abt.</v>
          </cell>
          <cell r="E71" t="str">
            <v>Mineralogie und Petrographie</v>
          </cell>
          <cell r="F71" t="str">
            <v>Herrn</v>
          </cell>
          <cell r="G71" t="str">
            <v>Paul Vollbrecht</v>
          </cell>
          <cell r="H71">
            <v>3260</v>
          </cell>
          <cell r="J71">
            <v>1</v>
          </cell>
          <cell r="K71">
            <v>33990</v>
          </cell>
          <cell r="M71" t="str">
            <v>Büro</v>
          </cell>
          <cell r="N71">
            <v>24</v>
          </cell>
          <cell r="O71">
            <v>24</v>
          </cell>
          <cell r="P71">
            <v>36526</v>
          </cell>
          <cell r="Q71">
            <v>32</v>
          </cell>
          <cell r="S71">
            <v>37500</v>
          </cell>
          <cell r="T71">
            <v>36531</v>
          </cell>
          <cell r="U71">
            <v>36531</v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>
            <v>36615</v>
          </cell>
          <cell r="AE71">
            <v>36615</v>
          </cell>
          <cell r="AW71" t="str">
            <v>17.11.99; 27.10.99; 16.6.99; 29.01.1999</v>
          </cell>
          <cell r="BA71">
            <v>95</v>
          </cell>
          <cell r="BB71">
            <v>15</v>
          </cell>
          <cell r="BC71">
            <v>0</v>
          </cell>
          <cell r="BD71">
            <v>0</v>
          </cell>
          <cell r="BE71">
            <v>0</v>
          </cell>
        </row>
        <row r="72">
          <cell r="A72" t="str">
            <v>5774-651</v>
          </cell>
          <cell r="B72" t="str">
            <v>Institut für</v>
          </cell>
          <cell r="C72" t="str">
            <v>Geowissenschaften</v>
          </cell>
          <cell r="D72" t="str">
            <v>Abt.</v>
          </cell>
          <cell r="E72" t="str">
            <v>Mineralogie und Kristallographie</v>
          </cell>
          <cell r="F72" t="str">
            <v>Herrn</v>
          </cell>
          <cell r="G72" t="str">
            <v>Paul Vollbrecht</v>
          </cell>
          <cell r="H72" t="str">
            <v>3260/3601/priv.:795792 Krakow</v>
          </cell>
          <cell r="I72" t="str">
            <v xml:space="preserve"> </v>
          </cell>
          <cell r="J72" t="str">
            <v>"0"</v>
          </cell>
          <cell r="K72">
            <v>33990</v>
          </cell>
          <cell r="M72" t="str">
            <v>Labor / Werkstatt</v>
          </cell>
          <cell r="N72">
            <v>12</v>
          </cell>
          <cell r="O72">
            <v>12</v>
          </cell>
          <cell r="P72">
            <v>36526</v>
          </cell>
          <cell r="Q72">
            <v>16</v>
          </cell>
          <cell r="S72">
            <v>37012</v>
          </cell>
          <cell r="T72">
            <v>36531</v>
          </cell>
          <cell r="U72">
            <v>36531</v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>
            <v>36615</v>
          </cell>
          <cell r="AE72">
            <v>36615</v>
          </cell>
          <cell r="AW72" t="str">
            <v>17.11.99; 27.10.99; 16.6.99; 29.01.1999</v>
          </cell>
          <cell r="BA72">
            <v>157</v>
          </cell>
          <cell r="BB72">
            <v>8</v>
          </cell>
          <cell r="BC72">
            <v>0</v>
          </cell>
          <cell r="BD72">
            <v>0</v>
          </cell>
          <cell r="BE72">
            <v>0</v>
          </cell>
        </row>
        <row r="73">
          <cell r="A73" t="str">
            <v>5774-660</v>
          </cell>
          <cell r="B73" t="str">
            <v>Institut für</v>
          </cell>
          <cell r="C73" t="str">
            <v>Geowissenschaften</v>
          </cell>
          <cell r="D73" t="str">
            <v>Abt.</v>
          </cell>
          <cell r="E73" t="str">
            <v>Wasser und Boden  (Geb.4207,  Ing.-Geologie)</v>
          </cell>
          <cell r="F73" t="str">
            <v xml:space="preserve">Herrn </v>
          </cell>
          <cell r="G73" t="str">
            <v>Klaus Schleicher</v>
          </cell>
          <cell r="H73" t="str">
            <v>7275 Carls=7243</v>
          </cell>
          <cell r="I73" t="str">
            <v xml:space="preserve"> </v>
          </cell>
          <cell r="J73">
            <v>1</v>
          </cell>
          <cell r="K73">
            <v>33990</v>
          </cell>
          <cell r="M73" t="str">
            <v>Büro</v>
          </cell>
          <cell r="N73">
            <v>24</v>
          </cell>
          <cell r="O73">
            <v>24</v>
          </cell>
          <cell r="P73">
            <v>36570</v>
          </cell>
          <cell r="Q73">
            <v>24</v>
          </cell>
          <cell r="S73">
            <v>37301</v>
          </cell>
          <cell r="T73">
            <v>36580</v>
          </cell>
          <cell r="U73">
            <v>36580</v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E73" t="str">
            <v/>
          </cell>
          <cell r="AW73" t="str">
            <v>07.02.00; 31.05.1999</v>
          </cell>
          <cell r="BA73">
            <v>101</v>
          </cell>
          <cell r="BC73">
            <v>10</v>
          </cell>
          <cell r="BE73">
            <v>9.9009900990099009</v>
          </cell>
        </row>
        <row r="74">
          <cell r="A74" t="str">
            <v>5774-661</v>
          </cell>
          <cell r="B74" t="str">
            <v>Institut für</v>
          </cell>
          <cell r="C74" t="str">
            <v>Geowissenschaften</v>
          </cell>
          <cell r="D74" t="str">
            <v>Abt.</v>
          </cell>
          <cell r="E74" t="str">
            <v>Grundwasser und Boden  (Geb.4207,  Ing.-Geologie)</v>
          </cell>
          <cell r="F74" t="str">
            <v xml:space="preserve">Herrn </v>
          </cell>
          <cell r="G74" t="str">
            <v>Claudia Bähr</v>
          </cell>
          <cell r="H74" t="str">
            <v>7267 o 76</v>
          </cell>
          <cell r="I74" t="str">
            <v xml:space="preserve"> </v>
          </cell>
          <cell r="J74">
            <v>1</v>
          </cell>
          <cell r="K74">
            <v>36570</v>
          </cell>
          <cell r="L74">
            <v>1</v>
          </cell>
          <cell r="M74" t="str">
            <v>Büro</v>
          </cell>
          <cell r="N74">
            <v>24</v>
          </cell>
          <cell r="O74">
            <v>24</v>
          </cell>
          <cell r="P74">
            <v>36570</v>
          </cell>
          <cell r="Q74">
            <v>32</v>
          </cell>
          <cell r="S74">
            <v>37543</v>
          </cell>
          <cell r="T74">
            <v>36580</v>
          </cell>
          <cell r="U74">
            <v>36580</v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>
            <v>36615</v>
          </cell>
          <cell r="AE74">
            <v>36615</v>
          </cell>
          <cell r="AT74">
            <v>1</v>
          </cell>
          <cell r="AU74" t="str">
            <v>g.marggraf@tu-bs.de</v>
          </cell>
          <cell r="AV74">
            <v>36571</v>
          </cell>
          <cell r="AW74" t="str">
            <v>07.02.00; 31.5.99; 28.01.1999</v>
          </cell>
          <cell r="BA74">
            <v>99</v>
          </cell>
          <cell r="BB74">
            <v>8</v>
          </cell>
          <cell r="BC74">
            <v>1</v>
          </cell>
          <cell r="BD74">
            <v>0</v>
          </cell>
          <cell r="BE74">
            <v>1.0101010101010102</v>
          </cell>
        </row>
        <row r="75">
          <cell r="A75" t="str">
            <v>5774-662</v>
          </cell>
          <cell r="B75" t="str">
            <v>Institut für</v>
          </cell>
          <cell r="C75" t="str">
            <v>Geowissenschaften</v>
          </cell>
          <cell r="D75" t="str">
            <v>Abt.</v>
          </cell>
          <cell r="E75" t="str">
            <v>Grundwasser und Boden  (Geb.4207,  Ing.-Geologie)</v>
          </cell>
          <cell r="F75" t="str">
            <v xml:space="preserve">Herrn </v>
          </cell>
          <cell r="G75" t="str">
            <v>Lars Junginger</v>
          </cell>
          <cell r="H75" t="str">
            <v>7267 o 76</v>
          </cell>
          <cell r="I75" t="str">
            <v xml:space="preserve"> </v>
          </cell>
          <cell r="J75">
            <v>1</v>
          </cell>
          <cell r="K75">
            <v>36571</v>
          </cell>
          <cell r="L75">
            <v>1</v>
          </cell>
          <cell r="M75" t="str">
            <v>Labor</v>
          </cell>
          <cell r="N75">
            <v>12</v>
          </cell>
          <cell r="O75">
            <v>12</v>
          </cell>
          <cell r="P75">
            <v>36586</v>
          </cell>
          <cell r="Q75">
            <v>12</v>
          </cell>
          <cell r="S75">
            <v>36951</v>
          </cell>
          <cell r="T75">
            <v>36580</v>
          </cell>
          <cell r="U75">
            <v>36580</v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E75" t="str">
            <v/>
          </cell>
          <cell r="AW75" t="str">
            <v>07.02.00; 31.5.99; 28.01.1999</v>
          </cell>
          <cell r="BA75">
            <v>94</v>
          </cell>
          <cell r="BB75">
            <v>0</v>
          </cell>
          <cell r="BC75">
            <v>4</v>
          </cell>
          <cell r="BD75">
            <v>0</v>
          </cell>
          <cell r="BE75">
            <v>4.2553191489361701</v>
          </cell>
        </row>
        <row r="76">
          <cell r="A76" t="str">
            <v>5774-670</v>
          </cell>
          <cell r="B76" t="str">
            <v>Institut für</v>
          </cell>
          <cell r="C76" t="str">
            <v>Geowissenschaften</v>
          </cell>
          <cell r="D76" t="str">
            <v>Abt.</v>
          </cell>
          <cell r="E76" t="str">
            <v>Geochemie</v>
          </cell>
          <cell r="F76" t="str">
            <v>Herrn</v>
          </cell>
          <cell r="G76" t="str">
            <v>Otto Ewald</v>
          </cell>
          <cell r="H76">
            <v>7253</v>
          </cell>
          <cell r="J76">
            <v>1</v>
          </cell>
          <cell r="K76">
            <v>34113</v>
          </cell>
          <cell r="M76" t="str">
            <v>Labor</v>
          </cell>
          <cell r="N76">
            <v>12</v>
          </cell>
          <cell r="O76">
            <v>16</v>
          </cell>
          <cell r="P76">
            <v>36648</v>
          </cell>
          <cell r="Q76">
            <v>16</v>
          </cell>
          <cell r="S76">
            <v>37136</v>
          </cell>
          <cell r="T76">
            <v>36661</v>
          </cell>
          <cell r="U76">
            <v>36661</v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>
            <v>35506</v>
          </cell>
          <cell r="AE76">
            <v>35506</v>
          </cell>
          <cell r="AW76" t="str">
            <v>11.05.00; 11.04.00; 23.03.00; 01.09.98</v>
          </cell>
          <cell r="BA76">
            <v>145</v>
          </cell>
          <cell r="BB76">
            <v>9</v>
          </cell>
          <cell r="BC76">
            <v>0</v>
          </cell>
          <cell r="BD76">
            <v>0</v>
          </cell>
          <cell r="BE76">
            <v>0</v>
          </cell>
        </row>
        <row r="77">
          <cell r="A77" t="str">
            <v>5776-200</v>
          </cell>
          <cell r="B77" t="str">
            <v>Institut für</v>
          </cell>
          <cell r="C77" t="str">
            <v>Geographie und Geoökologie</v>
          </cell>
          <cell r="D77" t="str">
            <v>Abt.</v>
          </cell>
          <cell r="E77" t="str">
            <v>Agrarökologie und Systemanalyse</v>
          </cell>
          <cell r="F77" t="str">
            <v>Herrn</v>
          </cell>
          <cell r="G77" t="str">
            <v>Wolfgang Max</v>
          </cell>
          <cell r="H77">
            <v>5622</v>
          </cell>
          <cell r="I77">
            <v>1</v>
          </cell>
          <cell r="K77">
            <v>34933</v>
          </cell>
          <cell r="M77" t="str">
            <v>Büro</v>
          </cell>
          <cell r="N77">
            <v>24</v>
          </cell>
          <cell r="O77">
            <v>24</v>
          </cell>
          <cell r="P77">
            <v>36039</v>
          </cell>
          <cell r="Q77">
            <v>28</v>
          </cell>
          <cell r="S77">
            <v>36892</v>
          </cell>
          <cell r="T77" t="str">
            <v>Wolfgang Max</v>
          </cell>
          <cell r="U77" t="str">
            <v>Wolfgang Max</v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E77" t="str">
            <v/>
          </cell>
          <cell r="AT77">
            <v>0</v>
          </cell>
          <cell r="BE77">
            <v>0</v>
          </cell>
        </row>
        <row r="78">
          <cell r="A78" t="str">
            <v>5776-210</v>
          </cell>
          <cell r="B78" t="str">
            <v>Institut für</v>
          </cell>
          <cell r="C78" t="str">
            <v>Geographie und Geoökologie</v>
          </cell>
          <cell r="E78" t="str">
            <v>Arbeitsgruppe Prof.- Dr. O. Richter</v>
          </cell>
          <cell r="F78" t="str">
            <v>Herrn</v>
          </cell>
          <cell r="G78" t="str">
            <v>Wolfgang Max</v>
          </cell>
          <cell r="H78">
            <v>5622</v>
          </cell>
          <cell r="I78" t="str">
            <v>"0"</v>
          </cell>
          <cell r="K78">
            <v>34933</v>
          </cell>
          <cell r="M78" t="str">
            <v>Büro</v>
          </cell>
          <cell r="N78">
            <v>24</v>
          </cell>
          <cell r="O78">
            <v>24</v>
          </cell>
          <cell r="P78">
            <v>36039</v>
          </cell>
          <cell r="Q78">
            <v>28</v>
          </cell>
          <cell r="S78">
            <v>36892</v>
          </cell>
          <cell r="T78" t="str">
            <v>Wolfgang Max</v>
          </cell>
          <cell r="U78" t="str">
            <v>Wolfgang Max</v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E78" t="str">
            <v/>
          </cell>
          <cell r="AT78" t="str">
            <v>Diskette</v>
          </cell>
          <cell r="BA78">
            <v>83</v>
          </cell>
          <cell r="BB78">
            <v>11</v>
          </cell>
          <cell r="BC78">
            <v>2</v>
          </cell>
          <cell r="BD78">
            <v>0</v>
          </cell>
          <cell r="BE78">
            <v>2.4096385542168677</v>
          </cell>
        </row>
        <row r="79">
          <cell r="A79" t="str">
            <v>5776-220</v>
          </cell>
          <cell r="B79" t="str">
            <v>Institut für</v>
          </cell>
          <cell r="C79" t="str">
            <v>Geographie und Geoökologie</v>
          </cell>
          <cell r="E79" t="str">
            <v>Arbeitsgruppe  Prof.-Dr. J. Richter</v>
          </cell>
          <cell r="F79" t="str">
            <v>Herrn</v>
          </cell>
          <cell r="G79" t="str">
            <v>Alwin Küsters</v>
          </cell>
          <cell r="H79">
            <v>5623</v>
          </cell>
          <cell r="J79">
            <v>1</v>
          </cell>
          <cell r="K79">
            <v>36076</v>
          </cell>
          <cell r="M79" t="str">
            <v>Büro</v>
          </cell>
          <cell r="N79">
            <v>24</v>
          </cell>
          <cell r="O79">
            <v>28</v>
          </cell>
          <cell r="P79">
            <v>36069</v>
          </cell>
          <cell r="Q79">
            <v>32</v>
          </cell>
          <cell r="S79">
            <v>37043</v>
          </cell>
          <cell r="T79" t="str">
            <v>Wolfgang Max</v>
          </cell>
          <cell r="U79" t="str">
            <v>Wolfgang Max</v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>
            <v>36125</v>
          </cell>
          <cell r="AE79">
            <v>36125</v>
          </cell>
          <cell r="AT79" t="str">
            <v>Diskette</v>
          </cell>
          <cell r="BA79">
            <v>108</v>
          </cell>
          <cell r="BB79">
            <v>6</v>
          </cell>
          <cell r="BC79">
            <v>1</v>
          </cell>
          <cell r="BD79">
            <v>1</v>
          </cell>
          <cell r="BE79">
            <v>0.92592592592592593</v>
          </cell>
        </row>
        <row r="80">
          <cell r="A80" t="str">
            <v>5776-221</v>
          </cell>
          <cell r="B80" t="str">
            <v>Institut für</v>
          </cell>
          <cell r="C80" t="str">
            <v>Geographie und Geoökologie</v>
          </cell>
          <cell r="E80" t="str">
            <v>Arbeitsgruppe  Prof.-Dr. J. Richter</v>
          </cell>
          <cell r="F80" t="str">
            <v>Herrn</v>
          </cell>
          <cell r="G80" t="str">
            <v>Alwin Küsters</v>
          </cell>
          <cell r="H80">
            <v>5623</v>
          </cell>
          <cell r="J80" t="str">
            <v>"0"</v>
          </cell>
          <cell r="K80">
            <v>36076</v>
          </cell>
          <cell r="M80" t="str">
            <v>Labor</v>
          </cell>
          <cell r="N80">
            <v>12</v>
          </cell>
          <cell r="O80">
            <v>16</v>
          </cell>
          <cell r="P80">
            <v>36588</v>
          </cell>
          <cell r="Q80">
            <v>16</v>
          </cell>
          <cell r="S80">
            <v>37075</v>
          </cell>
          <cell r="T80" t="str">
            <v>Wolfgang Max</v>
          </cell>
          <cell r="U80" t="str">
            <v>Wolfgang Max</v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>
            <v>36125</v>
          </cell>
          <cell r="AE80">
            <v>36125</v>
          </cell>
          <cell r="AT80">
            <v>1</v>
          </cell>
          <cell r="AU80" t="str">
            <v>a.kuesters@tu-bs.de</v>
          </cell>
          <cell r="AV80">
            <v>36598</v>
          </cell>
          <cell r="AW80">
            <v>36571</v>
          </cell>
          <cell r="BA80">
            <v>290</v>
          </cell>
          <cell r="BB80">
            <v>2</v>
          </cell>
          <cell r="BC80">
            <v>0</v>
          </cell>
          <cell r="BD80">
            <v>0</v>
          </cell>
          <cell r="BE80">
            <v>0</v>
          </cell>
        </row>
        <row r="81">
          <cell r="A81" t="str">
            <v>5776-222</v>
          </cell>
          <cell r="B81" t="str">
            <v>Institut für</v>
          </cell>
          <cell r="C81" t="str">
            <v>Geographie und Geoökologie</v>
          </cell>
          <cell r="D81" t="str">
            <v>Abt.</v>
          </cell>
          <cell r="E81" t="str">
            <v>Arbeitsgruppe Prof. Dr. A. Herrmann</v>
          </cell>
          <cell r="F81" t="str">
            <v>Herrn</v>
          </cell>
          <cell r="G81" t="str">
            <v>Detlef Dunker</v>
          </cell>
          <cell r="H81">
            <v>5620</v>
          </cell>
          <cell r="J81" t="str">
            <v>"0"</v>
          </cell>
          <cell r="K81" t="str">
            <v>von Max</v>
          </cell>
          <cell r="M81" t="str">
            <v>Büro</v>
          </cell>
          <cell r="N81">
            <v>24</v>
          </cell>
          <cell r="O81">
            <v>32</v>
          </cell>
          <cell r="P81">
            <v>36557</v>
          </cell>
          <cell r="Q81">
            <v>32</v>
          </cell>
          <cell r="R81" t="str">
            <v xml:space="preserve"> </v>
          </cell>
          <cell r="S81">
            <v>37530</v>
          </cell>
          <cell r="T81" t="str">
            <v>Wolfgang Max</v>
          </cell>
          <cell r="U81" t="str">
            <v>Wolfgang Max</v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>
            <v>35681</v>
          </cell>
          <cell r="AE81">
            <v>35681</v>
          </cell>
          <cell r="AT81" t="str">
            <v>Diskette</v>
          </cell>
          <cell r="AW81">
            <v>36557</v>
          </cell>
          <cell r="AX81" t="str">
            <v>Betreunng am 23.02.00 von J. Faber</v>
          </cell>
          <cell r="BA81">
            <v>154</v>
          </cell>
          <cell r="BB81">
            <v>9</v>
          </cell>
          <cell r="BC81">
            <v>3</v>
          </cell>
          <cell r="BD81">
            <v>0</v>
          </cell>
          <cell r="BE81">
            <v>1.948051948051948</v>
          </cell>
        </row>
        <row r="82">
          <cell r="A82" t="str">
            <v>5776-223</v>
          </cell>
          <cell r="B82" t="str">
            <v>Institut für</v>
          </cell>
          <cell r="C82" t="str">
            <v>Geographie und Geoökologie</v>
          </cell>
          <cell r="D82" t="str">
            <v>Abt.</v>
          </cell>
          <cell r="E82" t="str">
            <v>Arbeitsgruppe Prof. Dr. A. Herrmann</v>
          </cell>
          <cell r="F82" t="str">
            <v>Herrn</v>
          </cell>
          <cell r="G82" t="str">
            <v>Detlef Dunker</v>
          </cell>
          <cell r="H82">
            <v>5620</v>
          </cell>
          <cell r="J82" t="str">
            <v>"0"</v>
          </cell>
          <cell r="K82" t="str">
            <v>von Max</v>
          </cell>
          <cell r="M82" t="str">
            <v>Büro</v>
          </cell>
          <cell r="N82">
            <v>24</v>
          </cell>
          <cell r="O82">
            <v>24</v>
          </cell>
          <cell r="P82">
            <v>36069</v>
          </cell>
          <cell r="Q82">
            <v>32</v>
          </cell>
          <cell r="S82">
            <v>37043</v>
          </cell>
          <cell r="T82" t="str">
            <v>Wolfgang Max</v>
          </cell>
          <cell r="U82" t="str">
            <v>Wolfgang Max</v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>
            <v>35681</v>
          </cell>
          <cell r="AE82">
            <v>35681</v>
          </cell>
          <cell r="AT82" t="str">
            <v>Diskette</v>
          </cell>
          <cell r="BA82">
            <v>76</v>
          </cell>
          <cell r="BB82">
            <v>2</v>
          </cell>
          <cell r="BC82">
            <v>0</v>
          </cell>
          <cell r="BD82">
            <v>0</v>
          </cell>
          <cell r="BE82">
            <v>0</v>
          </cell>
        </row>
        <row r="83">
          <cell r="A83" t="str">
            <v>5787-800</v>
          </cell>
          <cell r="B83" t="str">
            <v>Fachb. 3</v>
          </cell>
          <cell r="C83" t="str">
            <v>Chemie und Pharmazie</v>
          </cell>
          <cell r="F83" t="str">
            <v>Herrn</v>
          </cell>
          <cell r="G83" t="str">
            <v>Jens Faber,   Abt. 42</v>
          </cell>
          <cell r="H83">
            <v>5300</v>
          </cell>
          <cell r="I83" t="str">
            <v>"0"</v>
          </cell>
          <cell r="K83">
            <v>33547</v>
          </cell>
          <cell r="M83" t="str">
            <v>Büro</v>
          </cell>
          <cell r="N83">
            <v>24</v>
          </cell>
          <cell r="O83">
            <v>24</v>
          </cell>
          <cell r="P83">
            <v>35855</v>
          </cell>
          <cell r="Q83">
            <v>24</v>
          </cell>
          <cell r="S83">
            <v>36586</v>
          </cell>
          <cell r="T83" t="str">
            <v>Faber</v>
          </cell>
          <cell r="U83" t="str">
            <v>Faber</v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>siehe &gt;</v>
          </cell>
          <cell r="AA83" t="str">
            <v/>
          </cell>
          <cell r="AB83" t="str">
            <v/>
          </cell>
          <cell r="AC83" t="str">
            <v/>
          </cell>
          <cell r="AE83" t="str">
            <v/>
          </cell>
          <cell r="AM83" t="str">
            <v>siehe oben</v>
          </cell>
          <cell r="AZ83" t="str">
            <v>FJ</v>
          </cell>
          <cell r="BA83">
            <v>12</v>
          </cell>
          <cell r="BC83">
            <v>0</v>
          </cell>
          <cell r="BE83">
            <v>0</v>
          </cell>
        </row>
        <row r="84">
          <cell r="A84" t="str">
            <v>5787-801</v>
          </cell>
          <cell r="B84" t="str">
            <v>Fachschaft</v>
          </cell>
          <cell r="C84" t="str">
            <v>Chemie und Pharmazie</v>
          </cell>
          <cell r="E84" t="str">
            <v>Zimmerstr. 24 c</v>
          </cell>
          <cell r="F84" t="str">
            <v>Herrn</v>
          </cell>
          <cell r="G84" t="str">
            <v>Jens Faber</v>
          </cell>
          <cell r="H84">
            <v>4561</v>
          </cell>
          <cell r="I84" t="str">
            <v>"0"</v>
          </cell>
          <cell r="K84">
            <v>33547</v>
          </cell>
          <cell r="M84" t="str">
            <v>Büro</v>
          </cell>
          <cell r="N84">
            <v>24</v>
          </cell>
          <cell r="O84">
            <v>24</v>
          </cell>
          <cell r="P84">
            <v>36495</v>
          </cell>
          <cell r="Q84">
            <v>24</v>
          </cell>
          <cell r="S84">
            <v>37226</v>
          </cell>
          <cell r="T84" t="str">
            <v>Faber</v>
          </cell>
          <cell r="U84" t="str">
            <v>Faber</v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E84" t="str">
            <v/>
          </cell>
          <cell r="AW84" t="str">
            <v>2.12.99, 26.11.1999</v>
          </cell>
          <cell r="AX84" t="str">
            <v>Prüfung Mo - Do, 12-13 Uhr</v>
          </cell>
          <cell r="AZ84" t="str">
            <v>JF</v>
          </cell>
          <cell r="BA84">
            <v>17</v>
          </cell>
          <cell r="BB84">
            <v>12</v>
          </cell>
          <cell r="BC84">
            <v>0</v>
          </cell>
          <cell r="BD84">
            <v>0</v>
          </cell>
          <cell r="BE84">
            <v>0</v>
          </cell>
        </row>
        <row r="85">
          <cell r="A85" t="str">
            <v>5787-810</v>
          </cell>
          <cell r="B85" t="str">
            <v>Lehrstuhl für</v>
          </cell>
          <cell r="C85" t="str">
            <v>Makromolekulare Chemie</v>
          </cell>
          <cell r="F85" t="str">
            <v>Herrn</v>
          </cell>
          <cell r="G85" t="str">
            <v>Gunnar Renwrantz</v>
          </cell>
          <cell r="H85">
            <v>7331</v>
          </cell>
          <cell r="J85">
            <v>1</v>
          </cell>
          <cell r="K85">
            <v>36061</v>
          </cell>
          <cell r="L85">
            <v>1</v>
          </cell>
          <cell r="M85" t="str">
            <v>Büro</v>
          </cell>
          <cell r="N85">
            <v>24</v>
          </cell>
          <cell r="O85">
            <v>24</v>
          </cell>
          <cell r="P85">
            <v>36130</v>
          </cell>
          <cell r="Q85">
            <v>32</v>
          </cell>
          <cell r="S85">
            <v>37104</v>
          </cell>
          <cell r="T85">
            <v>36138</v>
          </cell>
          <cell r="U85">
            <v>36138</v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>
            <v>36683</v>
          </cell>
          <cell r="AE85">
            <v>36683</v>
          </cell>
          <cell r="AT85" t="str">
            <v>Diskette</v>
          </cell>
          <cell r="AW85">
            <v>36145</v>
          </cell>
          <cell r="BA85">
            <v>66</v>
          </cell>
          <cell r="BB85">
            <v>3</v>
          </cell>
          <cell r="BC85">
            <v>0</v>
          </cell>
          <cell r="BD85">
            <v>0</v>
          </cell>
          <cell r="BE85">
            <v>0</v>
          </cell>
        </row>
        <row r="86">
          <cell r="A86" t="str">
            <v>5787-811</v>
          </cell>
          <cell r="B86" t="str">
            <v>Lehrstuhl für</v>
          </cell>
          <cell r="C86" t="str">
            <v>Makromolekulare Chemie</v>
          </cell>
          <cell r="F86" t="str">
            <v>Herrn</v>
          </cell>
          <cell r="G86" t="str">
            <v>Alexander Borck</v>
          </cell>
          <cell r="H86" t="str">
            <v>7331; 5366</v>
          </cell>
          <cell r="J86">
            <v>1</v>
          </cell>
          <cell r="K86">
            <v>36088</v>
          </cell>
          <cell r="L86">
            <v>1</v>
          </cell>
          <cell r="M86" t="str">
            <v>Labor</v>
          </cell>
          <cell r="N86">
            <v>12</v>
          </cell>
          <cell r="O86">
            <v>12</v>
          </cell>
          <cell r="P86">
            <v>36591</v>
          </cell>
          <cell r="Q86">
            <v>14</v>
          </cell>
          <cell r="S86">
            <v>37017</v>
          </cell>
          <cell r="T86">
            <v>36591</v>
          </cell>
          <cell r="U86">
            <v>36591</v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>
            <v>36644</v>
          </cell>
          <cell r="AE86">
            <v>36644</v>
          </cell>
          <cell r="AT86">
            <v>0</v>
          </cell>
          <cell r="AW86" t="str">
            <v>15.05.00; 19.04.2000</v>
          </cell>
          <cell r="BA86">
            <v>164</v>
          </cell>
          <cell r="BB86">
            <v>12</v>
          </cell>
          <cell r="BC86">
            <v>4</v>
          </cell>
          <cell r="BD86">
            <v>0</v>
          </cell>
          <cell r="BE86">
            <v>2.4390243902439024</v>
          </cell>
        </row>
        <row r="87">
          <cell r="A87" t="str">
            <v>5788-600</v>
          </cell>
          <cell r="B87" t="str">
            <v>Institut für</v>
          </cell>
          <cell r="C87" t="str">
            <v>Anorganische und Analytische Chemie</v>
          </cell>
          <cell r="F87" t="str">
            <v>Frau</v>
          </cell>
          <cell r="G87" t="str">
            <v>Ulrike Heil</v>
          </cell>
          <cell r="H87">
            <v>5309</v>
          </cell>
          <cell r="J87">
            <v>1</v>
          </cell>
          <cell r="K87">
            <v>33941</v>
          </cell>
          <cell r="M87" t="str">
            <v>Schulung</v>
          </cell>
          <cell r="N87">
            <v>12</v>
          </cell>
          <cell r="O87">
            <v>16</v>
          </cell>
          <cell r="P87">
            <v>36342</v>
          </cell>
          <cell r="Q87">
            <v>16</v>
          </cell>
          <cell r="S87">
            <v>36831</v>
          </cell>
          <cell r="T87">
            <v>36357</v>
          </cell>
          <cell r="U87">
            <v>36357</v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>
            <v>35471</v>
          </cell>
          <cell r="AE87">
            <v>35471</v>
          </cell>
          <cell r="AT87">
            <v>0</v>
          </cell>
          <cell r="BA87">
            <v>1585</v>
          </cell>
          <cell r="BB87">
            <v>44</v>
          </cell>
          <cell r="BC87">
            <v>12</v>
          </cell>
          <cell r="BD87">
            <v>0</v>
          </cell>
          <cell r="BE87">
            <v>0.75709779179810721</v>
          </cell>
        </row>
        <row r="88">
          <cell r="A88" t="str">
            <v>5788-601</v>
          </cell>
          <cell r="B88" t="str">
            <v>Institut für</v>
          </cell>
          <cell r="C88" t="str">
            <v>Anorganische und Analytische Chemie</v>
          </cell>
          <cell r="F88" t="str">
            <v>Herrn</v>
          </cell>
          <cell r="G88" t="str">
            <v>Axel Lüders</v>
          </cell>
          <cell r="H88">
            <v>5313</v>
          </cell>
          <cell r="J88">
            <v>1</v>
          </cell>
          <cell r="K88">
            <v>33990</v>
          </cell>
          <cell r="M88" t="str">
            <v>Schulung</v>
          </cell>
          <cell r="N88">
            <v>12</v>
          </cell>
          <cell r="O88">
            <v>16</v>
          </cell>
          <cell r="P88">
            <v>36342</v>
          </cell>
          <cell r="Q88">
            <v>16</v>
          </cell>
          <cell r="S88">
            <v>36831</v>
          </cell>
          <cell r="T88">
            <v>36357</v>
          </cell>
          <cell r="U88">
            <v>36357</v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"10.02.97"</v>
          </cell>
          <cell r="AE88" t="str">
            <v>"10.02.97"</v>
          </cell>
          <cell r="AT88" t="str">
            <v>Diskette</v>
          </cell>
          <cell r="BE88">
            <v>0</v>
          </cell>
        </row>
        <row r="89">
          <cell r="A89" t="str">
            <v>5788-602</v>
          </cell>
          <cell r="B89" t="str">
            <v>Institut für</v>
          </cell>
          <cell r="C89" t="str">
            <v>Anorganische und Analytische Chemie</v>
          </cell>
          <cell r="F89" t="str">
            <v>Herrn</v>
          </cell>
          <cell r="G89" t="str">
            <v>Harald Schaub</v>
          </cell>
          <cell r="H89">
            <v>5389</v>
          </cell>
          <cell r="J89">
            <v>1</v>
          </cell>
          <cell r="K89">
            <v>33941</v>
          </cell>
          <cell r="M89" t="str">
            <v>Schulung</v>
          </cell>
          <cell r="N89">
            <v>12</v>
          </cell>
          <cell r="O89">
            <v>16</v>
          </cell>
          <cell r="P89">
            <v>36342</v>
          </cell>
          <cell r="Q89">
            <v>16</v>
          </cell>
          <cell r="R89" t="str">
            <v xml:space="preserve"> </v>
          </cell>
          <cell r="S89">
            <v>36831</v>
          </cell>
          <cell r="T89">
            <v>36357</v>
          </cell>
          <cell r="U89">
            <v>36357</v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"10.02.97"</v>
          </cell>
          <cell r="AE89" t="str">
            <v>"10.02.97"</v>
          </cell>
          <cell r="AT89" t="str">
            <v>Diskette</v>
          </cell>
          <cell r="BE89">
            <v>0</v>
          </cell>
        </row>
        <row r="90">
          <cell r="A90" t="str">
            <v>5788-603</v>
          </cell>
          <cell r="B90" t="str">
            <v>Institut für</v>
          </cell>
          <cell r="C90" t="str">
            <v>Anorganische und Analytische Chemie</v>
          </cell>
          <cell r="F90" t="str">
            <v>Herrn</v>
          </cell>
          <cell r="G90" t="str">
            <v>Ingo Kurz</v>
          </cell>
          <cell r="H90">
            <v>5324</v>
          </cell>
          <cell r="J90">
            <v>1</v>
          </cell>
          <cell r="K90">
            <v>33990</v>
          </cell>
          <cell r="M90" t="str">
            <v>Schulung</v>
          </cell>
          <cell r="N90">
            <v>12</v>
          </cell>
          <cell r="O90">
            <v>16</v>
          </cell>
          <cell r="P90">
            <v>36342</v>
          </cell>
          <cell r="Q90">
            <v>16</v>
          </cell>
          <cell r="S90">
            <v>36831</v>
          </cell>
          <cell r="T90">
            <v>36357</v>
          </cell>
          <cell r="U90">
            <v>36357</v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"10.02.97"</v>
          </cell>
          <cell r="AE90" t="str">
            <v>"10.02.97"</v>
          </cell>
          <cell r="AT90" t="str">
            <v>Diskette</v>
          </cell>
          <cell r="AW90">
            <v>36356</v>
          </cell>
          <cell r="BE90">
            <v>0</v>
          </cell>
        </row>
        <row r="91">
          <cell r="A91" t="str">
            <v>5788-604</v>
          </cell>
          <cell r="B91" t="str">
            <v>Institut für</v>
          </cell>
          <cell r="C91" t="str">
            <v>Anorganische und Analytische Chemie</v>
          </cell>
          <cell r="E91" t="str">
            <v>Feinmechanische Werkstatt</v>
          </cell>
          <cell r="F91" t="str">
            <v>Herrn</v>
          </cell>
          <cell r="G91" t="str">
            <v>Jürgen Gebhardt</v>
          </cell>
          <cell r="H91">
            <v>5378</v>
          </cell>
          <cell r="J91">
            <v>1</v>
          </cell>
          <cell r="K91">
            <v>34879</v>
          </cell>
          <cell r="M91" t="str">
            <v>Werkstatt</v>
          </cell>
          <cell r="N91">
            <v>12</v>
          </cell>
          <cell r="O91">
            <v>12</v>
          </cell>
          <cell r="P91">
            <v>36465</v>
          </cell>
          <cell r="Q91">
            <v>16</v>
          </cell>
          <cell r="S91">
            <v>36951</v>
          </cell>
          <cell r="T91">
            <v>36465</v>
          </cell>
          <cell r="U91">
            <v>36465</v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>
            <v>36475</v>
          </cell>
          <cell r="AE91">
            <v>36475</v>
          </cell>
          <cell r="AT91" t="str">
            <v>Diskette</v>
          </cell>
          <cell r="AW91">
            <v>36313</v>
          </cell>
          <cell r="AX91" t="str">
            <v>Fehler ohne Anrechnung: Knickschutz bei Bohrmaschine ist defekt</v>
          </cell>
          <cell r="BA91">
            <v>42</v>
          </cell>
          <cell r="BB91">
            <v>2</v>
          </cell>
          <cell r="BC91">
            <v>0</v>
          </cell>
          <cell r="BD91">
            <v>0</v>
          </cell>
          <cell r="BE91">
            <v>0</v>
          </cell>
        </row>
        <row r="92">
          <cell r="A92" t="str">
            <v>5789-400</v>
          </cell>
          <cell r="B92" t="str">
            <v xml:space="preserve">Institut für </v>
          </cell>
          <cell r="C92" t="str">
            <v>Organische Chemie</v>
          </cell>
          <cell r="F92" t="str">
            <v>Herrn</v>
          </cell>
          <cell r="G92" t="str">
            <v>Fritz Kamphenkel</v>
          </cell>
          <cell r="H92" t="str">
            <v>5279 /  5257 Vopel</v>
          </cell>
          <cell r="J92">
            <v>1</v>
          </cell>
          <cell r="K92">
            <v>33920</v>
          </cell>
          <cell r="M92" t="str">
            <v xml:space="preserve">Labore </v>
          </cell>
          <cell r="N92">
            <v>12</v>
          </cell>
          <cell r="O92">
            <v>16</v>
          </cell>
          <cell r="P92">
            <v>36312</v>
          </cell>
          <cell r="Q92">
            <v>12</v>
          </cell>
          <cell r="S92">
            <v>36678</v>
          </cell>
          <cell r="T92">
            <v>35304</v>
          </cell>
          <cell r="U92">
            <v>35304</v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>
            <v>36672</v>
          </cell>
          <cell r="AA92" t="str">
            <v/>
          </cell>
          <cell r="AB92" t="str">
            <v/>
          </cell>
          <cell r="AC92" t="str">
            <v/>
          </cell>
          <cell r="AD92" t="str">
            <v>alt 12.05.1998</v>
          </cell>
          <cell r="AE92" t="str">
            <v>alt 12.05.1998</v>
          </cell>
          <cell r="AW92" t="str">
            <v>27.03.00; 02.02.00; 08.11.1999</v>
          </cell>
          <cell r="AX92" t="str">
            <v>5/98: 144-0-0-0-0%; bisher in ´99: 392/0/41/10;5%, im Juni 2000 Neuprüfung.</v>
          </cell>
          <cell r="AZ92" t="str">
            <v>rz zwecks HIWI-Meldung!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</row>
        <row r="93">
          <cell r="A93" t="str">
            <v>5789-410</v>
          </cell>
          <cell r="B93" t="str">
            <v xml:space="preserve">Institut für </v>
          </cell>
          <cell r="C93" t="str">
            <v>Organische Chemie</v>
          </cell>
          <cell r="E93" t="str">
            <v>Gemeinsame Einricht. anorg. u. org. Chemie</v>
          </cell>
          <cell r="F93" t="str">
            <v>Herrn</v>
          </cell>
          <cell r="G93" t="str">
            <v>Fritz Kamphenkel</v>
          </cell>
          <cell r="H93">
            <v>5278</v>
          </cell>
          <cell r="J93" t="str">
            <v>"0"</v>
          </cell>
          <cell r="K93">
            <v>33920</v>
          </cell>
          <cell r="M93" t="str">
            <v>E.-Werkstatt Lippok</v>
          </cell>
          <cell r="N93">
            <v>12</v>
          </cell>
          <cell r="O93">
            <v>12</v>
          </cell>
          <cell r="P93">
            <v>36312</v>
          </cell>
          <cell r="Q93">
            <v>12</v>
          </cell>
          <cell r="S93">
            <v>36678</v>
          </cell>
          <cell r="T93">
            <v>35304</v>
          </cell>
          <cell r="U93">
            <v>35304</v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>
            <v>36672</v>
          </cell>
          <cell r="AA93" t="str">
            <v/>
          </cell>
          <cell r="AB93" t="str">
            <v/>
          </cell>
          <cell r="AC93" t="str">
            <v/>
          </cell>
          <cell r="AE93" t="str">
            <v/>
          </cell>
          <cell r="AW93" t="str">
            <v>11.05.00; 31.5.99; 27.5.99; 28.01.99; 11.2.99</v>
          </cell>
          <cell r="AX93" t="str">
            <v xml:space="preserve">Meldung von Juni 96 in Mappe ! - Prof.-Dr. Grahn hat mehrere (2) Prüfer zugesagt; 31.5.99 wird Fritz Kampenkel als Prüfer gemeldet 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</row>
        <row r="94">
          <cell r="A94" t="str">
            <v>5789-411</v>
          </cell>
          <cell r="B94" t="str">
            <v xml:space="preserve">Institut für </v>
          </cell>
          <cell r="C94" t="str">
            <v>Organische Chemie</v>
          </cell>
          <cell r="E94" t="str">
            <v>Zentrales Lager für Chemiekalien</v>
          </cell>
          <cell r="G94" t="str">
            <v>Fritz Kamphenkel</v>
          </cell>
          <cell r="H94">
            <v>5279</v>
          </cell>
          <cell r="J94" t="str">
            <v>"0"</v>
          </cell>
          <cell r="K94">
            <v>33920</v>
          </cell>
          <cell r="M94" t="str">
            <v>Chemiekalienlager</v>
          </cell>
          <cell r="N94">
            <v>12</v>
          </cell>
          <cell r="O94">
            <v>12</v>
          </cell>
          <cell r="P94">
            <v>36312</v>
          </cell>
          <cell r="Q94">
            <v>12</v>
          </cell>
          <cell r="R94" t="str">
            <v xml:space="preserve"> </v>
          </cell>
          <cell r="S94">
            <v>36678</v>
          </cell>
          <cell r="T94">
            <v>35304</v>
          </cell>
          <cell r="U94">
            <v>35304</v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>
            <v>36672</v>
          </cell>
          <cell r="AA94" t="str">
            <v/>
          </cell>
          <cell r="AB94" t="str">
            <v/>
          </cell>
          <cell r="AC94" t="str">
            <v/>
          </cell>
          <cell r="AE94" t="str">
            <v/>
          </cell>
          <cell r="AX94">
            <v>540</v>
          </cell>
          <cell r="BA94">
            <v>392</v>
          </cell>
          <cell r="BB94">
            <v>0</v>
          </cell>
          <cell r="BC94">
            <v>43</v>
          </cell>
          <cell r="BD94">
            <v>0</v>
          </cell>
          <cell r="BE94">
            <v>10.969387755102041</v>
          </cell>
        </row>
        <row r="95">
          <cell r="A95" t="str">
            <v>5791-600</v>
          </cell>
          <cell r="B95" t="str">
            <v>Institut für</v>
          </cell>
          <cell r="C95" t="str">
            <v>Physikalische und Theoretische Chemie</v>
          </cell>
          <cell r="F95" t="str">
            <v>Herrn</v>
          </cell>
          <cell r="G95" t="str">
            <v>Bernd Sladeczek</v>
          </cell>
          <cell r="H95">
            <v>5349</v>
          </cell>
          <cell r="I95">
            <v>1</v>
          </cell>
          <cell r="K95">
            <v>34481</v>
          </cell>
          <cell r="M95" t="str">
            <v>Schulung</v>
          </cell>
          <cell r="N95">
            <v>12</v>
          </cell>
          <cell r="O95">
            <v>16</v>
          </cell>
          <cell r="P95">
            <v>36434</v>
          </cell>
          <cell r="Q95">
            <v>16</v>
          </cell>
          <cell r="S95">
            <v>36923</v>
          </cell>
          <cell r="T95" t="str">
            <v>Bernd Sladeczek</v>
          </cell>
          <cell r="U95" t="str">
            <v>Bernd Sladeczek</v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>
            <v>35391</v>
          </cell>
          <cell r="AE95">
            <v>35391</v>
          </cell>
          <cell r="AM95" t="str">
            <v>eigenes Prüfgerät</v>
          </cell>
          <cell r="AO95" t="str">
            <v xml:space="preserve"> eigenes Prüfgerät</v>
          </cell>
          <cell r="AQ95" t="str">
            <v xml:space="preserve"> eigenes Prüfgerät                      </v>
          </cell>
          <cell r="AS95">
            <v>1</v>
          </cell>
          <cell r="AT95" t="str">
            <v>Diskette</v>
          </cell>
          <cell r="BA95">
            <v>49</v>
          </cell>
          <cell r="BB95">
            <v>2</v>
          </cell>
          <cell r="BC95">
            <v>0</v>
          </cell>
          <cell r="BD95">
            <v>0</v>
          </cell>
          <cell r="BE95">
            <v>0</v>
          </cell>
        </row>
        <row r="96">
          <cell r="A96" t="str">
            <v>5791-601</v>
          </cell>
          <cell r="B96" t="str">
            <v>Institut für</v>
          </cell>
          <cell r="C96" t="str">
            <v>Physikalische und Theoretische Chemie</v>
          </cell>
          <cell r="E96" t="str">
            <v>Feinmechanische Werkstatt</v>
          </cell>
          <cell r="F96" t="str">
            <v>Herrn</v>
          </cell>
          <cell r="G96" t="str">
            <v>Peter Ahrens</v>
          </cell>
          <cell r="H96">
            <v>5327</v>
          </cell>
          <cell r="J96">
            <v>1</v>
          </cell>
          <cell r="K96">
            <v>33955</v>
          </cell>
          <cell r="M96" t="str">
            <v>Werkstatt</v>
          </cell>
          <cell r="N96">
            <v>12</v>
          </cell>
          <cell r="O96">
            <v>16</v>
          </cell>
          <cell r="P96">
            <v>36527</v>
          </cell>
          <cell r="Q96">
            <v>16</v>
          </cell>
          <cell r="S96">
            <v>37013</v>
          </cell>
          <cell r="T96" t="str">
            <v>Bernd Sladeczek</v>
          </cell>
          <cell r="U96" t="str">
            <v>Bernd Sladeczek</v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>
            <v>35459</v>
          </cell>
          <cell r="AE96">
            <v>35459</v>
          </cell>
          <cell r="AT96">
            <v>1</v>
          </cell>
          <cell r="AU96" t="str">
            <v>k.ahrens@tu-bs.de</v>
          </cell>
          <cell r="AV96">
            <v>36691</v>
          </cell>
          <cell r="AW96" t="str">
            <v>14.06.00; 26.01.2000</v>
          </cell>
          <cell r="AX96" t="str">
            <v>PC-Protokoll am 20.06.00 per E-Mail erhalten (abt52@tu-bs.de)</v>
          </cell>
          <cell r="BA96">
            <v>79</v>
          </cell>
          <cell r="BB96">
            <v>8</v>
          </cell>
          <cell r="BC96">
            <v>0</v>
          </cell>
          <cell r="BD96">
            <v>0</v>
          </cell>
          <cell r="BE96">
            <v>0</v>
          </cell>
        </row>
        <row r="97">
          <cell r="A97" t="str">
            <v>5791-602</v>
          </cell>
          <cell r="B97" t="str">
            <v>Institut für</v>
          </cell>
          <cell r="C97" t="str">
            <v>Physikalische und Theoretische Chemie</v>
          </cell>
          <cell r="D97" t="str">
            <v>Bereich</v>
          </cell>
          <cell r="E97" t="str">
            <v>Praktikum I</v>
          </cell>
          <cell r="F97" t="str">
            <v>Herrn</v>
          </cell>
          <cell r="G97" t="str">
            <v>Michael Klopschar</v>
          </cell>
          <cell r="H97">
            <v>7383</v>
          </cell>
          <cell r="J97">
            <v>1</v>
          </cell>
          <cell r="K97">
            <v>34478</v>
          </cell>
          <cell r="M97" t="str">
            <v>Schulung</v>
          </cell>
          <cell r="N97">
            <v>12</v>
          </cell>
          <cell r="O97">
            <v>16</v>
          </cell>
          <cell r="P97">
            <v>36649</v>
          </cell>
          <cell r="Q97">
            <v>16</v>
          </cell>
          <cell r="S97">
            <v>37137</v>
          </cell>
          <cell r="T97" t="str">
            <v>Bernd Sladeczek</v>
          </cell>
          <cell r="U97" t="str">
            <v>Bernd Sladeczek</v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>
            <v>35391</v>
          </cell>
          <cell r="AE97">
            <v>35391</v>
          </cell>
          <cell r="AT97" t="str">
            <v>Diskette</v>
          </cell>
          <cell r="AW97" t="str">
            <v>16.06.00; 11.05.00; 03.04.00; 09.12.1998</v>
          </cell>
          <cell r="AX97" t="str">
            <v>Biotechnolen-Praktikum zälht ab Feb 00 dazu! (26 Geräte)</v>
          </cell>
          <cell r="BA97">
            <v>40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</row>
        <row r="98">
          <cell r="A98" t="str">
            <v>5791-603</v>
          </cell>
          <cell r="B98" t="str">
            <v>Institut für</v>
          </cell>
          <cell r="C98" t="str">
            <v>Physikalische und Theoretische Chemie</v>
          </cell>
          <cell r="D98" t="str">
            <v>Abt.</v>
          </cell>
          <cell r="E98" t="str">
            <v>Praktikum II</v>
          </cell>
          <cell r="F98" t="str">
            <v>Frau</v>
          </cell>
          <cell r="G98" t="str">
            <v>Diana Deuse</v>
          </cell>
          <cell r="H98" t="str">
            <v>5343/5398/7306/7381</v>
          </cell>
          <cell r="J98" t="str">
            <v>"0"</v>
          </cell>
          <cell r="K98">
            <v>35986</v>
          </cell>
          <cell r="M98" t="str">
            <v>Schulung</v>
          </cell>
          <cell r="N98">
            <v>12</v>
          </cell>
          <cell r="O98">
            <v>12</v>
          </cell>
          <cell r="P98">
            <v>36662</v>
          </cell>
          <cell r="Q98">
            <v>16</v>
          </cell>
          <cell r="S98">
            <v>37150</v>
          </cell>
          <cell r="T98" t="str">
            <v>Bernd Sladeczek</v>
          </cell>
          <cell r="U98" t="str">
            <v>Bernd Sladeczek</v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"22.11.96"</v>
          </cell>
          <cell r="AE98" t="str">
            <v>"22.11.96"</v>
          </cell>
          <cell r="AW98">
            <v>36662</v>
          </cell>
          <cell r="BA98">
            <v>58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</row>
        <row r="99">
          <cell r="A99" t="str">
            <v>5791-604</v>
          </cell>
          <cell r="B99" t="str">
            <v>Institut für</v>
          </cell>
          <cell r="C99" t="str">
            <v>Physikalische und Theoretische Chemie</v>
          </cell>
          <cell r="D99" t="str">
            <v>Abt.</v>
          </cell>
          <cell r="E99" t="str">
            <v>Abteilung Physikalische Chemie: Festkörperchemie</v>
          </cell>
          <cell r="F99" t="str">
            <v>Frau</v>
          </cell>
          <cell r="G99" t="str">
            <v>Frauke Schrobsdorf</v>
          </cell>
          <cell r="H99">
            <v>7306</v>
          </cell>
          <cell r="J99">
            <v>1</v>
          </cell>
          <cell r="K99">
            <v>34506</v>
          </cell>
          <cell r="M99" t="str">
            <v>Schulung</v>
          </cell>
          <cell r="N99">
            <v>12</v>
          </cell>
          <cell r="O99">
            <v>14</v>
          </cell>
          <cell r="P99">
            <v>36465</v>
          </cell>
          <cell r="Q99">
            <v>16</v>
          </cell>
          <cell r="R99" t="str">
            <v xml:space="preserve"> </v>
          </cell>
          <cell r="S99">
            <v>36951</v>
          </cell>
          <cell r="T99" t="str">
            <v>Bernd Sladeczek</v>
          </cell>
          <cell r="U99" t="str">
            <v>Bernd Sladeczek</v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>
            <v>36615</v>
          </cell>
          <cell r="AE99">
            <v>36615</v>
          </cell>
          <cell r="BA99">
            <v>300</v>
          </cell>
          <cell r="BB99">
            <v>5</v>
          </cell>
          <cell r="BC99">
            <v>3</v>
          </cell>
          <cell r="BD99">
            <v>0</v>
          </cell>
          <cell r="BE99">
            <v>1</v>
          </cell>
        </row>
        <row r="100">
          <cell r="A100" t="str">
            <v>5791-605</v>
          </cell>
          <cell r="B100" t="str">
            <v>Institut für</v>
          </cell>
          <cell r="C100" t="str">
            <v>Physikalische und Theoretische Chemie</v>
          </cell>
          <cell r="D100" t="str">
            <v>Abt.</v>
          </cell>
          <cell r="E100" t="str">
            <v>Abteilung Physikalische Chemie: Laserchemie</v>
          </cell>
          <cell r="F100" t="str">
            <v>Herrn</v>
          </cell>
          <cell r="G100" t="str">
            <v>Dr. Christof Maul</v>
          </cell>
          <cell r="H100">
            <v>7382</v>
          </cell>
          <cell r="J100">
            <v>1</v>
          </cell>
          <cell r="K100">
            <v>36502</v>
          </cell>
          <cell r="M100" t="str">
            <v>Büro</v>
          </cell>
          <cell r="N100">
            <v>24</v>
          </cell>
          <cell r="O100">
            <v>24</v>
          </cell>
          <cell r="P100">
            <v>36495</v>
          </cell>
          <cell r="Q100">
            <v>24</v>
          </cell>
          <cell r="R100" t="str">
            <v xml:space="preserve"> </v>
          </cell>
          <cell r="S100">
            <v>37226</v>
          </cell>
          <cell r="T100" t="str">
            <v>Bernd Sladeczek</v>
          </cell>
          <cell r="U100" t="str">
            <v>Bernd Sladeczek</v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"22.11.96"</v>
          </cell>
          <cell r="AE100" t="str">
            <v>"22.11.96"</v>
          </cell>
          <cell r="AW100" t="str">
            <v>23.12.99; 22.06.1999</v>
          </cell>
          <cell r="AX100" t="str">
            <v>2 Labor, 1 Büro</v>
          </cell>
          <cell r="BA100">
            <v>46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 t="str">
            <v>5791-606</v>
          </cell>
          <cell r="B101" t="str">
            <v>Institut für</v>
          </cell>
          <cell r="C101" t="str">
            <v>Physikalische und Theoretische Chemie</v>
          </cell>
          <cell r="D101" t="str">
            <v>Abt.</v>
          </cell>
          <cell r="E101" t="str">
            <v>Abteilung Physikalische Chemie: Laserchemie</v>
          </cell>
          <cell r="F101" t="str">
            <v>Frau</v>
          </cell>
          <cell r="G101" t="str">
            <v>Dr. Christof Maul</v>
          </cell>
          <cell r="H101">
            <v>7382</v>
          </cell>
          <cell r="J101" t="str">
            <v>"0"</v>
          </cell>
          <cell r="K101">
            <v>36502</v>
          </cell>
          <cell r="M101" t="str">
            <v>Schulung</v>
          </cell>
          <cell r="N101">
            <v>12</v>
          </cell>
          <cell r="O101">
            <v>12</v>
          </cell>
          <cell r="P101">
            <v>36495</v>
          </cell>
          <cell r="Q101">
            <v>16</v>
          </cell>
          <cell r="R101" t="str">
            <v>x</v>
          </cell>
          <cell r="S101">
            <v>36982</v>
          </cell>
          <cell r="T101" t="str">
            <v>Bernd Sladeczek</v>
          </cell>
          <cell r="U101" t="str">
            <v>Bernd Sladeczek</v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siehe Bemerkungen</v>
          </cell>
          <cell r="AE101" t="str">
            <v>Sonderturnus</v>
          </cell>
          <cell r="AM101" t="str">
            <v xml:space="preserve"> </v>
          </cell>
          <cell r="AW101" t="str">
            <v>24.02.00; 15.02.00, 16.6.99; 15.02.1999</v>
          </cell>
          <cell r="AX101" t="str">
            <v>8.12.99 zuvor ohne Schreiben erklärt !</v>
          </cell>
          <cell r="BA101">
            <v>307</v>
          </cell>
          <cell r="BB101">
            <v>0</v>
          </cell>
          <cell r="BC101">
            <v>25</v>
          </cell>
          <cell r="BD101">
            <v>0</v>
          </cell>
          <cell r="BE101">
            <v>8.1433224755700326</v>
          </cell>
        </row>
        <row r="102">
          <cell r="A102" t="str">
            <v>5791-607</v>
          </cell>
          <cell r="B102" t="str">
            <v>Institut für</v>
          </cell>
          <cell r="C102" t="str">
            <v>Physikalische und Theoretische Chemie</v>
          </cell>
          <cell r="D102" t="str">
            <v>Abt.</v>
          </cell>
          <cell r="E102" t="str">
            <v>Abteilung Angewandte Physikalische Chemie</v>
          </cell>
          <cell r="F102" t="str">
            <v>Frau</v>
          </cell>
          <cell r="G102" t="str">
            <v>Gudrun Harborth</v>
          </cell>
          <cell r="H102">
            <v>5334</v>
          </cell>
          <cell r="J102">
            <v>1</v>
          </cell>
          <cell r="K102">
            <v>34507</v>
          </cell>
          <cell r="M102" t="str">
            <v>Schulung</v>
          </cell>
          <cell r="N102">
            <v>12</v>
          </cell>
          <cell r="O102">
            <v>16</v>
          </cell>
          <cell r="P102">
            <v>36404</v>
          </cell>
          <cell r="Q102">
            <v>16</v>
          </cell>
          <cell r="S102">
            <v>36892</v>
          </cell>
          <cell r="T102" t="str">
            <v>Bernd Sladeczek</v>
          </cell>
          <cell r="U102" t="str">
            <v>Bernd Sladeczek</v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>
            <v>35391</v>
          </cell>
          <cell r="AE102">
            <v>35391</v>
          </cell>
          <cell r="AT102" t="str">
            <v>Diskette</v>
          </cell>
          <cell r="AW102" t="str">
            <v>4.10.99; 15.02.99</v>
          </cell>
          <cell r="AX102" t="str">
            <v>27.5.99 GUV-Diskette vorgestellt</v>
          </cell>
          <cell r="BA102">
            <v>78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</row>
        <row r="103">
          <cell r="A103" t="str">
            <v>5791-608</v>
          </cell>
          <cell r="B103" t="str">
            <v>Institut für</v>
          </cell>
          <cell r="C103" t="str">
            <v>Physikalische und Theoretische Chemie</v>
          </cell>
          <cell r="D103" t="str">
            <v>Abt.</v>
          </cell>
          <cell r="E103" t="str">
            <v>Abteilung Physikalische Chemie Fluider Phasen</v>
          </cell>
          <cell r="F103" t="str">
            <v>Frau</v>
          </cell>
          <cell r="G103" t="str">
            <v>Birgit Gerke</v>
          </cell>
          <cell r="H103">
            <v>7381</v>
          </cell>
          <cell r="J103">
            <v>1</v>
          </cell>
          <cell r="K103">
            <v>34507</v>
          </cell>
          <cell r="M103" t="str">
            <v>Schulung</v>
          </cell>
          <cell r="N103">
            <v>12</v>
          </cell>
          <cell r="O103">
            <v>16</v>
          </cell>
          <cell r="P103">
            <v>36679</v>
          </cell>
          <cell r="Q103">
            <v>16</v>
          </cell>
          <cell r="S103">
            <v>37166</v>
          </cell>
          <cell r="T103" t="str">
            <v>Bernd Sladeczek</v>
          </cell>
          <cell r="U103" t="str">
            <v>Bernd Sladeczek</v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>
            <v>35391</v>
          </cell>
          <cell r="AE103">
            <v>35391</v>
          </cell>
          <cell r="AX103" t="str">
            <v>Betreuung 2.3.99</v>
          </cell>
          <cell r="BA103">
            <v>125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</row>
        <row r="104">
          <cell r="A104" t="str">
            <v>5791-609</v>
          </cell>
          <cell r="B104" t="str">
            <v>Institut für</v>
          </cell>
          <cell r="C104" t="str">
            <v>Physikalische und Theoretische Chemie</v>
          </cell>
          <cell r="D104" t="str">
            <v>Abt.</v>
          </cell>
          <cell r="E104" t="str">
            <v>Abteilung Theoretische Chemie</v>
          </cell>
          <cell r="F104" t="str">
            <v>Frau</v>
          </cell>
          <cell r="G104" t="str">
            <v>Diana Deuse</v>
          </cell>
          <cell r="H104" t="str">
            <v>5343/7381</v>
          </cell>
          <cell r="J104" t="str">
            <v>"0"</v>
          </cell>
          <cell r="K104">
            <v>35986</v>
          </cell>
          <cell r="M104" t="str">
            <v>Büro</v>
          </cell>
          <cell r="N104">
            <v>24</v>
          </cell>
          <cell r="O104">
            <v>32</v>
          </cell>
          <cell r="P104">
            <v>35796</v>
          </cell>
          <cell r="Q104">
            <v>32</v>
          </cell>
          <cell r="S104">
            <v>36770</v>
          </cell>
          <cell r="T104" t="str">
            <v>Bernd Sladeczek</v>
          </cell>
          <cell r="U104" t="str">
            <v>Bernd Sladeczek</v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>
            <v>35391</v>
          </cell>
          <cell r="AE104">
            <v>35391</v>
          </cell>
          <cell r="AW104">
            <v>36588</v>
          </cell>
          <cell r="BA104">
            <v>138</v>
          </cell>
          <cell r="BB104">
            <v>3</v>
          </cell>
          <cell r="BC104">
            <v>0</v>
          </cell>
          <cell r="BD104">
            <v>0</v>
          </cell>
          <cell r="BE104">
            <v>0</v>
          </cell>
        </row>
        <row r="105">
          <cell r="A105" t="str">
            <v>5791-610</v>
          </cell>
          <cell r="B105" t="str">
            <v>Institut für</v>
          </cell>
          <cell r="C105" t="str">
            <v>Physikalische und Theoretische Chemie</v>
          </cell>
          <cell r="D105" t="str">
            <v>Abt.</v>
          </cell>
          <cell r="E105" t="str">
            <v>Abteilung Theoretische Chemie</v>
          </cell>
          <cell r="F105" t="str">
            <v>Frau</v>
          </cell>
          <cell r="G105" t="str">
            <v>Diana Deuse</v>
          </cell>
          <cell r="H105" t="str">
            <v>5343/7381</v>
          </cell>
          <cell r="J105" t="str">
            <v>"0"</v>
          </cell>
          <cell r="K105">
            <v>35986</v>
          </cell>
          <cell r="M105" t="str">
            <v>Schulung</v>
          </cell>
          <cell r="N105">
            <v>12</v>
          </cell>
          <cell r="O105">
            <v>16</v>
          </cell>
          <cell r="P105">
            <v>36495</v>
          </cell>
          <cell r="Q105">
            <v>16</v>
          </cell>
          <cell r="S105">
            <v>36982</v>
          </cell>
          <cell r="T105" t="str">
            <v>Bernd Sladeczek</v>
          </cell>
          <cell r="U105" t="str">
            <v>Bernd Sladeczek</v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>
            <v>35487</v>
          </cell>
          <cell r="AE105">
            <v>35487</v>
          </cell>
          <cell r="AW105">
            <v>36501</v>
          </cell>
          <cell r="AX105" t="str">
            <v>siehe bitte 5791-602</v>
          </cell>
          <cell r="BA105">
            <v>68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 t="str">
            <v>5791-611</v>
          </cell>
          <cell r="B106" t="str">
            <v>Institut für</v>
          </cell>
          <cell r="C106" t="str">
            <v>Physikalische und Theoretische Chemie</v>
          </cell>
          <cell r="D106" t="str">
            <v>Abt.</v>
          </cell>
          <cell r="E106" t="str">
            <v>Abteilung Physikalische Chemie: Thermodynamik und Kinetik</v>
          </cell>
          <cell r="F106" t="str">
            <v>Herrn</v>
          </cell>
          <cell r="G106" t="str">
            <v>Bernd Sladeczek</v>
          </cell>
          <cell r="H106" t="str">
            <v>5395 Kipp</v>
          </cell>
          <cell r="J106">
            <v>1</v>
          </cell>
          <cell r="K106">
            <v>35408</v>
          </cell>
          <cell r="M106" t="str">
            <v>Büro</v>
          </cell>
          <cell r="N106">
            <v>24</v>
          </cell>
          <cell r="O106">
            <v>32</v>
          </cell>
          <cell r="P106">
            <v>36620</v>
          </cell>
          <cell r="Q106">
            <v>32</v>
          </cell>
          <cell r="S106">
            <v>37594</v>
          </cell>
          <cell r="T106" t="str">
            <v>Bernd Sladeczek</v>
          </cell>
          <cell r="U106" t="str">
            <v>Bernd Sladeczek</v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>
            <v>35591</v>
          </cell>
          <cell r="AE106">
            <v>35591</v>
          </cell>
          <cell r="AW106" t="str">
            <v xml:space="preserve">04.04.00; 03.03.00 mit Dr. Kipp </v>
          </cell>
          <cell r="AX106" t="str">
            <v>Bereich Lacmann</v>
          </cell>
          <cell r="BA106">
            <v>17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 t="str">
            <v>5792-400</v>
          </cell>
          <cell r="B107" t="str">
            <v>Institut für</v>
          </cell>
          <cell r="C107" t="str">
            <v>Technische Chemie</v>
          </cell>
          <cell r="F107" t="str">
            <v>Herrn</v>
          </cell>
          <cell r="G107" t="str">
            <v>Rolf Harrendorf</v>
          </cell>
          <cell r="H107">
            <v>5368</v>
          </cell>
          <cell r="J107">
            <v>1</v>
          </cell>
          <cell r="K107">
            <v>33941</v>
          </cell>
          <cell r="M107" t="str">
            <v>Werkstatt</v>
          </cell>
          <cell r="N107">
            <v>12</v>
          </cell>
          <cell r="O107">
            <v>16</v>
          </cell>
          <cell r="P107">
            <v>36251</v>
          </cell>
          <cell r="Q107">
            <v>16</v>
          </cell>
          <cell r="S107">
            <v>36739</v>
          </cell>
          <cell r="T107" t="str">
            <v>Bernd Sladeczek</v>
          </cell>
          <cell r="U107" t="str">
            <v>Bernd Sladeczek</v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>
            <v>35391</v>
          </cell>
          <cell r="AE107">
            <v>35391</v>
          </cell>
          <cell r="AM107" t="str">
            <v>eigenes Prüfgerät</v>
          </cell>
          <cell r="AO107" t="str">
            <v xml:space="preserve"> eigenes Prüfgerät</v>
          </cell>
          <cell r="AQ107" t="str">
            <v xml:space="preserve"> eigenes Prüfgerät                      </v>
          </cell>
          <cell r="AS107" t="str">
            <v>a</v>
          </cell>
          <cell r="AT107">
            <v>0</v>
          </cell>
          <cell r="AW107">
            <v>36258</v>
          </cell>
          <cell r="BA107">
            <v>67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 t="str">
            <v>5792-402</v>
          </cell>
          <cell r="B108" t="str">
            <v>Institut für</v>
          </cell>
          <cell r="C108" t="str">
            <v>Technische Chemie</v>
          </cell>
          <cell r="F108" t="str">
            <v>Herrn</v>
          </cell>
          <cell r="G108" t="str">
            <v>Wolfgang Graßl</v>
          </cell>
          <cell r="H108">
            <v>5374</v>
          </cell>
          <cell r="J108">
            <v>1</v>
          </cell>
          <cell r="K108">
            <v>33955</v>
          </cell>
          <cell r="M108" t="str">
            <v>Schulung</v>
          </cell>
          <cell r="N108">
            <v>12</v>
          </cell>
          <cell r="O108">
            <v>12</v>
          </cell>
          <cell r="P108">
            <v>36526</v>
          </cell>
          <cell r="Q108">
            <v>14</v>
          </cell>
          <cell r="S108">
            <v>36951</v>
          </cell>
          <cell r="T108" t="str">
            <v>Betreuung !</v>
          </cell>
          <cell r="U108">
            <v>35592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E108" t="str">
            <v/>
          </cell>
          <cell r="AM108" t="str">
            <v>eigenes Prüfgerät</v>
          </cell>
          <cell r="AO108" t="str">
            <v xml:space="preserve"> eigenes Prüfgerät</v>
          </cell>
          <cell r="AQ108" t="str">
            <v xml:space="preserve"> eigenes Prüfgerät                      </v>
          </cell>
          <cell r="AR108" t="str">
            <v>pj</v>
          </cell>
          <cell r="AS108">
            <v>1</v>
          </cell>
          <cell r="AT108">
            <v>1</v>
          </cell>
          <cell r="AU108" t="str">
            <v>w.grassl@tu-bs.de</v>
          </cell>
          <cell r="AV108">
            <v>36648</v>
          </cell>
          <cell r="AW108">
            <v>36510</v>
          </cell>
          <cell r="AX108" t="str">
            <v>wurde von 12 auf 14 Mon. im Bereich Schulung angeglichen!(Faber16.12.99)</v>
          </cell>
          <cell r="BA108">
            <v>75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</row>
        <row r="109">
          <cell r="A109" t="str">
            <v>5792-403</v>
          </cell>
          <cell r="B109" t="str">
            <v>Institut für</v>
          </cell>
          <cell r="C109" t="str">
            <v>Technische Chemie</v>
          </cell>
          <cell r="F109" t="str">
            <v>Herrn</v>
          </cell>
          <cell r="G109" t="str">
            <v>Wolfgang Graßl</v>
          </cell>
          <cell r="H109">
            <v>5374</v>
          </cell>
          <cell r="J109" t="str">
            <v>"0"</v>
          </cell>
          <cell r="K109">
            <v>33955</v>
          </cell>
          <cell r="M109" t="str">
            <v>Schulung</v>
          </cell>
          <cell r="N109">
            <v>12</v>
          </cell>
          <cell r="O109">
            <v>16</v>
          </cell>
          <cell r="P109">
            <v>36526</v>
          </cell>
          <cell r="Q109">
            <v>14</v>
          </cell>
          <cell r="S109">
            <v>36951</v>
          </cell>
          <cell r="T109" t="str">
            <v>Betreuung !</v>
          </cell>
          <cell r="U109">
            <v>36206</v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>
            <v>36334</v>
          </cell>
          <cell r="AE109">
            <v>36334</v>
          </cell>
          <cell r="AM109" t="str">
            <v>eigenes Prüfgerät</v>
          </cell>
          <cell r="AO109" t="str">
            <v xml:space="preserve"> eigenes Prüfgerät</v>
          </cell>
          <cell r="AQ109" t="str">
            <v xml:space="preserve"> eigenes Prüfgerät                      </v>
          </cell>
          <cell r="AR109">
            <v>1</v>
          </cell>
          <cell r="AS109" t="str">
            <v>a</v>
          </cell>
          <cell r="BA109">
            <v>500</v>
          </cell>
          <cell r="BB109">
            <v>21</v>
          </cell>
          <cell r="BC109">
            <v>12</v>
          </cell>
          <cell r="BD109">
            <v>0</v>
          </cell>
          <cell r="BE109">
            <v>2.4</v>
          </cell>
        </row>
        <row r="110">
          <cell r="A110" t="str">
            <v>5792-404</v>
          </cell>
          <cell r="B110" t="str">
            <v>Institut für</v>
          </cell>
          <cell r="C110" t="str">
            <v>Technische Chemie</v>
          </cell>
          <cell r="F110" t="str">
            <v>Frau</v>
          </cell>
          <cell r="G110" t="str">
            <v>Birgit Niehögen</v>
          </cell>
          <cell r="H110">
            <v>5358</v>
          </cell>
          <cell r="J110">
            <v>1</v>
          </cell>
          <cell r="K110">
            <v>35954</v>
          </cell>
          <cell r="M110" t="str">
            <v>Schulung</v>
          </cell>
          <cell r="N110">
            <v>12</v>
          </cell>
          <cell r="O110">
            <v>16</v>
          </cell>
          <cell r="P110">
            <v>36526</v>
          </cell>
          <cell r="Q110">
            <v>14</v>
          </cell>
          <cell r="S110">
            <v>36951</v>
          </cell>
          <cell r="T110" t="str">
            <v>Betreuung !</v>
          </cell>
          <cell r="U110">
            <v>36206</v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"23.06.99"</v>
          </cell>
          <cell r="AE110" t="str">
            <v>"23.06.99"</v>
          </cell>
          <cell r="AM110" t="str">
            <v>eigenes Prüfgerät</v>
          </cell>
          <cell r="AO110" t="str">
            <v xml:space="preserve"> eigenes Prüfgerät</v>
          </cell>
          <cell r="AQ110" t="str">
            <v xml:space="preserve"> eigenes Prüfgerät                      </v>
          </cell>
          <cell r="AR110" t="str">
            <v>pj</v>
          </cell>
          <cell r="AS110" t="str">
            <v>a</v>
          </cell>
          <cell r="AW110">
            <v>36643</v>
          </cell>
          <cell r="AX110" t="str">
            <v>Prüfung läuft noch !</v>
          </cell>
          <cell r="BE110">
            <v>0</v>
          </cell>
        </row>
        <row r="111">
          <cell r="A111" t="str">
            <v>5793-200</v>
          </cell>
          <cell r="B111" t="str">
            <v>Institut für</v>
          </cell>
          <cell r="C111" t="str">
            <v>Lebensmittelchemie</v>
          </cell>
          <cell r="F111" t="str">
            <v>Frau</v>
          </cell>
          <cell r="G111" t="str">
            <v>Irmfried Meyer</v>
          </cell>
          <cell r="H111">
            <v>7217</v>
          </cell>
          <cell r="J111">
            <v>1</v>
          </cell>
          <cell r="K111">
            <v>33948</v>
          </cell>
          <cell r="M111" t="str">
            <v>Labor</v>
          </cell>
          <cell r="N111">
            <v>12</v>
          </cell>
          <cell r="O111">
            <v>12</v>
          </cell>
          <cell r="P111">
            <v>36404</v>
          </cell>
          <cell r="Q111">
            <v>16</v>
          </cell>
          <cell r="S111">
            <v>36892</v>
          </cell>
          <cell r="T111">
            <v>36509</v>
          </cell>
          <cell r="U111">
            <v>36509</v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>
            <v>36187</v>
          </cell>
          <cell r="AE111">
            <v>36187</v>
          </cell>
          <cell r="AF111">
            <v>35676</v>
          </cell>
          <cell r="AT111">
            <v>0</v>
          </cell>
          <cell r="AW111">
            <v>36490</v>
          </cell>
          <cell r="AX111" t="str">
            <v>Büros werden ab März 98 im 32 Mon.-Turnus geprüft ! 1.9.99 ! Faber(habe am 10.3.99 u. 15.12.99 von Ex- Kühlschrank Ex- Relais getauscht); Unterlagen folgen Anfang 2000!</v>
          </cell>
          <cell r="BA111">
            <v>1094</v>
          </cell>
          <cell r="BB111">
            <v>17</v>
          </cell>
          <cell r="BC111">
            <v>6</v>
          </cell>
          <cell r="BD111">
            <v>0</v>
          </cell>
          <cell r="BE111">
            <v>0.54844606946983543</v>
          </cell>
        </row>
        <row r="112">
          <cell r="A112" t="str">
            <v>5793-201</v>
          </cell>
          <cell r="B112" t="str">
            <v>Institut für</v>
          </cell>
          <cell r="C112" t="str">
            <v>Lebensmittelchemie</v>
          </cell>
          <cell r="F112" t="str">
            <v>Frau</v>
          </cell>
          <cell r="G112" t="str">
            <v>Irmfried Meyer</v>
          </cell>
          <cell r="H112">
            <v>7217</v>
          </cell>
          <cell r="J112" t="str">
            <v>"0"</v>
          </cell>
          <cell r="K112">
            <v>33948</v>
          </cell>
          <cell r="M112" t="str">
            <v>Büro</v>
          </cell>
          <cell r="N112">
            <v>24</v>
          </cell>
          <cell r="O112">
            <v>24</v>
          </cell>
          <cell r="P112">
            <v>35855</v>
          </cell>
          <cell r="Q112">
            <v>32</v>
          </cell>
          <cell r="S112">
            <v>36831</v>
          </cell>
          <cell r="T112">
            <v>36509</v>
          </cell>
          <cell r="U112">
            <v>36509</v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E112" t="str">
            <v/>
          </cell>
          <cell r="AX112" t="str">
            <v>H. Brandt, Abt.42/21 hat Gerät mit Kurzschluß und FI-Auslösung außer Betrieb gesetzt und mir mitgeteilt am 3.2.00 !</v>
          </cell>
          <cell r="BE112">
            <v>0</v>
          </cell>
        </row>
        <row r="113">
          <cell r="A113" t="str">
            <v>5794-000</v>
          </cell>
          <cell r="B113" t="str">
            <v>Institut für</v>
          </cell>
          <cell r="C113" t="str">
            <v>Ökolog. Chemie und Abfallanalytik</v>
          </cell>
          <cell r="F113" t="str">
            <v>Herrn</v>
          </cell>
          <cell r="G113" t="str">
            <v>Jürgen Hamann</v>
          </cell>
          <cell r="H113">
            <v>5969</v>
          </cell>
          <cell r="J113">
            <v>2</v>
          </cell>
          <cell r="K113">
            <v>33990</v>
          </cell>
          <cell r="M113" t="str">
            <v>Schulung</v>
          </cell>
          <cell r="N113">
            <v>12</v>
          </cell>
          <cell r="O113">
            <v>16</v>
          </cell>
          <cell r="P113">
            <v>36526</v>
          </cell>
          <cell r="Q113">
            <v>16</v>
          </cell>
          <cell r="S113">
            <v>37012</v>
          </cell>
          <cell r="T113">
            <v>36515</v>
          </cell>
          <cell r="U113">
            <v>36515</v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>
            <v>35391</v>
          </cell>
          <cell r="AE113">
            <v>35391</v>
          </cell>
          <cell r="BA113">
            <v>191</v>
          </cell>
          <cell r="BB113">
            <v>1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 t="str">
            <v>5799-100</v>
          </cell>
          <cell r="B114" t="str">
            <v>Institut für</v>
          </cell>
          <cell r="C114" t="str">
            <v>Pharmazeutische Chemie</v>
          </cell>
          <cell r="F114" t="str">
            <v>Herrn</v>
          </cell>
          <cell r="G114" t="str">
            <v>Frank Roese</v>
          </cell>
          <cell r="H114">
            <v>2774</v>
          </cell>
          <cell r="I114">
            <v>1</v>
          </cell>
          <cell r="K114">
            <v>35362</v>
          </cell>
          <cell r="M114" t="str">
            <v>Werkstatt</v>
          </cell>
          <cell r="N114">
            <v>12</v>
          </cell>
          <cell r="O114">
            <v>16</v>
          </cell>
          <cell r="P114">
            <v>36465</v>
          </cell>
          <cell r="Q114">
            <v>16</v>
          </cell>
          <cell r="R114" t="str">
            <v xml:space="preserve"> </v>
          </cell>
          <cell r="S114">
            <v>36951</v>
          </cell>
          <cell r="T114" t="str">
            <v>Frank Roese</v>
          </cell>
          <cell r="U114" t="str">
            <v>Frank Roese</v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>
            <v>35459</v>
          </cell>
          <cell r="AE114">
            <v>35459</v>
          </cell>
          <cell r="AM114" t="str">
            <v>eigenes Prüfgerät</v>
          </cell>
          <cell r="AO114" t="str">
            <v xml:space="preserve"> eigenes Prüfgerät</v>
          </cell>
          <cell r="AQ114" t="str">
            <v xml:space="preserve"> eigenes Prüfgerät                      </v>
          </cell>
          <cell r="AS114">
            <v>1</v>
          </cell>
          <cell r="AT114">
            <v>1</v>
          </cell>
          <cell r="AU114" t="str">
            <v>f.roese@tu-bs.de</v>
          </cell>
          <cell r="AV114">
            <v>36629</v>
          </cell>
          <cell r="AW114" t="str">
            <v>23.05.00 BE; 28.04.00; 15.02.00; 21.01.00, 26.05.1999</v>
          </cell>
          <cell r="BA114">
            <v>1407</v>
          </cell>
          <cell r="BB114">
            <v>72</v>
          </cell>
          <cell r="BC114">
            <v>12</v>
          </cell>
          <cell r="BD114">
            <v>1</v>
          </cell>
          <cell r="BE114">
            <v>0.85287846481876328</v>
          </cell>
        </row>
        <row r="115">
          <cell r="A115" t="str">
            <v>5800-900</v>
          </cell>
          <cell r="B115" t="str">
            <v>Institut für</v>
          </cell>
          <cell r="C115" t="str">
            <v>Pharmazeutische Technologie</v>
          </cell>
          <cell r="F115" t="str">
            <v>Herrn</v>
          </cell>
          <cell r="G115" t="str">
            <v>Jürgen Brünig</v>
          </cell>
          <cell r="H115">
            <v>5712</v>
          </cell>
          <cell r="J115" t="str">
            <v>"0"</v>
          </cell>
          <cell r="K115">
            <v>35507</v>
          </cell>
          <cell r="M115" t="str">
            <v>Labor/Werk.</v>
          </cell>
          <cell r="N115">
            <v>12</v>
          </cell>
          <cell r="O115">
            <v>14</v>
          </cell>
          <cell r="P115">
            <v>36404</v>
          </cell>
          <cell r="Q115">
            <v>16</v>
          </cell>
          <cell r="S115">
            <v>36892</v>
          </cell>
          <cell r="T115" t="str">
            <v>Jürgen Brünig</v>
          </cell>
          <cell r="U115" t="str">
            <v>Jürgen Brünig</v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>
            <v>36612</v>
          </cell>
          <cell r="AE115">
            <v>36612</v>
          </cell>
          <cell r="AW115" t="str">
            <v>03.03.00; 03.02.1999</v>
          </cell>
          <cell r="BA115">
            <v>50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 t="str">
            <v>5800-901</v>
          </cell>
          <cell r="B116" t="str">
            <v>Institut für</v>
          </cell>
          <cell r="C116" t="str">
            <v>Pharmazeutische Technologie</v>
          </cell>
          <cell r="F116" t="str">
            <v>Herrn</v>
          </cell>
          <cell r="G116" t="str">
            <v>Matthias Willke</v>
          </cell>
          <cell r="H116">
            <v>5712</v>
          </cell>
          <cell r="J116">
            <v>1</v>
          </cell>
          <cell r="K116">
            <v>35507</v>
          </cell>
          <cell r="M116" t="str">
            <v>Labor</v>
          </cell>
          <cell r="N116">
            <v>12</v>
          </cell>
          <cell r="O116">
            <v>14</v>
          </cell>
          <cell r="P116">
            <v>36404</v>
          </cell>
          <cell r="Q116">
            <v>16</v>
          </cell>
          <cell r="S116">
            <v>36892</v>
          </cell>
          <cell r="T116" t="str">
            <v>M. Willke</v>
          </cell>
          <cell r="U116" t="str">
            <v>M. Willke</v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>
            <v>36612</v>
          </cell>
          <cell r="AE116">
            <v>36612</v>
          </cell>
          <cell r="AT116">
            <v>0</v>
          </cell>
          <cell r="AW116">
            <v>36494</v>
          </cell>
          <cell r="BA116">
            <v>630</v>
          </cell>
          <cell r="BB116">
            <v>45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 t="str">
            <v>5800-902</v>
          </cell>
          <cell r="B117" t="str">
            <v>Institut für</v>
          </cell>
          <cell r="C117" t="str">
            <v>Pharmazeutische Technologie</v>
          </cell>
          <cell r="F117" t="str">
            <v>Herrn</v>
          </cell>
          <cell r="G117" t="str">
            <v>Jürgen Brünig</v>
          </cell>
          <cell r="H117">
            <v>5659</v>
          </cell>
          <cell r="I117">
            <v>1</v>
          </cell>
          <cell r="K117">
            <v>35507</v>
          </cell>
          <cell r="M117" t="str">
            <v>Werkstatt</v>
          </cell>
          <cell r="N117">
            <v>12</v>
          </cell>
          <cell r="O117">
            <v>14</v>
          </cell>
          <cell r="P117">
            <v>36404</v>
          </cell>
          <cell r="Q117">
            <v>16</v>
          </cell>
          <cell r="S117">
            <v>36892</v>
          </cell>
          <cell r="T117" t="str">
            <v>Jürgen Brünig</v>
          </cell>
          <cell r="U117" t="str">
            <v>Jürgen Brünig</v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E117" t="str">
            <v/>
          </cell>
          <cell r="AT117" t="str">
            <v>Diskette</v>
          </cell>
          <cell r="AW117">
            <v>36318</v>
          </cell>
          <cell r="BE117">
            <v>0</v>
          </cell>
        </row>
        <row r="118">
          <cell r="A118" t="str">
            <v>5800-910</v>
          </cell>
          <cell r="B118" t="str">
            <v>Institut für</v>
          </cell>
          <cell r="C118" t="str">
            <v>Pharmazeutische Technologie</v>
          </cell>
          <cell r="D118" t="str">
            <v>Abt.</v>
          </cell>
          <cell r="F118" t="str">
            <v>Herrn</v>
          </cell>
          <cell r="G118" t="str">
            <v>Matthias Willke</v>
          </cell>
          <cell r="H118">
            <v>5712</v>
          </cell>
          <cell r="J118">
            <v>1</v>
          </cell>
          <cell r="K118">
            <v>35507</v>
          </cell>
          <cell r="M118" t="str">
            <v>Werkstatt</v>
          </cell>
          <cell r="N118">
            <v>12</v>
          </cell>
          <cell r="O118">
            <v>14</v>
          </cell>
          <cell r="P118">
            <v>36434</v>
          </cell>
          <cell r="Q118">
            <v>16</v>
          </cell>
          <cell r="S118">
            <v>36923</v>
          </cell>
          <cell r="T118" t="str">
            <v>Jürgen Brünig</v>
          </cell>
          <cell r="U118" t="str">
            <v>Jürgen Brünig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E118" t="str">
            <v/>
          </cell>
          <cell r="AT118" t="str">
            <v>Diskette</v>
          </cell>
          <cell r="AW118">
            <v>36490</v>
          </cell>
          <cell r="BE118">
            <v>0</v>
          </cell>
        </row>
        <row r="119">
          <cell r="A119" t="str">
            <v>5800-911</v>
          </cell>
          <cell r="B119" t="str">
            <v>Institut für</v>
          </cell>
          <cell r="C119" t="str">
            <v>Pharmazeutische Technologie</v>
          </cell>
          <cell r="E119" t="str">
            <v>Geschichte d. Pharmazie u. d. Naturwissenschaft</v>
          </cell>
          <cell r="G119" t="str">
            <v>Jürgen Brünig</v>
          </cell>
          <cell r="H119" t="str">
            <v>5659/5997</v>
          </cell>
          <cell r="I119" t="str">
            <v>"0"</v>
          </cell>
          <cell r="K119">
            <v>35507</v>
          </cell>
          <cell r="M119" t="str">
            <v>Labor</v>
          </cell>
          <cell r="N119">
            <v>12</v>
          </cell>
          <cell r="O119">
            <v>14</v>
          </cell>
          <cell r="P119">
            <v>36434</v>
          </cell>
          <cell r="Q119">
            <v>16</v>
          </cell>
          <cell r="R119" t="str">
            <v xml:space="preserve"> </v>
          </cell>
          <cell r="S119">
            <v>36923</v>
          </cell>
          <cell r="T119" t="str">
            <v>Jürgen Brünig</v>
          </cell>
          <cell r="U119" t="str">
            <v>Jürgen Brünig</v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E119" t="str">
            <v/>
          </cell>
          <cell r="AW119" t="str">
            <v>26.04.00; 22.02.1999</v>
          </cell>
          <cell r="AX119" t="str">
            <v>H.Brünig zeichnet Schreiben anstatt Unterlagen, da Diskette defekt ist !</v>
          </cell>
          <cell r="BA119">
            <v>46</v>
          </cell>
          <cell r="BB119">
            <v>4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 t="str">
            <v>5800-912</v>
          </cell>
          <cell r="B120" t="str">
            <v>Institut für</v>
          </cell>
          <cell r="C120" t="str">
            <v>Pharmazeutische Technologie</v>
          </cell>
          <cell r="D120" t="str">
            <v>Abt.</v>
          </cell>
          <cell r="E120" t="str">
            <v>Geschichte d. Pharmazie u. d. Naturwissenschaft</v>
          </cell>
          <cell r="F120" t="str">
            <v>Herrn</v>
          </cell>
          <cell r="G120" t="str">
            <v>Jürgen Brünig</v>
          </cell>
          <cell r="H120" t="str">
            <v>5659/5997</v>
          </cell>
          <cell r="I120" t="str">
            <v>"0"</v>
          </cell>
          <cell r="K120">
            <v>35507</v>
          </cell>
          <cell r="M120" t="str">
            <v>Büro</v>
          </cell>
          <cell r="N120">
            <v>24</v>
          </cell>
          <cell r="O120">
            <v>24</v>
          </cell>
          <cell r="P120">
            <v>36220</v>
          </cell>
          <cell r="Q120">
            <v>24</v>
          </cell>
          <cell r="S120">
            <v>36951</v>
          </cell>
          <cell r="T120" t="str">
            <v>Jürgen Brünig</v>
          </cell>
          <cell r="U120" t="str">
            <v>Jürgen Brünig</v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E120" t="str">
            <v/>
          </cell>
          <cell r="AT120" t="str">
            <v>Z</v>
          </cell>
          <cell r="AW120">
            <v>36213</v>
          </cell>
          <cell r="AX120" t="str">
            <v>Telefonat am 21.9.98; Müller-Goymann hat J. Brünig als Prüfer gesetzt</v>
          </cell>
          <cell r="BE120">
            <v>0</v>
          </cell>
        </row>
        <row r="121">
          <cell r="A121" t="str">
            <v>5801-700</v>
          </cell>
          <cell r="B121" t="str">
            <v>Institut für</v>
          </cell>
          <cell r="C121" t="str">
            <v>Pharmakologie und Toxologie</v>
          </cell>
          <cell r="F121" t="str">
            <v>Frau</v>
          </cell>
          <cell r="G121" t="str">
            <v>Gerlind Wittenberg</v>
          </cell>
          <cell r="H121">
            <v>5676</v>
          </cell>
          <cell r="J121">
            <v>8</v>
          </cell>
          <cell r="K121">
            <v>34507</v>
          </cell>
          <cell r="M121" t="str">
            <v>Büro</v>
          </cell>
          <cell r="N121">
            <v>24</v>
          </cell>
          <cell r="O121">
            <v>32</v>
          </cell>
          <cell r="P121">
            <v>36220</v>
          </cell>
          <cell r="Q121">
            <v>32</v>
          </cell>
          <cell r="S121">
            <v>37196</v>
          </cell>
          <cell r="T121">
            <v>36213</v>
          </cell>
          <cell r="U121">
            <v>36213</v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>
            <v>35391</v>
          </cell>
          <cell r="AE121">
            <v>35391</v>
          </cell>
          <cell r="AT121">
            <v>0</v>
          </cell>
          <cell r="AW121">
            <v>36213</v>
          </cell>
          <cell r="AX121">
            <v>631</v>
          </cell>
          <cell r="BA121">
            <v>97</v>
          </cell>
          <cell r="BB121">
            <v>32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 t="str">
            <v>5801-701</v>
          </cell>
          <cell r="B122" t="str">
            <v>Institut für</v>
          </cell>
          <cell r="C122" t="str">
            <v>Pharmakologie und Toxologie</v>
          </cell>
          <cell r="F122" t="str">
            <v>Frau</v>
          </cell>
          <cell r="G122" t="str">
            <v>Gerlind Wittenberg</v>
          </cell>
          <cell r="H122">
            <v>5676</v>
          </cell>
          <cell r="J122" t="str">
            <v>"0"</v>
          </cell>
          <cell r="K122">
            <v>34507</v>
          </cell>
          <cell r="M122" t="str">
            <v>Labor</v>
          </cell>
          <cell r="N122">
            <v>12</v>
          </cell>
          <cell r="O122">
            <v>16</v>
          </cell>
          <cell r="P122">
            <v>36465</v>
          </cell>
          <cell r="Q122">
            <v>16</v>
          </cell>
          <cell r="R122" t="str">
            <v xml:space="preserve"> </v>
          </cell>
          <cell r="S122">
            <v>36951</v>
          </cell>
          <cell r="T122">
            <v>36490</v>
          </cell>
          <cell r="U122">
            <v>36490</v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>
            <v>35940</v>
          </cell>
          <cell r="AE122">
            <v>35940</v>
          </cell>
          <cell r="AT122" t="str">
            <v>Z</v>
          </cell>
          <cell r="AW122">
            <v>36472</v>
          </cell>
          <cell r="BA122">
            <v>534</v>
          </cell>
          <cell r="BB122">
            <v>7</v>
          </cell>
          <cell r="BC122">
            <v>2</v>
          </cell>
          <cell r="BD122">
            <v>0</v>
          </cell>
          <cell r="BE122">
            <v>0.37453183520599254</v>
          </cell>
        </row>
        <row r="123">
          <cell r="A123" t="str">
            <v>5802-500</v>
          </cell>
          <cell r="B123" t="str">
            <v>Institut für</v>
          </cell>
          <cell r="C123" t="str">
            <v>Pharmazeutische Biologie</v>
          </cell>
          <cell r="F123" t="str">
            <v>Herrn</v>
          </cell>
          <cell r="G123" t="str">
            <v>Burkhard Bohne</v>
          </cell>
          <cell r="H123">
            <v>7342</v>
          </cell>
          <cell r="J123">
            <v>1</v>
          </cell>
          <cell r="K123">
            <v>34478</v>
          </cell>
          <cell r="M123" t="str">
            <v>Schulung</v>
          </cell>
          <cell r="N123">
            <v>12</v>
          </cell>
          <cell r="O123">
            <v>12</v>
          </cell>
          <cell r="P123">
            <v>36495</v>
          </cell>
          <cell r="Q123">
            <v>12</v>
          </cell>
          <cell r="R123" t="str">
            <v>X</v>
          </cell>
          <cell r="S123">
            <v>36861</v>
          </cell>
          <cell r="T123">
            <v>36503</v>
          </cell>
          <cell r="U123">
            <v>36503</v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>
            <v>35391</v>
          </cell>
          <cell r="AE123" t="str">
            <v>Sonderturnus</v>
          </cell>
          <cell r="AT123">
            <v>1</v>
          </cell>
          <cell r="AU123" t="str">
            <v>b.bohne@tu-bs.de</v>
          </cell>
          <cell r="AV123">
            <v>36536</v>
          </cell>
          <cell r="AW123" t="str">
            <v>11.10.99; 11.10.99; 04.03.1999</v>
          </cell>
          <cell r="BA123">
            <v>765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</row>
        <row r="124">
          <cell r="A124" t="str">
            <v>5802-501</v>
          </cell>
          <cell r="B124" t="str">
            <v>Institut für</v>
          </cell>
          <cell r="C124" t="str">
            <v>Pharmazeutische Biologie</v>
          </cell>
          <cell r="F124" t="str">
            <v>Frau</v>
          </cell>
          <cell r="G124" t="str">
            <v>Ina Martin</v>
          </cell>
          <cell r="H124">
            <v>7342</v>
          </cell>
          <cell r="J124">
            <v>1</v>
          </cell>
          <cell r="K124">
            <v>34478</v>
          </cell>
          <cell r="M124" t="str">
            <v>Schulung</v>
          </cell>
          <cell r="N124">
            <v>12</v>
          </cell>
          <cell r="O124">
            <v>12</v>
          </cell>
          <cell r="P124">
            <v>36495</v>
          </cell>
          <cell r="Q124">
            <v>12</v>
          </cell>
          <cell r="R124" t="str">
            <v>X</v>
          </cell>
          <cell r="S124">
            <v>36861</v>
          </cell>
          <cell r="T124">
            <v>36503</v>
          </cell>
          <cell r="U124">
            <v>36503</v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>
            <v>35391</v>
          </cell>
          <cell r="AE124" t="str">
            <v>Sonderturnus</v>
          </cell>
          <cell r="AT124">
            <v>0</v>
          </cell>
          <cell r="AW124" t="str">
            <v>11.10.99; 11.10.99; 04.03.1999</v>
          </cell>
          <cell r="AX124" t="str">
            <v xml:space="preserve">Könnnen nur von Nov bis Jan ! - Aufgrund Sesongarbeiten ! März u. Sept. </v>
          </cell>
          <cell r="BE124">
            <v>0</v>
          </cell>
        </row>
        <row r="125">
          <cell r="A125" t="str">
            <v>5802-502</v>
          </cell>
          <cell r="B125" t="str">
            <v>Institut für</v>
          </cell>
          <cell r="C125" t="str">
            <v>Pharmazeutische Biologie</v>
          </cell>
          <cell r="F125" t="str">
            <v>Frau</v>
          </cell>
          <cell r="G125" t="str">
            <v>Nick Dolgov</v>
          </cell>
          <cell r="H125">
            <v>7342</v>
          </cell>
          <cell r="J125">
            <v>1</v>
          </cell>
          <cell r="K125">
            <v>36497</v>
          </cell>
          <cell r="M125" t="str">
            <v>Schulung</v>
          </cell>
          <cell r="N125">
            <v>12</v>
          </cell>
          <cell r="O125">
            <v>12</v>
          </cell>
          <cell r="P125">
            <v>36495</v>
          </cell>
          <cell r="Q125">
            <v>12</v>
          </cell>
          <cell r="R125" t="str">
            <v>X</v>
          </cell>
          <cell r="S125">
            <v>36861</v>
          </cell>
          <cell r="T125">
            <v>36503</v>
          </cell>
          <cell r="U125">
            <v>36503</v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>
            <v>35391</v>
          </cell>
          <cell r="AE125" t="str">
            <v>Sonderturnus</v>
          </cell>
          <cell r="AT125">
            <v>0</v>
          </cell>
          <cell r="AW125" t="str">
            <v>11.10.99; 11.10.99; 04.03.1999</v>
          </cell>
          <cell r="AX125" t="str">
            <v xml:space="preserve">Könnnen nur von Nov bis Jan ! - Aufgrund Sesongarbeiten ! März u. Sept. </v>
          </cell>
          <cell r="BE125">
            <v>0</v>
          </cell>
        </row>
        <row r="126">
          <cell r="A126" t="str">
            <v>5806-800</v>
          </cell>
          <cell r="B126" t="str">
            <v>Fachb. 4</v>
          </cell>
          <cell r="C126" t="str">
            <v>Biowissenschaften und Psychologie</v>
          </cell>
          <cell r="F126" t="str">
            <v>Herrn</v>
          </cell>
          <cell r="G126" t="str">
            <v>Jens Faber,   Abt. 42</v>
          </cell>
          <cell r="H126">
            <v>5700</v>
          </cell>
          <cell r="I126" t="str">
            <v>"0"</v>
          </cell>
          <cell r="K126">
            <v>33547</v>
          </cell>
          <cell r="M126" t="str">
            <v>Büro</v>
          </cell>
          <cell r="N126">
            <v>24</v>
          </cell>
          <cell r="O126">
            <v>24</v>
          </cell>
          <cell r="P126">
            <v>35855</v>
          </cell>
          <cell r="Q126">
            <v>24</v>
          </cell>
          <cell r="S126">
            <v>36586</v>
          </cell>
          <cell r="T126" t="str">
            <v>Faber</v>
          </cell>
          <cell r="U126" t="str">
            <v>Faber</v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>siehe &gt;</v>
          </cell>
          <cell r="AA126" t="str">
            <v/>
          </cell>
          <cell r="AB126" t="str">
            <v/>
          </cell>
          <cell r="AC126" t="str">
            <v/>
          </cell>
          <cell r="AE126" t="str">
            <v/>
          </cell>
          <cell r="AM126" t="str">
            <v>siehe oben</v>
          </cell>
          <cell r="AZ126" t="str">
            <v>FJ</v>
          </cell>
          <cell r="BA126">
            <v>9</v>
          </cell>
          <cell r="BC126">
            <v>0</v>
          </cell>
          <cell r="BE126">
            <v>0</v>
          </cell>
        </row>
        <row r="127">
          <cell r="A127" t="str">
            <v>5806-801</v>
          </cell>
          <cell r="B127" t="str">
            <v>Fachschaft</v>
          </cell>
          <cell r="C127" t="str">
            <v>Biowissenschaften und Psychologie</v>
          </cell>
          <cell r="E127" t="str">
            <v>Zimmerstr. 24 c ?</v>
          </cell>
          <cell r="F127" t="str">
            <v>Herrn</v>
          </cell>
          <cell r="G127" t="str">
            <v>Jens Faber</v>
          </cell>
          <cell r="H127" t="str">
            <v>4539 ?</v>
          </cell>
          <cell r="I127" t="str">
            <v>"0"</v>
          </cell>
          <cell r="K127">
            <v>33547</v>
          </cell>
          <cell r="M127" t="str">
            <v>Büro</v>
          </cell>
          <cell r="N127">
            <v>24</v>
          </cell>
          <cell r="O127">
            <v>24</v>
          </cell>
          <cell r="P127">
            <v>36678</v>
          </cell>
          <cell r="Q127">
            <v>24</v>
          </cell>
          <cell r="S127">
            <v>37408</v>
          </cell>
          <cell r="T127" t="str">
            <v>Faber</v>
          </cell>
          <cell r="U127" t="str">
            <v>Faber</v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E127" t="str">
            <v/>
          </cell>
          <cell r="AM127" t="str">
            <v>siehe oben</v>
          </cell>
          <cell r="AX127" t="str">
            <v>Prüfung erfolgt auf freiw. Basis</v>
          </cell>
          <cell r="AZ127" t="str">
            <v>JF</v>
          </cell>
          <cell r="BE127">
            <v>0</v>
          </cell>
        </row>
        <row r="128">
          <cell r="A128" t="str">
            <v>5808-400</v>
          </cell>
          <cell r="C128" t="str">
            <v>Botanisches Institut und Botanischer Garten</v>
          </cell>
          <cell r="F128" t="str">
            <v>Frau</v>
          </cell>
          <cell r="G128" t="str">
            <v>Melanie Butz</v>
          </cell>
          <cell r="H128">
            <v>5892</v>
          </cell>
          <cell r="J128">
            <v>1</v>
          </cell>
          <cell r="K128">
            <v>36061</v>
          </cell>
          <cell r="M128" t="str">
            <v>Werkstatt</v>
          </cell>
          <cell r="N128">
            <v>12</v>
          </cell>
          <cell r="O128">
            <v>12</v>
          </cell>
          <cell r="P128">
            <v>36465</v>
          </cell>
          <cell r="Q128">
            <v>16</v>
          </cell>
          <cell r="S128">
            <v>36951</v>
          </cell>
          <cell r="T128" t="str">
            <v>Volkhard Birke</v>
          </cell>
          <cell r="U128" t="str">
            <v>Volkhard Birke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>
            <v>35391</v>
          </cell>
          <cell r="AE128">
            <v>35391</v>
          </cell>
          <cell r="AW128">
            <v>36181</v>
          </cell>
          <cell r="AX128" t="str">
            <v>BE am 4.11.98</v>
          </cell>
          <cell r="BA128">
            <v>92</v>
          </cell>
          <cell r="BB128">
            <v>0</v>
          </cell>
          <cell r="BC128">
            <v>5</v>
          </cell>
          <cell r="BD128">
            <v>0</v>
          </cell>
          <cell r="BE128">
            <v>5.4347826086956523</v>
          </cell>
        </row>
        <row r="129">
          <cell r="A129" t="str">
            <v>5808-401</v>
          </cell>
          <cell r="C129" t="str">
            <v>Botanisches Institut und Botanischer Garten</v>
          </cell>
          <cell r="F129" t="str">
            <v>Frau</v>
          </cell>
          <cell r="G129" t="str">
            <v>Daniela  Grüger</v>
          </cell>
          <cell r="H129">
            <v>5880</v>
          </cell>
          <cell r="J129">
            <v>1</v>
          </cell>
          <cell r="K129">
            <v>36061</v>
          </cell>
          <cell r="M129" t="str">
            <v>Werkstatt</v>
          </cell>
          <cell r="N129">
            <v>12</v>
          </cell>
          <cell r="O129">
            <v>12</v>
          </cell>
          <cell r="P129">
            <v>36465</v>
          </cell>
          <cell r="Q129">
            <v>16</v>
          </cell>
          <cell r="S129">
            <v>36951</v>
          </cell>
          <cell r="T129" t="str">
            <v>Volkhard Birke</v>
          </cell>
          <cell r="U129" t="str">
            <v>Volkhard Birke</v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"22.11.96"</v>
          </cell>
          <cell r="AE129" t="str">
            <v>"22.11.96"</v>
          </cell>
          <cell r="BE129">
            <v>0</v>
          </cell>
        </row>
        <row r="130">
          <cell r="A130" t="str">
            <v>5808-410</v>
          </cell>
          <cell r="C130" t="str">
            <v>Botanischer Garten</v>
          </cell>
          <cell r="F130" t="str">
            <v>Herrn</v>
          </cell>
          <cell r="G130" t="str">
            <v>Wilhelm Albrecht</v>
          </cell>
          <cell r="H130">
            <v>5889</v>
          </cell>
          <cell r="J130">
            <v>1</v>
          </cell>
          <cell r="K130">
            <v>34506</v>
          </cell>
          <cell r="M130" t="str">
            <v>Werkstatt</v>
          </cell>
          <cell r="N130">
            <v>12</v>
          </cell>
          <cell r="O130">
            <v>12</v>
          </cell>
          <cell r="P130">
            <v>36526</v>
          </cell>
          <cell r="Q130">
            <v>12</v>
          </cell>
          <cell r="R130" t="str">
            <v>X</v>
          </cell>
          <cell r="S130">
            <v>36892</v>
          </cell>
          <cell r="T130" t="str">
            <v>Volkhard Birke</v>
          </cell>
          <cell r="U130" t="str">
            <v>Volkhard Birke</v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>
            <v>35391</v>
          </cell>
          <cell r="AE130" t="str">
            <v>Sonderturnus</v>
          </cell>
          <cell r="AW130" t="str">
            <v>21.12.99; 6.12.99: 15.02.1999</v>
          </cell>
          <cell r="AX130" t="str">
            <v>Prüfturnus eigenverantwortlich im Jan 00 auf 12 Monate gesetzt !</v>
          </cell>
          <cell r="BA130">
            <v>166</v>
          </cell>
          <cell r="BB130">
            <v>4</v>
          </cell>
          <cell r="BC130">
            <v>0</v>
          </cell>
          <cell r="BD130">
            <v>0</v>
          </cell>
          <cell r="BE130">
            <v>0</v>
          </cell>
        </row>
        <row r="131">
          <cell r="A131" t="str">
            <v>5808-411</v>
          </cell>
          <cell r="C131" t="str">
            <v>Botanischer Garten</v>
          </cell>
          <cell r="F131" t="str">
            <v>Herrn</v>
          </cell>
          <cell r="G131" t="str">
            <v>Jürgen Horrey</v>
          </cell>
          <cell r="H131">
            <v>5889</v>
          </cell>
          <cell r="J131">
            <v>1</v>
          </cell>
          <cell r="K131">
            <v>34478</v>
          </cell>
          <cell r="M131" t="str">
            <v>Werkstatt</v>
          </cell>
          <cell r="N131">
            <v>12</v>
          </cell>
          <cell r="O131">
            <v>12</v>
          </cell>
          <cell r="P131">
            <v>36526</v>
          </cell>
          <cell r="Q131">
            <v>12</v>
          </cell>
          <cell r="R131" t="str">
            <v>X</v>
          </cell>
          <cell r="S131">
            <v>36892</v>
          </cell>
          <cell r="T131" t="str">
            <v>Volkhard Birke</v>
          </cell>
          <cell r="U131" t="str">
            <v>Volkhard Birke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"22.11.96"</v>
          </cell>
          <cell r="AE131" t="str">
            <v>Sonderturnus</v>
          </cell>
          <cell r="BE131">
            <v>0</v>
          </cell>
        </row>
        <row r="132">
          <cell r="A132" t="str">
            <v>5808-420</v>
          </cell>
          <cell r="C132" t="str">
            <v>Botanisches Institut und Botanischer Garten</v>
          </cell>
          <cell r="D132" t="str">
            <v>Fachgrup.</v>
          </cell>
          <cell r="E132" t="str">
            <v>Pflanzenphysiologie</v>
          </cell>
          <cell r="F132" t="str">
            <v>Herrn</v>
          </cell>
          <cell r="G132" t="str">
            <v>Volkhard Birke</v>
          </cell>
          <cell r="H132" t="str">
            <v>Fax 5839; 5877 / 1</v>
          </cell>
          <cell r="I132">
            <v>1</v>
          </cell>
          <cell r="K132">
            <v>34507</v>
          </cell>
          <cell r="M132" t="str">
            <v>Labor</v>
          </cell>
          <cell r="N132">
            <v>12</v>
          </cell>
          <cell r="O132">
            <v>12</v>
          </cell>
          <cell r="P132">
            <v>36312</v>
          </cell>
          <cell r="Q132">
            <v>12</v>
          </cell>
          <cell r="R132" t="str">
            <v xml:space="preserve"> </v>
          </cell>
          <cell r="S132">
            <v>36678</v>
          </cell>
          <cell r="T132" t="str">
            <v>Volkhard Birke</v>
          </cell>
          <cell r="U132" t="str">
            <v>Volkhard Birke</v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>
            <v>36672</v>
          </cell>
          <cell r="AA132" t="str">
            <v/>
          </cell>
          <cell r="AB132" t="str">
            <v/>
          </cell>
          <cell r="AC132" t="str">
            <v/>
          </cell>
          <cell r="AE132" t="str">
            <v/>
          </cell>
          <cell r="AT132">
            <v>0</v>
          </cell>
          <cell r="AW132" t="str">
            <v>10.5.99; 2.3.99; 15.2.99; 30.11.1996</v>
          </cell>
          <cell r="AX132" t="str">
            <v>Anschreiben zur Unterlagen-Anfrage am 16.05.00 per Hauspost zugesandt. J.F.</v>
          </cell>
          <cell r="BE132">
            <v>0</v>
          </cell>
        </row>
        <row r="133">
          <cell r="A133" t="str">
            <v>5808-430</v>
          </cell>
          <cell r="C133" t="str">
            <v>Botanisches Institut und Botanischer Garten</v>
          </cell>
          <cell r="D133" t="str">
            <v>Fachgrup.</v>
          </cell>
          <cell r="E133" t="str">
            <v>Entwicklungsphysiologie, Umweltbelastung</v>
          </cell>
          <cell r="F133" t="str">
            <v>Herrn</v>
          </cell>
          <cell r="G133" t="str">
            <v>Marion Kirchner</v>
          </cell>
          <cell r="H133">
            <v>5874</v>
          </cell>
          <cell r="I133" t="str">
            <v>"0"</v>
          </cell>
          <cell r="J133">
            <v>1</v>
          </cell>
          <cell r="K133">
            <v>36312</v>
          </cell>
          <cell r="M133" t="str">
            <v>Labor</v>
          </cell>
          <cell r="N133">
            <v>12</v>
          </cell>
          <cell r="O133">
            <v>12</v>
          </cell>
          <cell r="P133">
            <v>36312</v>
          </cell>
          <cell r="Q133">
            <v>12</v>
          </cell>
          <cell r="S133">
            <v>36678</v>
          </cell>
          <cell r="T133" t="str">
            <v>Volkhard Birke</v>
          </cell>
          <cell r="U133" t="str">
            <v>Volkhard Birke</v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>
            <v>36672</v>
          </cell>
          <cell r="AA133" t="str">
            <v/>
          </cell>
          <cell r="AB133" t="str">
            <v/>
          </cell>
          <cell r="AC133" t="str">
            <v/>
          </cell>
          <cell r="AE133" t="str">
            <v/>
          </cell>
          <cell r="AT133">
            <v>0</v>
          </cell>
          <cell r="AW133" t="str">
            <v>10.5.99; 2.3.99; 15.2.99; 30.11.1996</v>
          </cell>
          <cell r="AX133" t="str">
            <v xml:space="preserve"> Herrn Hänsch 5867 rief am 2.3.99 zurück und nannte 2 neue Prüfer : Marion Kirchner u. Christian Böhme</v>
          </cell>
          <cell r="BA133">
            <v>580</v>
          </cell>
          <cell r="BE133">
            <v>0</v>
          </cell>
        </row>
        <row r="134">
          <cell r="A134" t="str">
            <v>5808-440</v>
          </cell>
          <cell r="C134" t="str">
            <v>Botanisches Institut und Botanischer Garten</v>
          </cell>
          <cell r="D134" t="str">
            <v>Fachgrup.</v>
          </cell>
          <cell r="E134" t="str">
            <v>Botanik , Molekularbiologie d. Pflanzen</v>
          </cell>
          <cell r="F134" t="str">
            <v>Herrn</v>
          </cell>
          <cell r="G134" t="str">
            <v>Ute Nieländer</v>
          </cell>
          <cell r="H134">
            <v>5887</v>
          </cell>
          <cell r="I134" t="str">
            <v>"0"</v>
          </cell>
          <cell r="J134">
            <v>1</v>
          </cell>
          <cell r="K134">
            <v>36312</v>
          </cell>
          <cell r="M134" t="str">
            <v>Labor</v>
          </cell>
          <cell r="N134">
            <v>12</v>
          </cell>
          <cell r="O134">
            <v>12</v>
          </cell>
          <cell r="P134">
            <v>36312</v>
          </cell>
          <cell r="Q134">
            <v>12</v>
          </cell>
          <cell r="S134">
            <v>36678</v>
          </cell>
          <cell r="T134" t="str">
            <v>Volkhard Birke</v>
          </cell>
          <cell r="U134" t="str">
            <v>Volkhard Birke</v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>
            <v>36672</v>
          </cell>
          <cell r="AA134" t="str">
            <v/>
          </cell>
          <cell r="AB134" t="str">
            <v/>
          </cell>
          <cell r="AC134" t="str">
            <v/>
          </cell>
          <cell r="AE134" t="str">
            <v/>
          </cell>
          <cell r="AT134">
            <v>1</v>
          </cell>
          <cell r="AU134" t="str">
            <v>nielaender @ www.tu-bs.de</v>
          </cell>
          <cell r="AV134">
            <v>36517</v>
          </cell>
          <cell r="AW134" t="str">
            <v>10.5.99; 2.3.99; 15.2.99; 30.11.1996</v>
          </cell>
          <cell r="BE134">
            <v>0</v>
          </cell>
        </row>
        <row r="135">
          <cell r="A135" t="str">
            <v>5808-460</v>
          </cell>
          <cell r="C135" t="str">
            <v>Botanisches Institut und Botanischer Garten</v>
          </cell>
          <cell r="D135" t="str">
            <v>Fachgrup.</v>
          </cell>
          <cell r="E135" t="str">
            <v>Botanik , Molekularbiologie d. Pflanzen</v>
          </cell>
          <cell r="F135" t="str">
            <v>Herrn</v>
          </cell>
          <cell r="G135" t="str">
            <v>Christian Böhme</v>
          </cell>
          <cell r="H135">
            <v>5887</v>
          </cell>
          <cell r="I135" t="str">
            <v>"0"</v>
          </cell>
          <cell r="J135" t="str">
            <v>"0"</v>
          </cell>
          <cell r="K135">
            <v>36342</v>
          </cell>
          <cell r="M135" t="str">
            <v>Labor</v>
          </cell>
          <cell r="N135">
            <v>12</v>
          </cell>
          <cell r="O135">
            <v>12</v>
          </cell>
          <cell r="P135">
            <v>36312</v>
          </cell>
          <cell r="Q135">
            <v>12</v>
          </cell>
          <cell r="S135">
            <v>36678</v>
          </cell>
          <cell r="T135" t="str">
            <v>Volkhard Birke</v>
          </cell>
          <cell r="U135" t="str">
            <v>Volkhard Birke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>
            <v>36672</v>
          </cell>
          <cell r="AA135" t="str">
            <v/>
          </cell>
          <cell r="AB135" t="str">
            <v/>
          </cell>
          <cell r="AC135" t="str">
            <v/>
          </cell>
          <cell r="AE135" t="str">
            <v/>
          </cell>
          <cell r="AT135">
            <v>0</v>
          </cell>
          <cell r="AW135" t="str">
            <v>10.5.99; 2.3.99; 15.2.99; 30.11.1996</v>
          </cell>
          <cell r="AX135" t="str">
            <v xml:space="preserve"> Herrn Hänsch 5867 rief am 2.3.99 zurück und nannte 2 neue Prüfer : Marion Kirchner u. Christian Böhme</v>
          </cell>
          <cell r="BE135">
            <v>0</v>
          </cell>
        </row>
        <row r="136">
          <cell r="A136" t="str">
            <v>5809-200</v>
          </cell>
          <cell r="B136" t="str">
            <v>Institut für</v>
          </cell>
          <cell r="C136" t="str">
            <v>Mikrobiologie (Prof. Hanert)</v>
          </cell>
          <cell r="E136" t="str">
            <v>Bereiche Biozentrum u. Kralenriede</v>
          </cell>
          <cell r="F136" t="str">
            <v>Herrn</v>
          </cell>
          <cell r="G136" t="str">
            <v>Bernd Hoppe</v>
          </cell>
          <cell r="H136">
            <v>5805</v>
          </cell>
          <cell r="J136">
            <v>1</v>
          </cell>
          <cell r="K136">
            <v>34113</v>
          </cell>
          <cell r="M136" t="str">
            <v xml:space="preserve">Labore </v>
          </cell>
          <cell r="N136">
            <v>12</v>
          </cell>
          <cell r="O136">
            <v>15</v>
          </cell>
          <cell r="P136">
            <v>36465</v>
          </cell>
          <cell r="Q136">
            <v>15</v>
          </cell>
          <cell r="S136">
            <v>36923</v>
          </cell>
          <cell r="T136">
            <v>36657</v>
          </cell>
          <cell r="U136">
            <v>36657</v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>
            <v>36131</v>
          </cell>
          <cell r="AE136">
            <v>36131</v>
          </cell>
          <cell r="AT136" t="str">
            <v>Diskette</v>
          </cell>
          <cell r="AW136" t="str">
            <v>10.4.00; 22.02.00; 07.10.99; 06.10.1999</v>
          </cell>
          <cell r="AX136" t="str">
            <v>Schüttler am 11.5.00 nach VDE 0701 geprüft! Faber</v>
          </cell>
          <cell r="BE136">
            <v>0</v>
          </cell>
        </row>
        <row r="137">
          <cell r="A137" t="str">
            <v>5809-201</v>
          </cell>
          <cell r="B137" t="str">
            <v>Institut für</v>
          </cell>
          <cell r="C137" t="str">
            <v>Mikrobiologie (Prof. Hanert)</v>
          </cell>
          <cell r="E137" t="str">
            <v>Bereiche Biozentrum u. Kralenriede</v>
          </cell>
          <cell r="F137" t="str">
            <v>Herrn</v>
          </cell>
          <cell r="G137" t="str">
            <v>Bernd Voedisch</v>
          </cell>
          <cell r="H137">
            <v>5816</v>
          </cell>
          <cell r="J137">
            <v>1</v>
          </cell>
          <cell r="K137">
            <v>36477</v>
          </cell>
          <cell r="M137" t="str">
            <v xml:space="preserve">Labore </v>
          </cell>
          <cell r="N137">
            <v>12</v>
          </cell>
          <cell r="O137">
            <v>15</v>
          </cell>
          <cell r="P137">
            <v>36465</v>
          </cell>
          <cell r="Q137">
            <v>15</v>
          </cell>
          <cell r="R137" t="str">
            <v xml:space="preserve"> </v>
          </cell>
          <cell r="S137">
            <v>36923</v>
          </cell>
          <cell r="T137">
            <v>36466</v>
          </cell>
          <cell r="U137">
            <v>36466</v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>
            <v>36131</v>
          </cell>
          <cell r="AE137">
            <v>36131</v>
          </cell>
          <cell r="AT137">
            <v>0</v>
          </cell>
          <cell r="AW137" t="str">
            <v>22.02.00; 07.10.99; 06.10.1999</v>
          </cell>
          <cell r="AX137" t="str">
            <v>Kopie Defekte Geräte folgt später</v>
          </cell>
          <cell r="BA137">
            <v>640</v>
          </cell>
          <cell r="BB137">
            <v>0</v>
          </cell>
          <cell r="BC137">
            <v>30</v>
          </cell>
          <cell r="BD137">
            <v>0</v>
          </cell>
          <cell r="BE137">
            <v>4.6875</v>
          </cell>
        </row>
        <row r="138">
          <cell r="A138" t="str">
            <v>5809-211</v>
          </cell>
          <cell r="B138" t="str">
            <v>Institut für</v>
          </cell>
          <cell r="C138" t="str">
            <v>Mikrobiologie (Prof. Aust)</v>
          </cell>
          <cell r="F138" t="str">
            <v>Frau</v>
          </cell>
          <cell r="G138" t="str">
            <v>Stephanie Hölscher</v>
          </cell>
          <cell r="H138">
            <v>5818</v>
          </cell>
          <cell r="J138">
            <v>1</v>
          </cell>
          <cell r="K138">
            <v>36690</v>
          </cell>
          <cell r="L138">
            <v>1</v>
          </cell>
          <cell r="M138" t="str">
            <v>Büro</v>
          </cell>
          <cell r="N138">
            <v>24</v>
          </cell>
          <cell r="O138">
            <v>24</v>
          </cell>
          <cell r="P138">
            <v>36192</v>
          </cell>
          <cell r="Q138">
            <v>32</v>
          </cell>
          <cell r="S138">
            <v>37165</v>
          </cell>
          <cell r="T138">
            <v>36214</v>
          </cell>
          <cell r="U138">
            <v>36214</v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"23.03.99"</v>
          </cell>
          <cell r="AE138" t="str">
            <v>"23.03.99"</v>
          </cell>
          <cell r="AW138">
            <v>36194</v>
          </cell>
          <cell r="AX138" t="str">
            <v>Siegfried Dräger ist Ansprechpartner; Unterlagen fehlen noch !---Manuela Fabienke UP ab 17.2.99</v>
          </cell>
          <cell r="BA138">
            <v>5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 t="str">
            <v>5809-212</v>
          </cell>
          <cell r="B139" t="str">
            <v>Institut für</v>
          </cell>
          <cell r="C139" t="str">
            <v>Mikrobiologie (Prof. Aust)</v>
          </cell>
          <cell r="F139" t="str">
            <v>Frau</v>
          </cell>
          <cell r="G139" t="str">
            <v>Stephanie Hölscher</v>
          </cell>
          <cell r="H139">
            <v>5818</v>
          </cell>
          <cell r="J139">
            <v>1</v>
          </cell>
          <cell r="K139">
            <v>36690</v>
          </cell>
          <cell r="L139">
            <v>0</v>
          </cell>
          <cell r="M139" t="str">
            <v>Labor</v>
          </cell>
          <cell r="N139">
            <v>12</v>
          </cell>
          <cell r="O139">
            <v>12</v>
          </cell>
          <cell r="P139">
            <v>36690</v>
          </cell>
          <cell r="Q139">
            <v>15</v>
          </cell>
          <cell r="S139">
            <v>37147</v>
          </cell>
          <cell r="T139">
            <v>36697</v>
          </cell>
          <cell r="U139">
            <v>36697</v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>
            <v>36642</v>
          </cell>
          <cell r="AA139">
            <v>36675</v>
          </cell>
          <cell r="AB139" t="str">
            <v/>
          </cell>
          <cell r="AC139" t="str">
            <v/>
          </cell>
          <cell r="AD139" t="str">
            <v>"23.03.99"</v>
          </cell>
          <cell r="AE139" t="str">
            <v>"23.03.99"</v>
          </cell>
          <cell r="AM139" t="str">
            <v>siehe Bemerkungen</v>
          </cell>
          <cell r="AN139">
            <v>36690</v>
          </cell>
          <cell r="AO139">
            <v>0.4236111111111111</v>
          </cell>
          <cell r="AP139">
            <v>36737</v>
          </cell>
          <cell r="AQ139">
            <v>0.45833333333333331</v>
          </cell>
          <cell r="AR139">
            <v>1</v>
          </cell>
          <cell r="AW139" t="str">
            <v>15.06.00; 13.06.00; 09.06.00; 7.6.00; 30.11.1998</v>
          </cell>
          <cell r="AX139" t="str">
            <v>Katrin Schrader ist im Mutterschsaftsurlaub; Manuela Fabienke UP ab 17.2.99; Herr meldet sich im Juni 00 wieder !</v>
          </cell>
          <cell r="BA139">
            <v>297</v>
          </cell>
          <cell r="BB139">
            <v>2</v>
          </cell>
          <cell r="BC139">
            <v>3</v>
          </cell>
          <cell r="BD139">
            <v>3</v>
          </cell>
          <cell r="BE139">
            <v>1.0101010101010102</v>
          </cell>
        </row>
        <row r="140">
          <cell r="A140" t="str">
            <v>5809-220</v>
          </cell>
          <cell r="B140" t="str">
            <v>Institut für</v>
          </cell>
          <cell r="C140" t="str">
            <v>Mikrobiologie (Prof. Näveke)</v>
          </cell>
          <cell r="F140" t="str">
            <v>Frau</v>
          </cell>
          <cell r="G140" t="str">
            <v>Anja Hartmann</v>
          </cell>
          <cell r="H140">
            <v>5806</v>
          </cell>
          <cell r="J140">
            <v>1</v>
          </cell>
          <cell r="K140">
            <v>35362</v>
          </cell>
          <cell r="M140" t="str">
            <v>Labor</v>
          </cell>
          <cell r="N140">
            <v>12</v>
          </cell>
          <cell r="O140">
            <v>15</v>
          </cell>
          <cell r="P140">
            <v>36682</v>
          </cell>
          <cell r="Q140">
            <v>15</v>
          </cell>
          <cell r="S140">
            <v>37139</v>
          </cell>
          <cell r="T140">
            <v>36241</v>
          </cell>
          <cell r="U140">
            <v>36241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"23.03.99"</v>
          </cell>
          <cell r="AE140" t="str">
            <v>"23.03.99"</v>
          </cell>
          <cell r="AM140">
            <v>36682</v>
          </cell>
          <cell r="AN140">
            <v>36682</v>
          </cell>
          <cell r="AO140">
            <v>0.375</v>
          </cell>
          <cell r="AP140">
            <v>36743</v>
          </cell>
          <cell r="AQ140">
            <v>0.41666666666666669</v>
          </cell>
          <cell r="AR140">
            <v>1</v>
          </cell>
          <cell r="AU140" t="str">
            <v>anja.hartmann@tu-bs.de</v>
          </cell>
          <cell r="AV140">
            <v>36682</v>
          </cell>
          <cell r="AW140">
            <v>36194</v>
          </cell>
          <cell r="BA140">
            <v>435</v>
          </cell>
          <cell r="BB140">
            <v>5</v>
          </cell>
          <cell r="BC140">
            <v>5</v>
          </cell>
          <cell r="BD140">
            <v>5</v>
          </cell>
          <cell r="BE140">
            <v>1.1494252873563218</v>
          </cell>
        </row>
        <row r="141">
          <cell r="A141" t="str">
            <v>5810-600</v>
          </cell>
          <cell r="C141" t="str">
            <v>Zoologisches Institut</v>
          </cell>
          <cell r="F141" t="str">
            <v>Frau</v>
          </cell>
          <cell r="G141" t="str">
            <v>Regine Winkler</v>
          </cell>
          <cell r="H141" t="str">
            <v>2319 halb</v>
          </cell>
          <cell r="J141">
            <v>1</v>
          </cell>
          <cell r="K141" t="str">
            <v>Reinhard Huwe</v>
          </cell>
          <cell r="M141" t="str">
            <v>Büro</v>
          </cell>
          <cell r="N141">
            <v>24</v>
          </cell>
          <cell r="O141">
            <v>24</v>
          </cell>
          <cell r="P141">
            <v>36251</v>
          </cell>
          <cell r="Q141">
            <v>32</v>
          </cell>
          <cell r="S141">
            <v>37226</v>
          </cell>
          <cell r="T141" t="str">
            <v>Reinhard Huwe</v>
          </cell>
          <cell r="U141" t="str">
            <v>Reinhard Huwe</v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"28.04.99"</v>
          </cell>
          <cell r="AE141" t="str">
            <v>"28.04.99"</v>
          </cell>
          <cell r="AW141">
            <v>36200</v>
          </cell>
          <cell r="BE141">
            <v>0</v>
          </cell>
        </row>
        <row r="142">
          <cell r="A142" t="str">
            <v>5810-610</v>
          </cell>
          <cell r="C142" t="str">
            <v>Zoologisches Institut</v>
          </cell>
          <cell r="D142" t="str">
            <v>Fachgrup.</v>
          </cell>
          <cell r="E142" t="str">
            <v>Ethologie ,   Gaußstr. 6 o 7</v>
          </cell>
          <cell r="F142" t="str">
            <v>Frau</v>
          </cell>
          <cell r="G142" t="str">
            <v>Regine Winkler</v>
          </cell>
          <cell r="H142" t="str">
            <v>2319 halb</v>
          </cell>
          <cell r="J142" t="str">
            <v>"0"</v>
          </cell>
          <cell r="K142" t="str">
            <v>Reinhard Huwe</v>
          </cell>
          <cell r="M142" t="str">
            <v>Büro</v>
          </cell>
          <cell r="N142">
            <v>24</v>
          </cell>
          <cell r="O142">
            <v>24</v>
          </cell>
          <cell r="P142">
            <v>36251</v>
          </cell>
          <cell r="Q142">
            <v>32</v>
          </cell>
          <cell r="S142">
            <v>37226</v>
          </cell>
          <cell r="T142" t="str">
            <v>Reinhard Huwe</v>
          </cell>
          <cell r="U142" t="str">
            <v>Reinhard Huwe</v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"28.04.99"</v>
          </cell>
          <cell r="AE142" t="str">
            <v>"28.04.99"</v>
          </cell>
          <cell r="AS142" t="str">
            <v xml:space="preserve"> </v>
          </cell>
          <cell r="AT142" t="str">
            <v xml:space="preserve"> </v>
          </cell>
          <cell r="AW142" t="str">
            <v>9.2.99; 04.08.1998</v>
          </cell>
          <cell r="AX142" t="str">
            <v>Prof. Klingel wird Frau Prof. Dr. Jockusch angesprochen !;- Aufkleber-Fehler !: 4/2000 falsch, 4/2001 richtig !</v>
          </cell>
          <cell r="BE142">
            <v>0</v>
          </cell>
        </row>
        <row r="143">
          <cell r="A143" t="str">
            <v>5810-620</v>
          </cell>
          <cell r="C143" t="str">
            <v>Zoologisches Institut</v>
          </cell>
          <cell r="D143" t="str">
            <v>Fachgrup.</v>
          </cell>
          <cell r="E143" t="str">
            <v>Bodenzoologie; Ökologie</v>
          </cell>
          <cell r="F143" t="str">
            <v>Herrn</v>
          </cell>
          <cell r="G143" t="str">
            <v>Reinhard Huwe</v>
          </cell>
          <cell r="H143" t="str">
            <v>5959; 2576</v>
          </cell>
          <cell r="I143">
            <v>1</v>
          </cell>
          <cell r="K143">
            <v>34481</v>
          </cell>
          <cell r="M143" t="str">
            <v>Büro</v>
          </cell>
          <cell r="N143">
            <v>24</v>
          </cell>
          <cell r="O143">
            <v>24</v>
          </cell>
          <cell r="P143">
            <v>36251</v>
          </cell>
          <cell r="Q143">
            <v>32</v>
          </cell>
          <cell r="S143">
            <v>37226</v>
          </cell>
          <cell r="T143" t="str">
            <v>Reinhard Huwe</v>
          </cell>
          <cell r="U143" t="str">
            <v>Reinhard Huwe</v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>
            <v>36278</v>
          </cell>
          <cell r="AE143">
            <v>36278</v>
          </cell>
          <cell r="AW143" t="str">
            <v>3.2.99 Winkler</v>
          </cell>
          <cell r="AX143" t="str">
            <v>Böhme</v>
          </cell>
          <cell r="BA143">
            <v>328</v>
          </cell>
          <cell r="BB143">
            <v>118</v>
          </cell>
          <cell r="BC143">
            <v>1</v>
          </cell>
          <cell r="BD143">
            <v>1</v>
          </cell>
          <cell r="BE143">
            <v>0.3048780487804878</v>
          </cell>
        </row>
        <row r="144">
          <cell r="A144" t="str">
            <v>5810-621</v>
          </cell>
          <cell r="C144" t="str">
            <v>Zoologisches Institut</v>
          </cell>
          <cell r="D144" t="str">
            <v>Fachgrup.</v>
          </cell>
          <cell r="E144" t="str">
            <v>Bodenzoologie; Ökologie</v>
          </cell>
          <cell r="F144" t="str">
            <v>Herrn</v>
          </cell>
          <cell r="G144" t="str">
            <v>Reinhard Huwe</v>
          </cell>
          <cell r="H144" t="str">
            <v>5959; 2576</v>
          </cell>
          <cell r="I144" t="str">
            <v>"0"</v>
          </cell>
          <cell r="K144">
            <v>34481</v>
          </cell>
          <cell r="M144" t="str">
            <v>Labor</v>
          </cell>
          <cell r="N144">
            <v>12</v>
          </cell>
          <cell r="O144">
            <v>16</v>
          </cell>
          <cell r="P144">
            <v>36434</v>
          </cell>
          <cell r="Q144">
            <v>16</v>
          </cell>
          <cell r="S144">
            <v>36923</v>
          </cell>
          <cell r="T144" t="str">
            <v>Reinhard Huwe</v>
          </cell>
          <cell r="U144" t="str">
            <v>Reinhard Huwe</v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>
            <v>36125</v>
          </cell>
          <cell r="AE144">
            <v>36125</v>
          </cell>
          <cell r="BA144">
            <v>227</v>
          </cell>
          <cell r="BB144">
            <v>12</v>
          </cell>
          <cell r="BC144">
            <v>1</v>
          </cell>
          <cell r="BD144">
            <v>0</v>
          </cell>
          <cell r="BE144">
            <v>0.44052863436123346</v>
          </cell>
        </row>
        <row r="145">
          <cell r="A145" t="str">
            <v>5810-630</v>
          </cell>
          <cell r="C145" t="str">
            <v>Zoologisches Institut</v>
          </cell>
          <cell r="D145" t="str">
            <v>Fachgrup.</v>
          </cell>
          <cell r="E145" t="str">
            <v>Zellbiologie</v>
          </cell>
          <cell r="F145" t="str">
            <v>Herrn</v>
          </cell>
          <cell r="G145" t="str">
            <v>Sieglinde Keilholz - Gast</v>
          </cell>
          <cell r="H145">
            <v>3242</v>
          </cell>
          <cell r="J145">
            <v>1</v>
          </cell>
          <cell r="K145">
            <v>35838</v>
          </cell>
          <cell r="M145" t="str">
            <v>Schulung</v>
          </cell>
          <cell r="N145">
            <v>12</v>
          </cell>
          <cell r="O145">
            <v>12</v>
          </cell>
          <cell r="P145">
            <v>36373</v>
          </cell>
          <cell r="Q145">
            <v>16</v>
          </cell>
          <cell r="S145">
            <v>36861</v>
          </cell>
          <cell r="T145">
            <v>36378</v>
          </cell>
          <cell r="U145">
            <v>36378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"28.10.98"</v>
          </cell>
          <cell r="AE145" t="str">
            <v>"28.10.98"</v>
          </cell>
          <cell r="AT145">
            <v>0</v>
          </cell>
          <cell r="BE145">
            <v>0</v>
          </cell>
        </row>
        <row r="146">
          <cell r="A146" t="str">
            <v>5810-631</v>
          </cell>
          <cell r="C146" t="str">
            <v>Zoologisches Institut</v>
          </cell>
          <cell r="D146" t="str">
            <v>Fachgrup.</v>
          </cell>
          <cell r="E146" t="str">
            <v>Zellbiologie</v>
          </cell>
          <cell r="F146" t="str">
            <v>Frau</v>
          </cell>
          <cell r="G146" t="str">
            <v>Melanie Benedict</v>
          </cell>
          <cell r="H146">
            <v>3188</v>
          </cell>
          <cell r="J146">
            <v>1</v>
          </cell>
          <cell r="K146">
            <v>35838</v>
          </cell>
          <cell r="M146" t="str">
            <v>Schulung</v>
          </cell>
          <cell r="N146">
            <v>12</v>
          </cell>
          <cell r="O146">
            <v>12</v>
          </cell>
          <cell r="P146">
            <v>36373</v>
          </cell>
          <cell r="Q146">
            <v>16</v>
          </cell>
          <cell r="R146" t="str">
            <v xml:space="preserve"> </v>
          </cell>
          <cell r="S146">
            <v>36861</v>
          </cell>
          <cell r="T146">
            <v>36378</v>
          </cell>
          <cell r="U146">
            <v>36378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>
            <v>36406</v>
          </cell>
          <cell r="AE146">
            <v>36406</v>
          </cell>
          <cell r="AT146" t="str">
            <v>Diskette</v>
          </cell>
          <cell r="BA146">
            <v>503</v>
          </cell>
          <cell r="BB146">
            <v>13</v>
          </cell>
          <cell r="BC146">
            <v>3</v>
          </cell>
          <cell r="BD146">
            <v>0</v>
          </cell>
          <cell r="BE146">
            <v>0.59642147117296218</v>
          </cell>
        </row>
        <row r="147">
          <cell r="A147" t="str">
            <v>5810-640</v>
          </cell>
          <cell r="C147" t="str">
            <v>Zoologisches Institut</v>
          </cell>
          <cell r="D147" t="str">
            <v>Fachgrup.</v>
          </cell>
          <cell r="E147" t="str">
            <v>Physiologie</v>
          </cell>
          <cell r="F147" t="str">
            <v>Frau</v>
          </cell>
          <cell r="G147" t="str">
            <v>Eva Saxinger</v>
          </cell>
          <cell r="H147" t="str">
            <v>3229/3242</v>
          </cell>
          <cell r="J147">
            <v>1</v>
          </cell>
          <cell r="K147">
            <v>34113</v>
          </cell>
          <cell r="M147" t="str">
            <v>Labor</v>
          </cell>
          <cell r="N147">
            <v>12</v>
          </cell>
          <cell r="O147">
            <v>12</v>
          </cell>
          <cell r="P147">
            <v>36685</v>
          </cell>
          <cell r="Q147">
            <v>16</v>
          </cell>
          <cell r="S147">
            <v>37172</v>
          </cell>
          <cell r="T147" t="str">
            <v>Betreuung !</v>
          </cell>
          <cell r="U147">
            <v>36103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>
            <v>36209</v>
          </cell>
          <cell r="AE147" t="str">
            <v>Schreiben?</v>
          </cell>
          <cell r="AM147">
            <v>36661</v>
          </cell>
          <cell r="AN147" t="str">
            <v>s.o.</v>
          </cell>
          <cell r="AO147" t="str">
            <v>s.o.</v>
          </cell>
          <cell r="AP147" t="str">
            <v>?</v>
          </cell>
          <cell r="AQ147" t="str">
            <v>?</v>
          </cell>
          <cell r="AR147" t="str">
            <v>pj</v>
          </cell>
          <cell r="AW147" t="str">
            <v>29.05.00; 15.05.00; 03.10.1998</v>
          </cell>
          <cell r="AX147" t="str">
            <v xml:space="preserve"> Fr. Sax. meldet TA Angela Traudt Fon:3159; 3161</v>
          </cell>
          <cell r="BA147">
            <v>93</v>
          </cell>
          <cell r="BB147">
            <v>5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 t="str">
            <v>5810-641</v>
          </cell>
          <cell r="C148" t="str">
            <v>Zoologisches Institut</v>
          </cell>
          <cell r="D148" t="str">
            <v>Fachgrup.</v>
          </cell>
          <cell r="E148" t="str">
            <v>Physiologie</v>
          </cell>
          <cell r="F148" t="str">
            <v>Frau</v>
          </cell>
          <cell r="G148" t="str">
            <v>Angela Traudt</v>
          </cell>
          <cell r="H148">
            <v>3161</v>
          </cell>
          <cell r="J148">
            <v>1</v>
          </cell>
          <cell r="K148">
            <v>36685</v>
          </cell>
          <cell r="M148" t="str">
            <v>Labor</v>
          </cell>
          <cell r="N148">
            <v>12</v>
          </cell>
          <cell r="O148">
            <v>12</v>
          </cell>
          <cell r="P148">
            <v>36685</v>
          </cell>
          <cell r="Q148">
            <v>16</v>
          </cell>
          <cell r="S148">
            <v>37172</v>
          </cell>
          <cell r="T148" t="str">
            <v>Betreuung !</v>
          </cell>
          <cell r="U148">
            <v>36103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"18.02.99"</v>
          </cell>
          <cell r="AE148" t="str">
            <v>"18.02.99"</v>
          </cell>
          <cell r="AM148">
            <v>36661</v>
          </cell>
          <cell r="AN148">
            <v>36685</v>
          </cell>
          <cell r="AO148">
            <v>0.35416666666666669</v>
          </cell>
          <cell r="AP148">
            <v>36719</v>
          </cell>
          <cell r="AQ148">
            <v>0.45833333333333331</v>
          </cell>
          <cell r="AR148">
            <v>1</v>
          </cell>
          <cell r="AW148" t="str">
            <v>29.05.00; 15.05.00; 03.10.1998</v>
          </cell>
          <cell r="AX148" t="str">
            <v>Leckstromzange bei Betreuung !</v>
          </cell>
          <cell r="BE148">
            <v>0</v>
          </cell>
        </row>
        <row r="149">
          <cell r="A149" t="str">
            <v>5810-650</v>
          </cell>
          <cell r="C149" t="str">
            <v>Zoologisches Institut</v>
          </cell>
          <cell r="D149" t="str">
            <v>Lehrgeb.</v>
          </cell>
          <cell r="E149" t="str">
            <v>Antropologie</v>
          </cell>
          <cell r="F149" t="str">
            <v>Frau</v>
          </cell>
          <cell r="G149" t="str">
            <v>Maria -Lidia Sowa</v>
          </cell>
          <cell r="H149">
            <v>5986</v>
          </cell>
          <cell r="J149">
            <v>1</v>
          </cell>
          <cell r="K149">
            <v>33955</v>
          </cell>
          <cell r="M149" t="str">
            <v>Büro</v>
          </cell>
          <cell r="N149">
            <v>24</v>
          </cell>
          <cell r="O149">
            <v>32</v>
          </cell>
          <cell r="P149">
            <v>35827</v>
          </cell>
          <cell r="Q149">
            <v>32</v>
          </cell>
          <cell r="S149">
            <v>36800</v>
          </cell>
          <cell r="T149">
            <v>34880</v>
          </cell>
          <cell r="U149">
            <v>34880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>
            <v>35391</v>
          </cell>
          <cell r="AE149">
            <v>35391</v>
          </cell>
          <cell r="BA149">
            <v>90</v>
          </cell>
          <cell r="BB149">
            <v>4</v>
          </cell>
          <cell r="BC149">
            <v>0</v>
          </cell>
          <cell r="BE149">
            <v>0</v>
          </cell>
        </row>
        <row r="150">
          <cell r="A150" t="str">
            <v>5812-200</v>
          </cell>
          <cell r="B150" t="str">
            <v>Institut für</v>
          </cell>
          <cell r="C150" t="str">
            <v>Genetik</v>
          </cell>
          <cell r="E150" t="str">
            <v>Arbeitsgruppe Prof. Dr. Cerff</v>
          </cell>
          <cell r="F150" t="str">
            <v xml:space="preserve">Frau </v>
          </cell>
          <cell r="G150" t="str">
            <v>Elke Faurie</v>
          </cell>
          <cell r="H150">
            <v>5793</v>
          </cell>
          <cell r="J150">
            <v>1</v>
          </cell>
          <cell r="K150">
            <v>33920</v>
          </cell>
          <cell r="M150" t="str">
            <v>Labor</v>
          </cell>
          <cell r="N150">
            <v>12</v>
          </cell>
          <cell r="O150">
            <v>16</v>
          </cell>
          <cell r="P150">
            <v>36434</v>
          </cell>
          <cell r="Q150">
            <v>16</v>
          </cell>
          <cell r="S150">
            <v>36923</v>
          </cell>
          <cell r="T150">
            <v>36453</v>
          </cell>
          <cell r="U150">
            <v>36453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>
            <v>35991</v>
          </cell>
          <cell r="AE150">
            <v>35991</v>
          </cell>
          <cell r="AT150">
            <v>0</v>
          </cell>
          <cell r="AW150" t="str">
            <v xml:space="preserve"> </v>
          </cell>
          <cell r="AX150" t="str">
            <v>Brackel und Ostermann nicht mehr am Institut !</v>
          </cell>
          <cell r="BA150">
            <v>268</v>
          </cell>
          <cell r="BB150">
            <v>1</v>
          </cell>
          <cell r="BC150">
            <v>0</v>
          </cell>
          <cell r="BD150">
            <v>0</v>
          </cell>
          <cell r="BE150">
            <v>0</v>
          </cell>
        </row>
        <row r="151">
          <cell r="A151" t="str">
            <v>5812-210</v>
          </cell>
          <cell r="B151" t="str">
            <v>Institut für</v>
          </cell>
          <cell r="C151" t="str">
            <v>Genetik</v>
          </cell>
          <cell r="E151" t="str">
            <v>Arbeitsgruppe Prof. Dr. Schnabel</v>
          </cell>
          <cell r="F151" t="str">
            <v>Herrn</v>
          </cell>
          <cell r="G151" t="str">
            <v>Ingo Büssing</v>
          </cell>
          <cell r="H151" t="str">
            <v>5773/5/7 ?; 6181181/184</v>
          </cell>
          <cell r="J151">
            <v>1</v>
          </cell>
          <cell r="K151">
            <v>36458</v>
          </cell>
          <cell r="M151" t="str">
            <v>Büro</v>
          </cell>
          <cell r="N151">
            <v>24</v>
          </cell>
          <cell r="O151">
            <v>24</v>
          </cell>
          <cell r="P151">
            <v>36434</v>
          </cell>
          <cell r="Q151">
            <v>24</v>
          </cell>
          <cell r="R151" t="str">
            <v xml:space="preserve"> </v>
          </cell>
          <cell r="S151">
            <v>37165</v>
          </cell>
          <cell r="T151">
            <v>36485</v>
          </cell>
          <cell r="U151">
            <v>36485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E151" t="str">
            <v/>
          </cell>
          <cell r="AW151" t="str">
            <v>31.8.99; 12.7.99 Schmidt; 28.01.99; 11.2.99</v>
          </cell>
          <cell r="BA151">
            <v>72</v>
          </cell>
          <cell r="BB151">
            <v>0</v>
          </cell>
          <cell r="BC151">
            <v>1</v>
          </cell>
          <cell r="BD151">
            <v>0</v>
          </cell>
          <cell r="BE151">
            <v>1.3888888888888888</v>
          </cell>
        </row>
        <row r="152">
          <cell r="A152" t="str">
            <v>5812-211</v>
          </cell>
          <cell r="B152" t="str">
            <v>Institut für</v>
          </cell>
          <cell r="C152" t="str">
            <v>Genetik</v>
          </cell>
          <cell r="E152" t="str">
            <v>Arbeitsgruppe Prof. Dr. Schnabel</v>
          </cell>
          <cell r="F152" t="str">
            <v>Herrn</v>
          </cell>
          <cell r="G152" t="str">
            <v>Ingo Büssing</v>
          </cell>
          <cell r="H152" t="str">
            <v>5773/5/7 ?; 6181181/184</v>
          </cell>
          <cell r="J152" t="str">
            <v>"0"</v>
          </cell>
          <cell r="K152">
            <v>36458</v>
          </cell>
          <cell r="M152" t="str">
            <v>Labor</v>
          </cell>
          <cell r="N152">
            <v>12</v>
          </cell>
          <cell r="O152">
            <v>12</v>
          </cell>
          <cell r="P152">
            <v>36434</v>
          </cell>
          <cell r="Q152">
            <v>12</v>
          </cell>
          <cell r="R152" t="str">
            <v xml:space="preserve"> </v>
          </cell>
          <cell r="S152">
            <v>36800</v>
          </cell>
          <cell r="T152">
            <v>36466</v>
          </cell>
          <cell r="U152">
            <v>36466</v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E152" t="str">
            <v/>
          </cell>
          <cell r="AW152" t="str">
            <v>31.8.99; 12.7.99 Schmidt; 28.01.99; 11.2.99</v>
          </cell>
          <cell r="BA152">
            <v>449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A153" t="str">
            <v>5812-220</v>
          </cell>
          <cell r="B153" t="str">
            <v>Institut für</v>
          </cell>
          <cell r="C153" t="str">
            <v>Genetik</v>
          </cell>
          <cell r="E153" t="str">
            <v>Arbeitsgruppe Prof. Dr. Käufer</v>
          </cell>
          <cell r="F153" t="str">
            <v xml:space="preserve">Frau </v>
          </cell>
          <cell r="G153" t="str">
            <v>Susanne Zock-Emmenthal</v>
          </cell>
          <cell r="H153">
            <v>5796</v>
          </cell>
          <cell r="J153">
            <v>1</v>
          </cell>
          <cell r="K153">
            <v>35838</v>
          </cell>
          <cell r="M153" t="str">
            <v>Schulung</v>
          </cell>
          <cell r="N153">
            <v>12</v>
          </cell>
          <cell r="O153">
            <v>16</v>
          </cell>
          <cell r="P153">
            <v>36433</v>
          </cell>
          <cell r="Q153">
            <v>16</v>
          </cell>
          <cell r="S153">
            <v>36921</v>
          </cell>
          <cell r="T153">
            <v>36453</v>
          </cell>
          <cell r="U153">
            <v>36453</v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>
            <v>35991</v>
          </cell>
          <cell r="AE153" t="str">
            <v>Schreiben?</v>
          </cell>
          <cell r="AS153">
            <v>1</v>
          </cell>
          <cell r="AU153" t="str">
            <v>s.zock-emmenthal@tu-bs.de</v>
          </cell>
          <cell r="AV153">
            <v>36691</v>
          </cell>
          <cell r="AX153" t="str">
            <v>Unterlagen werden zugesandt</v>
          </cell>
          <cell r="AZ153" t="str">
            <v>s</v>
          </cell>
          <cell r="BA153">
            <v>161</v>
          </cell>
          <cell r="BB153">
            <v>6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 t="str">
            <v>5819-000</v>
          </cell>
          <cell r="B154" t="str">
            <v>Institut für</v>
          </cell>
          <cell r="C154" t="str">
            <v>Psychologie</v>
          </cell>
          <cell r="F154" t="str">
            <v>Herrn</v>
          </cell>
          <cell r="G154" t="str">
            <v>Martin Enßen</v>
          </cell>
          <cell r="H154">
            <v>3615</v>
          </cell>
          <cell r="J154">
            <v>1</v>
          </cell>
          <cell r="K154">
            <v>36657</v>
          </cell>
          <cell r="M154" t="str">
            <v>Büro</v>
          </cell>
          <cell r="N154">
            <v>24</v>
          </cell>
          <cell r="O154">
            <v>32</v>
          </cell>
          <cell r="P154">
            <v>36657</v>
          </cell>
          <cell r="Q154">
            <v>32</v>
          </cell>
          <cell r="S154">
            <v>37632</v>
          </cell>
          <cell r="T154">
            <v>36691</v>
          </cell>
          <cell r="U154">
            <v>36691</v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>
            <v>35527</v>
          </cell>
          <cell r="AE154">
            <v>35527</v>
          </cell>
          <cell r="AL154">
            <v>36635</v>
          </cell>
          <cell r="AT154">
            <v>1</v>
          </cell>
          <cell r="AU154" t="str">
            <v>m.enssen@tu-bs.de</v>
          </cell>
          <cell r="AV154">
            <v>36691</v>
          </cell>
          <cell r="AW154" t="str">
            <v>12.05.00; 13.03.00 H. Stahl; 15.02.00; 24.1.00; 12.11.1999</v>
          </cell>
          <cell r="AX154" t="str">
            <v>weitere Prüfer sind: Rolf Toch u. Dr. Klaus Nippert</v>
          </cell>
          <cell r="BA154">
            <v>597</v>
          </cell>
          <cell r="BB154">
            <v>10</v>
          </cell>
          <cell r="BC154">
            <v>4</v>
          </cell>
          <cell r="BD154">
            <v>0</v>
          </cell>
          <cell r="BE154">
            <v>0.67001675041876052</v>
          </cell>
        </row>
        <row r="155">
          <cell r="A155" t="str">
            <v>5819-010</v>
          </cell>
          <cell r="B155" t="str">
            <v>Institut für</v>
          </cell>
          <cell r="C155" t="str">
            <v>Psychologie</v>
          </cell>
          <cell r="D155" t="str">
            <v>Abt.</v>
          </cell>
          <cell r="E155" t="str">
            <v>Allgemeine Psychologie</v>
          </cell>
          <cell r="F155" t="str">
            <v>Herrn</v>
          </cell>
          <cell r="G155" t="str">
            <v>Rolf Toch</v>
          </cell>
          <cell r="H155">
            <v>2860</v>
          </cell>
          <cell r="J155">
            <v>1</v>
          </cell>
          <cell r="K155">
            <v>33995</v>
          </cell>
          <cell r="M155" t="str">
            <v>Büro</v>
          </cell>
          <cell r="N155">
            <v>24</v>
          </cell>
          <cell r="O155">
            <v>32</v>
          </cell>
          <cell r="P155">
            <v>36657</v>
          </cell>
          <cell r="Q155">
            <v>32</v>
          </cell>
          <cell r="S155">
            <v>37632</v>
          </cell>
          <cell r="T155">
            <v>36691</v>
          </cell>
          <cell r="U155">
            <v>36691</v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>
            <v>35527</v>
          </cell>
          <cell r="AE155">
            <v>35527</v>
          </cell>
          <cell r="AW155">
            <v>36476</v>
          </cell>
          <cell r="AX155" t="str">
            <v>Prüft im bisherigen Turnus mit, also nicht 3/2000 sondern 10/1999 ! - Prüfung für März 00 vereinbart (12.11.99)</v>
          </cell>
          <cell r="BE155">
            <v>0</v>
          </cell>
        </row>
        <row r="156">
          <cell r="A156" t="str">
            <v>5819-020</v>
          </cell>
          <cell r="B156" t="str">
            <v>Institut für</v>
          </cell>
          <cell r="C156" t="str">
            <v>Psychologie</v>
          </cell>
          <cell r="D156" t="str">
            <v>Abt.</v>
          </cell>
          <cell r="E156" t="str">
            <v>Entwicklungspsychologie</v>
          </cell>
          <cell r="F156" t="str">
            <v>Herrn</v>
          </cell>
          <cell r="G156" t="str">
            <v>Rolf Toch</v>
          </cell>
          <cell r="H156">
            <v>2860</v>
          </cell>
          <cell r="J156" t="str">
            <v>"0"</v>
          </cell>
          <cell r="K156">
            <v>33995</v>
          </cell>
          <cell r="M156" t="str">
            <v>Büro</v>
          </cell>
          <cell r="N156">
            <v>24</v>
          </cell>
          <cell r="O156">
            <v>32</v>
          </cell>
          <cell r="P156">
            <v>36657</v>
          </cell>
          <cell r="Q156">
            <v>32</v>
          </cell>
          <cell r="S156">
            <v>37632</v>
          </cell>
          <cell r="T156">
            <v>36691</v>
          </cell>
          <cell r="U156">
            <v>36691</v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"07.04.97"</v>
          </cell>
          <cell r="AE156" t="str">
            <v>"07.04.97"</v>
          </cell>
          <cell r="AW156">
            <v>36476</v>
          </cell>
          <cell r="AX156" t="str">
            <v>Prüft im bisherigen Turnus mit, also nicht 3/2000 sondern 10/1999 ! - Prüfung für März 00 vereinbart (12.11.99)</v>
          </cell>
          <cell r="BE156">
            <v>0</v>
          </cell>
        </row>
        <row r="157">
          <cell r="A157" t="str">
            <v>5819-030</v>
          </cell>
          <cell r="B157" t="str">
            <v>Institut für</v>
          </cell>
          <cell r="C157" t="str">
            <v>Psychologie</v>
          </cell>
          <cell r="D157" t="str">
            <v>Abt.</v>
          </cell>
          <cell r="E157" t="str">
            <v>Mathematische Psychologie u. Sozialpsychologie</v>
          </cell>
          <cell r="F157" t="str">
            <v>Herrn</v>
          </cell>
          <cell r="G157" t="str">
            <v>Dr. Klaus Nippert</v>
          </cell>
          <cell r="H157">
            <v>3148</v>
          </cell>
          <cell r="J157">
            <v>1</v>
          </cell>
          <cell r="K157">
            <v>36657</v>
          </cell>
          <cell r="M157" t="str">
            <v>Büro</v>
          </cell>
          <cell r="N157">
            <v>24</v>
          </cell>
          <cell r="O157">
            <v>32</v>
          </cell>
          <cell r="P157">
            <v>36657</v>
          </cell>
          <cell r="Q157">
            <v>32</v>
          </cell>
          <cell r="S157">
            <v>37632</v>
          </cell>
          <cell r="T157">
            <v>36691</v>
          </cell>
          <cell r="U157">
            <v>36691</v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"07.04.97"</v>
          </cell>
          <cell r="AE157" t="str">
            <v>"07.04.97"</v>
          </cell>
          <cell r="AW157">
            <v>36476</v>
          </cell>
          <cell r="AX157" t="str">
            <v>Prüft im bisherigen Turnus mit, also nicht 3/2000 sondern 10/1999 ! - Prüfung für März 00 vereinbart (12.11.99)</v>
          </cell>
          <cell r="BE157">
            <v>0</v>
          </cell>
        </row>
        <row r="158">
          <cell r="A158" t="str">
            <v>5819-040</v>
          </cell>
          <cell r="B158" t="str">
            <v>Institut für</v>
          </cell>
          <cell r="C158" t="str">
            <v>Psychologie</v>
          </cell>
          <cell r="D158" t="str">
            <v>Abt.</v>
          </cell>
          <cell r="E158" t="str">
            <v>Diagnostik u. Klinische Psychologie</v>
          </cell>
          <cell r="F158" t="str">
            <v>Herrn</v>
          </cell>
          <cell r="G158" t="str">
            <v>Rolf Toch</v>
          </cell>
          <cell r="H158">
            <v>2860</v>
          </cell>
          <cell r="J158" t="str">
            <v>"0"</v>
          </cell>
          <cell r="K158">
            <v>33995</v>
          </cell>
          <cell r="M158" t="str">
            <v>Büro</v>
          </cell>
          <cell r="N158">
            <v>24</v>
          </cell>
          <cell r="O158">
            <v>32</v>
          </cell>
          <cell r="P158">
            <v>36657</v>
          </cell>
          <cell r="Q158">
            <v>32</v>
          </cell>
          <cell r="S158">
            <v>37632</v>
          </cell>
          <cell r="T158">
            <v>36691</v>
          </cell>
          <cell r="U158">
            <v>36691</v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"07.04.97"</v>
          </cell>
          <cell r="AE158" t="str">
            <v>"07.04.97"</v>
          </cell>
          <cell r="AW158">
            <v>36476</v>
          </cell>
          <cell r="AX158" t="str">
            <v>Prüft im bisherigen Turnus mit, also nicht 3/2000 sondern 10/1999 ! - Prüfung für März 00 vereinbart (12.11.99)</v>
          </cell>
          <cell r="BE158">
            <v>0</v>
          </cell>
        </row>
        <row r="159">
          <cell r="A159" t="str">
            <v>5819-050</v>
          </cell>
          <cell r="B159" t="str">
            <v>Institut für</v>
          </cell>
          <cell r="C159" t="str">
            <v>Psychologie</v>
          </cell>
          <cell r="D159" t="str">
            <v>Abt.</v>
          </cell>
          <cell r="E159" t="str">
            <v>Angewandte Psychologie</v>
          </cell>
          <cell r="F159" t="str">
            <v>Herrn</v>
          </cell>
          <cell r="G159" t="str">
            <v>Rolf Toch</v>
          </cell>
          <cell r="H159">
            <v>2860</v>
          </cell>
          <cell r="J159" t="str">
            <v>"0"</v>
          </cell>
          <cell r="K159">
            <v>33995</v>
          </cell>
          <cell r="M159" t="str">
            <v>Büro</v>
          </cell>
          <cell r="N159">
            <v>24</v>
          </cell>
          <cell r="O159">
            <v>32</v>
          </cell>
          <cell r="P159">
            <v>36657</v>
          </cell>
          <cell r="Q159">
            <v>32</v>
          </cell>
          <cell r="S159">
            <v>37632</v>
          </cell>
          <cell r="T159">
            <v>36691</v>
          </cell>
          <cell r="U159">
            <v>36691</v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"07.04.97"</v>
          </cell>
          <cell r="AE159" t="str">
            <v>"07.04.97"</v>
          </cell>
          <cell r="AW159">
            <v>36476</v>
          </cell>
          <cell r="AX159" t="str">
            <v>Prüft im bisherigen Turnus mit, also nicht 3/2000 sondern 10/1999 ! - Prüfung für März 00 vereinbart (12.11.99)</v>
          </cell>
          <cell r="BE159">
            <v>0</v>
          </cell>
        </row>
        <row r="160">
          <cell r="A160" t="str">
            <v>5820-300</v>
          </cell>
          <cell r="B160" t="str">
            <v>Institut für</v>
          </cell>
          <cell r="C160" t="str">
            <v>Biotechnologie, Bereich A</v>
          </cell>
          <cell r="E160" t="str">
            <v>Biotechnologie</v>
          </cell>
          <cell r="F160" t="str">
            <v>Herrn</v>
          </cell>
          <cell r="G160" t="str">
            <v xml:space="preserve">Detlef Rasch </v>
          </cell>
          <cell r="H160">
            <v>5758</v>
          </cell>
          <cell r="J160">
            <v>1</v>
          </cell>
          <cell r="K160">
            <v>33941</v>
          </cell>
          <cell r="M160" t="str">
            <v>Schulung</v>
          </cell>
          <cell r="N160">
            <v>12</v>
          </cell>
          <cell r="O160">
            <v>16</v>
          </cell>
          <cell r="P160">
            <v>36586</v>
          </cell>
          <cell r="Q160">
            <v>16</v>
          </cell>
          <cell r="S160">
            <v>37073</v>
          </cell>
          <cell r="T160" t="str">
            <v>Betreuung !</v>
          </cell>
          <cell r="U160">
            <v>36175</v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>
            <v>35391</v>
          </cell>
          <cell r="AE160" t="str">
            <v>Schreiben?</v>
          </cell>
          <cell r="AM160" t="str">
            <v>eigenes Prüfgerät</v>
          </cell>
          <cell r="AO160" t="str">
            <v xml:space="preserve"> eigenes Prüfgerät</v>
          </cell>
          <cell r="AQ160" t="str">
            <v xml:space="preserve"> eigenes Prüfgerät                      </v>
          </cell>
          <cell r="AR160">
            <v>1</v>
          </cell>
          <cell r="AS160">
            <v>1</v>
          </cell>
          <cell r="AT160" t="str">
            <v>Diskette</v>
          </cell>
          <cell r="AW160" t="str">
            <v>17:11.99; 26.10.99; 11.10.99; 15.1.99;15.06.98</v>
          </cell>
          <cell r="AX160" t="str">
            <v>Besprechung am 17.11.99 mit Herrn Lang 5737, Herrn D. Rasch, Andrea Walzog, HIWI´s werden zu Jan 00 gemeldet, Prüfung ab ca. Feb 00;  Frage: welchen Turnus bekommen die ortsfesten mit Stecker ? ;- Prof. Arnold über andere Bereiche ansprechen !</v>
          </cell>
          <cell r="BA160">
            <v>1021</v>
          </cell>
          <cell r="BC160">
            <v>13</v>
          </cell>
          <cell r="BE160">
            <v>1.2732615083251715</v>
          </cell>
        </row>
        <row r="161">
          <cell r="A161" t="str">
            <v>5820-301</v>
          </cell>
          <cell r="B161" t="str">
            <v>Institut für</v>
          </cell>
          <cell r="C161" t="str">
            <v>Biotechnologie, Bereich A</v>
          </cell>
          <cell r="E161" t="str">
            <v>Biotechnologie</v>
          </cell>
          <cell r="F161" t="str">
            <v>Frau</v>
          </cell>
          <cell r="G161" t="str">
            <v>Ute-Christina Weser</v>
          </cell>
          <cell r="H161">
            <v>5761</v>
          </cell>
          <cell r="J161">
            <v>1</v>
          </cell>
          <cell r="K161">
            <v>36620</v>
          </cell>
          <cell r="L161">
            <v>1</v>
          </cell>
          <cell r="M161" t="str">
            <v>Büro</v>
          </cell>
          <cell r="N161">
            <v>24</v>
          </cell>
          <cell r="O161">
            <v>32</v>
          </cell>
          <cell r="P161">
            <v>36620</v>
          </cell>
          <cell r="Q161">
            <v>32</v>
          </cell>
          <cell r="S161">
            <v>37594</v>
          </cell>
          <cell r="T161">
            <v>36620</v>
          </cell>
          <cell r="U161">
            <v>36620</v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"22.11.96"</v>
          </cell>
          <cell r="AE161" t="str">
            <v>"22.11.96"</v>
          </cell>
          <cell r="AM161" t="str">
            <v>eigenes Prüfgerät</v>
          </cell>
          <cell r="AO161" t="str">
            <v xml:space="preserve"> eigenes Prüfgerät</v>
          </cell>
          <cell r="AQ161" t="str">
            <v xml:space="preserve"> eigenes Prüfgerät                      </v>
          </cell>
          <cell r="AS161" t="str">
            <v>a</v>
          </cell>
          <cell r="AT161">
            <v>0</v>
          </cell>
          <cell r="AW161" t="str">
            <v>14.03.00; 19.8.99; 17.2.99; 15.01.1999</v>
          </cell>
          <cell r="BA161">
            <v>36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 t="str">
            <v>5820-302</v>
          </cell>
          <cell r="B162" t="str">
            <v>Institut für</v>
          </cell>
          <cell r="C162" t="str">
            <v>Biotechnologie, Bereich A</v>
          </cell>
          <cell r="E162" t="str">
            <v>Biotechnologie</v>
          </cell>
          <cell r="F162" t="str">
            <v>Frau</v>
          </cell>
          <cell r="G162" t="str">
            <v>Verona Vandieken</v>
          </cell>
          <cell r="H162">
            <v>5761</v>
          </cell>
          <cell r="J162">
            <v>1</v>
          </cell>
          <cell r="K162">
            <v>36620</v>
          </cell>
          <cell r="L162">
            <v>1</v>
          </cell>
          <cell r="M162" t="str">
            <v>Schulung</v>
          </cell>
          <cell r="N162">
            <v>12</v>
          </cell>
          <cell r="O162">
            <v>16</v>
          </cell>
          <cell r="P162">
            <v>36620</v>
          </cell>
          <cell r="Q162">
            <v>16</v>
          </cell>
          <cell r="S162">
            <v>37107</v>
          </cell>
          <cell r="T162">
            <v>36620</v>
          </cell>
          <cell r="U162">
            <v>36620</v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"22.11.96"</v>
          </cell>
          <cell r="AE162" t="str">
            <v>"22.11.96"</v>
          </cell>
          <cell r="AM162" t="str">
            <v>eigenes Prüfgerät</v>
          </cell>
          <cell r="AO162" t="str">
            <v xml:space="preserve"> eigenes Prüfgerät</v>
          </cell>
          <cell r="AQ162" t="str">
            <v xml:space="preserve"> eigenes Prüfgerät                      </v>
          </cell>
          <cell r="AS162" t="str">
            <v>a</v>
          </cell>
          <cell r="AT162">
            <v>0</v>
          </cell>
          <cell r="AW162" t="str">
            <v>14.03.00; 19.8.99; 17.2.99; 15.01.1999</v>
          </cell>
          <cell r="BA162">
            <v>760</v>
          </cell>
          <cell r="BB162">
            <v>4</v>
          </cell>
          <cell r="BC162">
            <v>2</v>
          </cell>
          <cell r="BD162">
            <v>1</v>
          </cell>
          <cell r="BE162">
            <v>0.26315789473684209</v>
          </cell>
        </row>
        <row r="163">
          <cell r="A163" t="str">
            <v>5820-303</v>
          </cell>
          <cell r="B163" t="str">
            <v>Institut für</v>
          </cell>
          <cell r="C163" t="str">
            <v>Biotechnologie, Bereich A</v>
          </cell>
          <cell r="E163" t="str">
            <v>Biotechnologie</v>
          </cell>
          <cell r="F163" t="str">
            <v>Frau</v>
          </cell>
          <cell r="G163" t="str">
            <v>Andrea Walzog</v>
          </cell>
          <cell r="H163">
            <v>5760</v>
          </cell>
          <cell r="J163">
            <v>1</v>
          </cell>
          <cell r="K163">
            <v>33941</v>
          </cell>
          <cell r="M163" t="str">
            <v>Schulung</v>
          </cell>
          <cell r="N163">
            <v>12</v>
          </cell>
          <cell r="O163">
            <v>16</v>
          </cell>
          <cell r="P163">
            <v>36586</v>
          </cell>
          <cell r="Q163">
            <v>16</v>
          </cell>
          <cell r="S163">
            <v>37073</v>
          </cell>
          <cell r="T163" t="str">
            <v>Betreuung !</v>
          </cell>
          <cell r="U163">
            <v>36175</v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>
            <v>35391</v>
          </cell>
          <cell r="AE163" t="str">
            <v>Schreiben?</v>
          </cell>
          <cell r="AM163" t="str">
            <v>eigenes Prüfgerät</v>
          </cell>
          <cell r="AO163" t="str">
            <v xml:space="preserve"> eigenes Prüfgerät</v>
          </cell>
          <cell r="AQ163" t="str">
            <v xml:space="preserve"> eigenes Prüfgerät                      </v>
          </cell>
          <cell r="AS163" t="str">
            <v>a</v>
          </cell>
          <cell r="AT163">
            <v>0</v>
          </cell>
          <cell r="AW163">
            <v>36685</v>
          </cell>
          <cell r="AX163" t="str">
            <v>Unterlagen werden zugesandt</v>
          </cell>
          <cell r="AZ163" t="str">
            <v>s</v>
          </cell>
          <cell r="BA163">
            <v>133</v>
          </cell>
          <cell r="BB163">
            <v>5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 t="str">
            <v>5820-305</v>
          </cell>
          <cell r="B164" t="str">
            <v>Institut für</v>
          </cell>
          <cell r="C164" t="str">
            <v>Biochemie und Biotechnologie, Bereich B</v>
          </cell>
          <cell r="D164" t="str">
            <v>Fachgrup.</v>
          </cell>
          <cell r="E164" t="str">
            <v>Biochemie,Verbundforschung</v>
          </cell>
          <cell r="F164" t="str">
            <v>Frau</v>
          </cell>
          <cell r="G164" t="str">
            <v>Andrea Walzog</v>
          </cell>
          <cell r="H164">
            <v>5760</v>
          </cell>
          <cell r="J164" t="str">
            <v>"0"</v>
          </cell>
          <cell r="K164">
            <v>33941</v>
          </cell>
          <cell r="M164" t="str">
            <v>Schulung</v>
          </cell>
          <cell r="N164">
            <v>12</v>
          </cell>
          <cell r="O164">
            <v>16</v>
          </cell>
          <cell r="P164">
            <v>36586</v>
          </cell>
          <cell r="Q164">
            <v>16</v>
          </cell>
          <cell r="S164">
            <v>37073</v>
          </cell>
          <cell r="T164">
            <v>36175</v>
          </cell>
          <cell r="U164">
            <v>36175</v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E164" t="str">
            <v/>
          </cell>
          <cell r="AM164" t="str">
            <v>eigenes Prüfgerät</v>
          </cell>
          <cell r="AO164" t="str">
            <v xml:space="preserve"> eigenes Prüfgerät</v>
          </cell>
          <cell r="AQ164" t="str">
            <v xml:space="preserve"> eigenes Prüfgerät                      </v>
          </cell>
          <cell r="AS164" t="str">
            <v>a</v>
          </cell>
          <cell r="AT164">
            <v>0</v>
          </cell>
          <cell r="AW164">
            <v>36202</v>
          </cell>
          <cell r="AX164" t="str">
            <v xml:space="preserve">      Bereich B ist zur Zeit nicht besetzt ( keine Geräte ),- bei Änderung ruft Frau Walzog zurück !</v>
          </cell>
          <cell r="BE164">
            <v>0</v>
          </cell>
        </row>
        <row r="165">
          <cell r="A165" t="str">
            <v>5820-310</v>
          </cell>
          <cell r="B165" t="str">
            <v>Institut für</v>
          </cell>
          <cell r="C165" t="str">
            <v xml:space="preserve">Biochemie und Biotechnologie    </v>
          </cell>
          <cell r="D165" t="str">
            <v>Abt.</v>
          </cell>
          <cell r="E165" t="str">
            <v>Zell- u. Molekularbiologie</v>
          </cell>
          <cell r="F165" t="str">
            <v xml:space="preserve">Herrn </v>
          </cell>
          <cell r="G165" t="str">
            <v>Sven Götze</v>
          </cell>
          <cell r="H165" t="str">
            <v>5729 / 24 / 19</v>
          </cell>
          <cell r="J165">
            <v>1</v>
          </cell>
          <cell r="K165">
            <v>36595</v>
          </cell>
          <cell r="L165">
            <v>1</v>
          </cell>
          <cell r="M165" t="str">
            <v>Schulung</v>
          </cell>
          <cell r="N165">
            <v>12</v>
          </cell>
          <cell r="O165">
            <v>16</v>
          </cell>
          <cell r="P165">
            <v>36595</v>
          </cell>
          <cell r="Q165">
            <v>16</v>
          </cell>
          <cell r="S165">
            <v>37082</v>
          </cell>
          <cell r="T165">
            <v>36633</v>
          </cell>
          <cell r="U165">
            <v>36633</v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"19.08.98"</v>
          </cell>
          <cell r="AE165" t="str">
            <v>"19.08.98"</v>
          </cell>
          <cell r="AW165">
            <v>36633</v>
          </cell>
          <cell r="AX165" t="str">
            <v>,</v>
          </cell>
          <cell r="BA165">
            <v>460</v>
          </cell>
          <cell r="BB165">
            <v>10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 t="str">
            <v>5820-311</v>
          </cell>
          <cell r="B166" t="str">
            <v>Institut für</v>
          </cell>
          <cell r="C166" t="str">
            <v>Biochemie und Biotechnologie</v>
          </cell>
          <cell r="D166" t="str">
            <v>Abt.</v>
          </cell>
          <cell r="E166" t="str">
            <v>Zell- u. Molekularbiologie</v>
          </cell>
          <cell r="F166" t="str">
            <v xml:space="preserve">Herrn </v>
          </cell>
          <cell r="G166" t="str">
            <v xml:space="preserve">Stefanie Willenzon </v>
          </cell>
          <cell r="H166" t="str">
            <v>5719/ 24</v>
          </cell>
          <cell r="J166">
            <v>1</v>
          </cell>
          <cell r="K166">
            <v>36003</v>
          </cell>
          <cell r="L166">
            <v>1</v>
          </cell>
          <cell r="M166" t="str">
            <v>Schulung</v>
          </cell>
          <cell r="N166">
            <v>12</v>
          </cell>
          <cell r="O166">
            <v>16</v>
          </cell>
          <cell r="P166">
            <v>36595</v>
          </cell>
          <cell r="Q166">
            <v>16</v>
          </cell>
          <cell r="S166">
            <v>37082</v>
          </cell>
          <cell r="T166">
            <v>36633</v>
          </cell>
          <cell r="U166">
            <v>36633</v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>
            <v>36026</v>
          </cell>
          <cell r="AE166">
            <v>36026</v>
          </cell>
          <cell r="AW166" t="str">
            <v>08.03.00; 03.03.2000</v>
          </cell>
          <cell r="AX166" t="str">
            <v>Willenzon meldete Sven Götze</v>
          </cell>
          <cell r="BE166">
            <v>0</v>
          </cell>
        </row>
        <row r="167">
          <cell r="A167" t="str">
            <v>5836-000</v>
          </cell>
          <cell r="B167" t="str">
            <v>Fachb. 5</v>
          </cell>
          <cell r="C167" t="str">
            <v>Architektur</v>
          </cell>
          <cell r="E167" t="str">
            <v>Fb 5    Büro</v>
          </cell>
          <cell r="F167" t="str">
            <v xml:space="preserve">Herrn </v>
          </cell>
          <cell r="G167" t="str">
            <v>Jens Faber,   Abt. 42</v>
          </cell>
          <cell r="H167">
            <v>5939</v>
          </cell>
          <cell r="I167" t="str">
            <v>"0"</v>
          </cell>
          <cell r="K167">
            <v>33547</v>
          </cell>
          <cell r="M167" t="str">
            <v>Büro</v>
          </cell>
          <cell r="N167">
            <v>24</v>
          </cell>
          <cell r="O167">
            <v>24</v>
          </cell>
          <cell r="P167">
            <v>35855</v>
          </cell>
          <cell r="Q167">
            <v>24</v>
          </cell>
          <cell r="S167">
            <v>36586</v>
          </cell>
          <cell r="T167" t="str">
            <v>Faber</v>
          </cell>
          <cell r="U167" t="str">
            <v>Faber</v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>siehe &gt;</v>
          </cell>
          <cell r="AA167" t="str">
            <v/>
          </cell>
          <cell r="AB167" t="str">
            <v/>
          </cell>
          <cell r="AC167" t="str">
            <v/>
          </cell>
          <cell r="AE167" t="str">
            <v/>
          </cell>
          <cell r="AM167" t="str">
            <v>siehe oben</v>
          </cell>
          <cell r="AX167" t="str">
            <v>Ralf Kunze ist Ansprechpartner</v>
          </cell>
          <cell r="AZ167" t="str">
            <v>FJ</v>
          </cell>
          <cell r="BA167">
            <v>15</v>
          </cell>
          <cell r="BC167">
            <v>0</v>
          </cell>
          <cell r="BE167">
            <v>0</v>
          </cell>
        </row>
        <row r="168">
          <cell r="A168" t="str">
            <v>5836-001</v>
          </cell>
          <cell r="B168" t="str">
            <v>Fachschaft</v>
          </cell>
          <cell r="C168" t="str">
            <v>Architektur</v>
          </cell>
          <cell r="E168" t="str">
            <v>Zimmerstr. 24 c</v>
          </cell>
          <cell r="F168" t="str">
            <v>Herrn</v>
          </cell>
          <cell r="G168" t="str">
            <v>Jens Faber</v>
          </cell>
          <cell r="H168">
            <v>4563</v>
          </cell>
          <cell r="K168">
            <v>33547</v>
          </cell>
          <cell r="M168" t="str">
            <v>Büro</v>
          </cell>
          <cell r="N168">
            <v>24</v>
          </cell>
          <cell r="O168">
            <v>24</v>
          </cell>
          <cell r="P168">
            <v>36678</v>
          </cell>
          <cell r="Q168">
            <v>24</v>
          </cell>
          <cell r="S168">
            <v>37408</v>
          </cell>
          <cell r="T168" t="str">
            <v>Faber</v>
          </cell>
          <cell r="U168" t="str">
            <v>Faber</v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E168" t="str">
            <v/>
          </cell>
          <cell r="AM168" t="str">
            <v>siehe oben</v>
          </cell>
          <cell r="AX168" t="str">
            <v>Prüfung erfolgt auf freiw. Basis</v>
          </cell>
          <cell r="AZ168" t="str">
            <v>JF</v>
          </cell>
          <cell r="BE168">
            <v>0</v>
          </cell>
        </row>
        <row r="169">
          <cell r="A169" t="str">
            <v>5836-010</v>
          </cell>
          <cell r="C169" t="str">
            <v>Praktikantenamt für Architektur</v>
          </cell>
          <cell r="F169" t="str">
            <v xml:space="preserve">Herrn </v>
          </cell>
          <cell r="G169" t="str">
            <v xml:space="preserve"> Jens Brinkmann</v>
          </cell>
          <cell r="H169" t="str">
            <v>2515/20; (4559)2336989</v>
          </cell>
          <cell r="J169">
            <v>1</v>
          </cell>
          <cell r="K169">
            <v>36458</v>
          </cell>
          <cell r="L169">
            <v>1</v>
          </cell>
          <cell r="M169" t="str">
            <v>Büro</v>
          </cell>
          <cell r="N169">
            <v>24</v>
          </cell>
          <cell r="O169">
            <v>24</v>
          </cell>
          <cell r="P169">
            <v>36606</v>
          </cell>
          <cell r="Q169">
            <v>32</v>
          </cell>
          <cell r="S169">
            <v>37581</v>
          </cell>
          <cell r="T169">
            <v>36614</v>
          </cell>
          <cell r="U169">
            <v>36614</v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>
            <v>36614</v>
          </cell>
          <cell r="AE169">
            <v>36614</v>
          </cell>
          <cell r="AW169" t="str">
            <v>26.8.99 4559</v>
          </cell>
          <cell r="BE169">
            <v>0</v>
          </cell>
        </row>
        <row r="170">
          <cell r="A170" t="str">
            <v>5837-810</v>
          </cell>
          <cell r="B170" t="str">
            <v>Institut für</v>
          </cell>
          <cell r="C170" t="str">
            <v>Baugestaltung</v>
          </cell>
          <cell r="D170" t="str">
            <v>Fachgrup.</v>
          </cell>
          <cell r="E170" t="str">
            <v>Gebäudelehre u. Entw. v. Hochbauten A</v>
          </cell>
          <cell r="F170" t="str">
            <v>Herrn</v>
          </cell>
          <cell r="G170" t="str">
            <v>Hans- Joachim Paap</v>
          </cell>
          <cell r="H170">
            <v>2518</v>
          </cell>
          <cell r="J170">
            <v>1</v>
          </cell>
          <cell r="K170">
            <v>35395</v>
          </cell>
          <cell r="M170" t="str">
            <v>Büro</v>
          </cell>
          <cell r="N170">
            <v>24</v>
          </cell>
          <cell r="O170">
            <v>32</v>
          </cell>
          <cell r="P170">
            <v>36281</v>
          </cell>
          <cell r="Q170">
            <v>24</v>
          </cell>
          <cell r="S170">
            <v>37012</v>
          </cell>
          <cell r="T170">
            <v>36327</v>
          </cell>
          <cell r="U170">
            <v>36327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>
            <v>36335</v>
          </cell>
          <cell r="AE170">
            <v>36335</v>
          </cell>
          <cell r="AW170" t="str">
            <v>4.5.99 mit Frau Rusch</v>
          </cell>
          <cell r="AX170" t="str">
            <v>Sven Aumann ist nicht mehr  Institut (4.5.99).</v>
          </cell>
          <cell r="BA170">
            <v>90</v>
          </cell>
          <cell r="BB170">
            <v>3</v>
          </cell>
          <cell r="BC170">
            <v>7</v>
          </cell>
          <cell r="BD170">
            <v>3</v>
          </cell>
          <cell r="BE170">
            <v>7.7777777777777777</v>
          </cell>
        </row>
        <row r="171">
          <cell r="A171" t="str">
            <v>5837-820</v>
          </cell>
          <cell r="B171" t="str">
            <v>Institut für</v>
          </cell>
          <cell r="C171" t="str">
            <v>Baugestaltung</v>
          </cell>
          <cell r="D171" t="str">
            <v>Fachgrup.</v>
          </cell>
          <cell r="E171" t="str">
            <v>Gebäudelehre u. Entw. v. Hochbauten B</v>
          </cell>
          <cell r="F171" t="str">
            <v>Herrn</v>
          </cell>
          <cell r="G171" t="str">
            <v>Hans- Christian Rieck</v>
          </cell>
          <cell r="H171">
            <v>2550</v>
          </cell>
          <cell r="J171">
            <v>1</v>
          </cell>
          <cell r="K171">
            <v>36312</v>
          </cell>
          <cell r="M171" t="str">
            <v>Büro</v>
          </cell>
          <cell r="N171">
            <v>24</v>
          </cell>
          <cell r="O171">
            <v>24</v>
          </cell>
          <cell r="P171">
            <v>36312</v>
          </cell>
          <cell r="Q171">
            <v>24</v>
          </cell>
          <cell r="S171">
            <v>37043</v>
          </cell>
          <cell r="T171">
            <v>36339</v>
          </cell>
          <cell r="U171">
            <v>36339</v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E171" t="str">
            <v/>
          </cell>
          <cell r="AW171" t="str">
            <v>24.6.99; 19.01.1999</v>
          </cell>
          <cell r="AX171" t="str">
            <v>Klaus Richter prüft nicht mehr !</v>
          </cell>
          <cell r="BA171">
            <v>115</v>
          </cell>
          <cell r="BB171">
            <v>8</v>
          </cell>
          <cell r="BC171">
            <v>5</v>
          </cell>
          <cell r="BD171">
            <v>2</v>
          </cell>
          <cell r="BE171">
            <v>4.3478260869565215</v>
          </cell>
        </row>
        <row r="172">
          <cell r="A172" t="str">
            <v>5837-821</v>
          </cell>
          <cell r="B172" t="str">
            <v>Institut für</v>
          </cell>
          <cell r="C172" t="str">
            <v>Baugestaltung</v>
          </cell>
          <cell r="D172" t="str">
            <v>Fachgrup.</v>
          </cell>
          <cell r="E172" t="str">
            <v>Gebäudelehre u. Entw. v. Hochbauten B</v>
          </cell>
          <cell r="G172" t="str">
            <v>Sabine Trilling</v>
          </cell>
          <cell r="H172">
            <v>2550</v>
          </cell>
          <cell r="J172">
            <v>1</v>
          </cell>
          <cell r="K172">
            <v>36312</v>
          </cell>
          <cell r="M172" t="str">
            <v>Büro</v>
          </cell>
          <cell r="N172">
            <v>24</v>
          </cell>
          <cell r="O172">
            <v>24</v>
          </cell>
          <cell r="P172">
            <v>36312</v>
          </cell>
          <cell r="Q172">
            <v>24</v>
          </cell>
          <cell r="S172">
            <v>37043</v>
          </cell>
          <cell r="T172">
            <v>36339</v>
          </cell>
          <cell r="U172">
            <v>36339</v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E172" t="str">
            <v/>
          </cell>
          <cell r="AW172" t="str">
            <v>24.6.99; 19.01.1999</v>
          </cell>
          <cell r="AX172" t="str">
            <v>Klaus Richter prüft nicht mehr !</v>
          </cell>
          <cell r="BE172">
            <v>0</v>
          </cell>
        </row>
        <row r="173">
          <cell r="A173" t="str">
            <v>5837-830</v>
          </cell>
          <cell r="B173" t="str">
            <v>Institut für</v>
          </cell>
          <cell r="C173" t="str">
            <v>Baugestaltung</v>
          </cell>
          <cell r="D173" t="str">
            <v>Fachgrup.</v>
          </cell>
          <cell r="E173" t="str">
            <v>Entwerfen I</v>
          </cell>
          <cell r="F173" t="str">
            <v xml:space="preserve">Herrn </v>
          </cell>
          <cell r="G173" t="str">
            <v xml:space="preserve"> Jens Brinkmann</v>
          </cell>
          <cell r="H173" t="str">
            <v>2515/20; (4559)</v>
          </cell>
          <cell r="J173" t="str">
            <v>"0"</v>
          </cell>
          <cell r="K173">
            <v>36458</v>
          </cell>
          <cell r="M173" t="str">
            <v>Büro</v>
          </cell>
          <cell r="N173">
            <v>24</v>
          </cell>
          <cell r="O173">
            <v>24</v>
          </cell>
          <cell r="P173">
            <v>36606</v>
          </cell>
          <cell r="Q173">
            <v>32</v>
          </cell>
          <cell r="S173">
            <v>37581</v>
          </cell>
          <cell r="T173">
            <v>36614</v>
          </cell>
          <cell r="U173">
            <v>36614</v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>
            <v>36614</v>
          </cell>
          <cell r="AE173">
            <v>36614</v>
          </cell>
          <cell r="BA173">
            <v>42</v>
          </cell>
          <cell r="BB173">
            <v>2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 t="str">
            <v>5839-410</v>
          </cell>
          <cell r="B174" t="str">
            <v>Institut für</v>
          </cell>
          <cell r="C174" t="str">
            <v>Baukonstruktionen und Industriebau</v>
          </cell>
          <cell r="D174" t="str">
            <v>Fachgrup.</v>
          </cell>
          <cell r="E174" t="str">
            <v>Baukonstruktionen u. Industriebau</v>
          </cell>
          <cell r="F174" t="str">
            <v>Herrn</v>
          </cell>
          <cell r="G174" t="str">
            <v>Sandy Limartano Ranti</v>
          </cell>
          <cell r="H174">
            <v>2542</v>
          </cell>
          <cell r="J174">
            <v>1</v>
          </cell>
          <cell r="K174">
            <v>33941</v>
          </cell>
          <cell r="M174" t="str">
            <v>Büro</v>
          </cell>
          <cell r="N174">
            <v>24</v>
          </cell>
          <cell r="O174">
            <v>32</v>
          </cell>
          <cell r="P174">
            <v>36373</v>
          </cell>
          <cell r="Q174">
            <v>32</v>
          </cell>
          <cell r="S174">
            <v>37347</v>
          </cell>
          <cell r="T174">
            <v>36385</v>
          </cell>
          <cell r="U174">
            <v>36385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>
            <v>35391</v>
          </cell>
          <cell r="AE174">
            <v>35391</v>
          </cell>
          <cell r="BA174">
            <v>49</v>
          </cell>
          <cell r="BB174">
            <v>0</v>
          </cell>
          <cell r="BC174">
            <v>2</v>
          </cell>
          <cell r="BD174">
            <v>0</v>
          </cell>
          <cell r="BE174">
            <v>4.0816326530612246</v>
          </cell>
        </row>
        <row r="175">
          <cell r="A175" t="str">
            <v>5839-420</v>
          </cell>
          <cell r="B175" t="str">
            <v>Institut für</v>
          </cell>
          <cell r="C175" t="str">
            <v>Baukonstruktionen und Industriebau</v>
          </cell>
          <cell r="D175" t="str">
            <v>Fachgrup.</v>
          </cell>
          <cell r="E175" t="str">
            <v>Baukonstruktionen</v>
          </cell>
          <cell r="F175" t="str">
            <v>Herrn</v>
          </cell>
          <cell r="G175" t="str">
            <v>Andre´Schnabel</v>
          </cell>
          <cell r="H175" t="str">
            <v>0-340807; 5928</v>
          </cell>
          <cell r="J175">
            <v>1</v>
          </cell>
          <cell r="K175">
            <v>36446</v>
          </cell>
          <cell r="L175">
            <v>1</v>
          </cell>
          <cell r="M175" t="str">
            <v>Büro</v>
          </cell>
          <cell r="N175">
            <v>24</v>
          </cell>
          <cell r="O175">
            <v>32</v>
          </cell>
          <cell r="P175">
            <v>36495</v>
          </cell>
          <cell r="Q175">
            <v>32</v>
          </cell>
          <cell r="S175">
            <v>37469</v>
          </cell>
          <cell r="T175" t="str">
            <v>Betreuung !</v>
          </cell>
          <cell r="U175">
            <v>35467</v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>
            <v>35506</v>
          </cell>
          <cell r="AE175" t="str">
            <v>Schreiben?</v>
          </cell>
          <cell r="AW175" t="str">
            <v>16.06.00; 14.06.00; 04.05.00; 13.10.1999</v>
          </cell>
          <cell r="AX175" t="str">
            <v>Unterlagen folgen später per Hauspost</v>
          </cell>
          <cell r="AZ175" t="str">
            <v>s</v>
          </cell>
          <cell r="BA175">
            <v>59</v>
          </cell>
          <cell r="BB175">
            <v>1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 t="str">
            <v>5839-421</v>
          </cell>
          <cell r="B176" t="str">
            <v>Institut für</v>
          </cell>
          <cell r="C176" t="str">
            <v>Baukonstruktionen und Industriebau</v>
          </cell>
          <cell r="D176" t="str">
            <v>Fachgrup.</v>
          </cell>
          <cell r="E176" t="str">
            <v>Baukonstruktionen</v>
          </cell>
          <cell r="F176" t="str">
            <v>Herrn</v>
          </cell>
          <cell r="G176" t="str">
            <v>Andre´Schnabel</v>
          </cell>
          <cell r="H176" t="str">
            <v>0-340807; 5928</v>
          </cell>
          <cell r="J176" t="str">
            <v>"0"</v>
          </cell>
          <cell r="K176">
            <v>36446</v>
          </cell>
          <cell r="L176">
            <v>0</v>
          </cell>
          <cell r="M176" t="str">
            <v>Schulung</v>
          </cell>
          <cell r="N176">
            <v>12</v>
          </cell>
          <cell r="O176">
            <v>16</v>
          </cell>
          <cell r="P176">
            <v>36495</v>
          </cell>
          <cell r="Q176">
            <v>16</v>
          </cell>
          <cell r="S176">
            <v>36982</v>
          </cell>
          <cell r="T176" t="str">
            <v>Betreuung !</v>
          </cell>
          <cell r="U176">
            <v>35467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>
            <v>35506</v>
          </cell>
          <cell r="AE176" t="str">
            <v>Schreiben?</v>
          </cell>
          <cell r="AW176" t="str">
            <v>14.06.00; 04.05.00; 13.10.1999</v>
          </cell>
          <cell r="AX176" t="str">
            <v>Unterlagen folgen später per Hauspost</v>
          </cell>
          <cell r="AZ176" t="str">
            <v>s</v>
          </cell>
          <cell r="BA176">
            <v>21</v>
          </cell>
          <cell r="BB176">
            <v>4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 t="str">
            <v>5840-800</v>
          </cell>
          <cell r="B177" t="str">
            <v>Institut für</v>
          </cell>
          <cell r="C177" t="str">
            <v>Tragwerksplanung</v>
          </cell>
          <cell r="F177" t="str">
            <v xml:space="preserve">Herrn </v>
          </cell>
          <cell r="G177" t="str">
            <v>Martin Renger</v>
          </cell>
          <cell r="H177">
            <v>3571</v>
          </cell>
          <cell r="J177">
            <v>1</v>
          </cell>
          <cell r="K177">
            <v>35262</v>
          </cell>
          <cell r="L177">
            <v>1</v>
          </cell>
          <cell r="M177" t="str">
            <v>Schulung</v>
          </cell>
          <cell r="N177">
            <v>12</v>
          </cell>
          <cell r="O177">
            <v>16</v>
          </cell>
          <cell r="P177">
            <v>36039</v>
          </cell>
          <cell r="Q177">
            <v>16</v>
          </cell>
          <cell r="S177">
            <v>36526</v>
          </cell>
          <cell r="T177">
            <v>36126</v>
          </cell>
          <cell r="U177">
            <v>36126</v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>
            <v>36507</v>
          </cell>
          <cell r="AA177">
            <v>36608</v>
          </cell>
          <cell r="AB177">
            <v>36648</v>
          </cell>
          <cell r="AC177" t="str">
            <v>siehe &gt;</v>
          </cell>
          <cell r="AD177">
            <v>36125</v>
          </cell>
          <cell r="AE177">
            <v>36125</v>
          </cell>
          <cell r="AM177" t="str">
            <v>siehe Bemerkungen</v>
          </cell>
          <cell r="AW177" t="str">
            <v>25.04.00 mit Sekretärin</v>
          </cell>
          <cell r="AX177" t="str">
            <v>Ablehnende Antwort am 17.05.00 erhalten.- Schreiben wird an K. weitergegeben! (18.05.00)</v>
          </cell>
          <cell r="BA177">
            <v>25</v>
          </cell>
          <cell r="BB177">
            <v>1</v>
          </cell>
          <cell r="BC177">
            <v>0</v>
          </cell>
          <cell r="BD177">
            <v>1</v>
          </cell>
          <cell r="BE177">
            <v>0</v>
          </cell>
        </row>
        <row r="178">
          <cell r="A178" t="str">
            <v>5840-801</v>
          </cell>
          <cell r="B178" t="str">
            <v>Institut für</v>
          </cell>
          <cell r="C178" t="str">
            <v>Tragwerksplanung</v>
          </cell>
          <cell r="F178" t="str">
            <v xml:space="preserve">Herrn </v>
          </cell>
          <cell r="G178" t="str">
            <v>Martin Renger</v>
          </cell>
          <cell r="H178">
            <v>3571</v>
          </cell>
          <cell r="J178" t="str">
            <v>"0"</v>
          </cell>
          <cell r="K178">
            <v>35262</v>
          </cell>
          <cell r="L178">
            <v>0</v>
          </cell>
          <cell r="M178" t="str">
            <v>Büro</v>
          </cell>
          <cell r="N178">
            <v>24</v>
          </cell>
          <cell r="O178">
            <v>24</v>
          </cell>
          <cell r="P178">
            <v>36039</v>
          </cell>
          <cell r="Q178">
            <v>32</v>
          </cell>
          <cell r="S178">
            <v>37012</v>
          </cell>
          <cell r="T178">
            <v>36126</v>
          </cell>
          <cell r="U178">
            <v>36126</v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>
            <v>36125</v>
          </cell>
          <cell r="AE178">
            <v>36125</v>
          </cell>
          <cell r="AX178" t="str">
            <v>Prüfturnus 16 Monate bleibt bestehen ! 25.11.99</v>
          </cell>
          <cell r="BA178">
            <v>72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A179" t="str">
            <v>5841-600</v>
          </cell>
          <cell r="B179" t="str">
            <v>Institut für</v>
          </cell>
          <cell r="C179" t="str">
            <v>Entwicklungsplanung u. Siedlungswesen</v>
          </cell>
          <cell r="F179" t="str">
            <v xml:space="preserve">Herrn </v>
          </cell>
          <cell r="G179" t="str">
            <v>Kai Ladebeck</v>
          </cell>
          <cell r="H179" t="str">
            <v>3546; 0-2406181</v>
          </cell>
          <cell r="J179">
            <v>1</v>
          </cell>
          <cell r="K179">
            <v>36312</v>
          </cell>
          <cell r="L179">
            <v>1</v>
          </cell>
          <cell r="M179" t="str">
            <v>Büro</v>
          </cell>
          <cell r="N179">
            <v>24</v>
          </cell>
          <cell r="O179">
            <v>24</v>
          </cell>
          <cell r="P179">
            <v>36312</v>
          </cell>
          <cell r="Q179">
            <v>24</v>
          </cell>
          <cell r="S179">
            <v>37043</v>
          </cell>
          <cell r="T179">
            <v>36396</v>
          </cell>
          <cell r="U179">
            <v>36396</v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E179" t="str">
            <v/>
          </cell>
          <cell r="AW179">
            <v>36375</v>
          </cell>
          <cell r="BA179">
            <v>124</v>
          </cell>
          <cell r="BB179">
            <v>0</v>
          </cell>
          <cell r="BC179">
            <v>9</v>
          </cell>
          <cell r="BD179">
            <v>0</v>
          </cell>
          <cell r="BE179">
            <v>7.258064516129032</v>
          </cell>
        </row>
        <row r="180">
          <cell r="A180" t="str">
            <v>5841-601</v>
          </cell>
          <cell r="B180" t="str">
            <v>Institut für</v>
          </cell>
          <cell r="C180" t="str">
            <v>Entwicklungsplanung u. Siedlungswesen</v>
          </cell>
          <cell r="F180" t="str">
            <v>Frau</v>
          </cell>
          <cell r="G180" t="str">
            <v>Kai Ladebeck</v>
          </cell>
          <cell r="H180" t="str">
            <v>3546; 0-2406181</v>
          </cell>
          <cell r="J180" t="str">
            <v>"0"</v>
          </cell>
          <cell r="K180">
            <v>36312</v>
          </cell>
          <cell r="L180">
            <v>0</v>
          </cell>
          <cell r="M180" t="str">
            <v>Büro</v>
          </cell>
          <cell r="N180">
            <v>24</v>
          </cell>
          <cell r="O180">
            <v>24</v>
          </cell>
          <cell r="P180">
            <v>36312</v>
          </cell>
          <cell r="Q180">
            <v>24</v>
          </cell>
          <cell r="S180">
            <v>37043</v>
          </cell>
          <cell r="T180">
            <v>36396</v>
          </cell>
          <cell r="U180">
            <v>36396</v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E180" t="str">
            <v/>
          </cell>
          <cell r="BE180">
            <v>0</v>
          </cell>
        </row>
        <row r="181">
          <cell r="A181" t="str">
            <v>5842-400</v>
          </cell>
          <cell r="B181" t="str">
            <v>Institut für</v>
          </cell>
          <cell r="C181" t="str">
            <v>Städtebau und Landschaftsplanung</v>
          </cell>
          <cell r="E181" t="str">
            <v>Städtebau (4103, 8. OG)</v>
          </cell>
          <cell r="F181" t="str">
            <v>Herrn</v>
          </cell>
          <cell r="G181" t="str">
            <v>Boris Greve</v>
          </cell>
          <cell r="H181" t="str">
            <v>3537/8</v>
          </cell>
          <cell r="J181">
            <v>1</v>
          </cell>
          <cell r="K181">
            <v>35507</v>
          </cell>
          <cell r="L181">
            <v>1</v>
          </cell>
          <cell r="M181" t="str">
            <v>Büro</v>
          </cell>
          <cell r="N181">
            <v>24</v>
          </cell>
          <cell r="O181">
            <v>24</v>
          </cell>
          <cell r="P181">
            <v>36373</v>
          </cell>
          <cell r="Q181">
            <v>32</v>
          </cell>
          <cell r="S181">
            <v>37347</v>
          </cell>
          <cell r="T181">
            <v>36376</v>
          </cell>
          <cell r="U181">
            <v>36376</v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>
            <v>36398</v>
          </cell>
          <cell r="AE181">
            <v>36398</v>
          </cell>
          <cell r="AW181">
            <v>36349</v>
          </cell>
          <cell r="BA181">
            <v>87</v>
          </cell>
          <cell r="BB181">
            <v>2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5842-410</v>
          </cell>
          <cell r="B182" t="str">
            <v>Institut für</v>
          </cell>
          <cell r="C182" t="str">
            <v>Städtebau und Landschaftsplanung</v>
          </cell>
          <cell r="D182" t="str">
            <v>Fachgrup.</v>
          </cell>
          <cell r="E182" t="str">
            <v>Landschaftsplanung (4103, 7. OG)</v>
          </cell>
          <cell r="F182" t="str">
            <v>Herrn</v>
          </cell>
          <cell r="G182" t="str">
            <v>Boris Greve</v>
          </cell>
          <cell r="H182" t="str">
            <v>3537/8</v>
          </cell>
          <cell r="J182" t="str">
            <v>"0"</v>
          </cell>
          <cell r="K182">
            <v>35507</v>
          </cell>
          <cell r="L182">
            <v>0</v>
          </cell>
          <cell r="M182" t="str">
            <v>Büro</v>
          </cell>
          <cell r="N182">
            <v>24</v>
          </cell>
          <cell r="O182">
            <v>24</v>
          </cell>
          <cell r="P182">
            <v>36373</v>
          </cell>
          <cell r="Q182">
            <v>32</v>
          </cell>
          <cell r="S182">
            <v>37347</v>
          </cell>
          <cell r="T182">
            <v>36376</v>
          </cell>
          <cell r="U182">
            <v>36376</v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>
            <v>36398</v>
          </cell>
          <cell r="AE182">
            <v>36398</v>
          </cell>
          <cell r="AW182">
            <v>36349</v>
          </cell>
          <cell r="BA182">
            <v>23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 t="str">
            <v>5843-200</v>
          </cell>
          <cell r="B183" t="str">
            <v>Institut für</v>
          </cell>
          <cell r="C183" t="str">
            <v>Architekturzeichnen und Raumgestaltung</v>
          </cell>
          <cell r="F183" t="str">
            <v>Herrn</v>
          </cell>
          <cell r="G183" t="str">
            <v>Thomas Günter</v>
          </cell>
          <cell r="H183">
            <v>3560</v>
          </cell>
          <cell r="J183">
            <v>3</v>
          </cell>
          <cell r="K183">
            <v>34304</v>
          </cell>
          <cell r="M183" t="str">
            <v>Büro</v>
          </cell>
          <cell r="N183">
            <v>24</v>
          </cell>
          <cell r="O183">
            <v>24</v>
          </cell>
          <cell r="P183">
            <v>36069</v>
          </cell>
          <cell r="Q183">
            <v>24</v>
          </cell>
          <cell r="S183">
            <v>36800</v>
          </cell>
          <cell r="T183">
            <v>35284</v>
          </cell>
          <cell r="U183">
            <v>35284</v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E183" t="str">
            <v/>
          </cell>
          <cell r="AM183" t="str">
            <v xml:space="preserve"> </v>
          </cell>
          <cell r="AW183">
            <v>36068</v>
          </cell>
          <cell r="AX183" t="str">
            <v>Massoud Yousofi nicht mehr im Institut</v>
          </cell>
          <cell r="AZ183" t="str">
            <v>BE</v>
          </cell>
          <cell r="BA183">
            <v>114</v>
          </cell>
          <cell r="BB183">
            <v>0</v>
          </cell>
          <cell r="BC183">
            <v>7</v>
          </cell>
          <cell r="BD183">
            <v>0</v>
          </cell>
          <cell r="BE183">
            <v>6.1403508771929829</v>
          </cell>
        </row>
        <row r="184">
          <cell r="A184" t="str">
            <v>5844-000</v>
          </cell>
          <cell r="B184" t="str">
            <v>Institut für</v>
          </cell>
          <cell r="C184" t="str">
            <v>Gebäude und Solartechnik</v>
          </cell>
          <cell r="F184" t="str">
            <v>Herrn</v>
          </cell>
          <cell r="G184" t="str">
            <v>Josef Plagge</v>
          </cell>
          <cell r="H184">
            <v>3637</v>
          </cell>
          <cell r="J184">
            <v>1</v>
          </cell>
          <cell r="K184">
            <v>33948</v>
          </cell>
          <cell r="M184" t="str">
            <v>Werkstatt</v>
          </cell>
          <cell r="N184">
            <v>12</v>
          </cell>
          <cell r="O184">
            <v>12</v>
          </cell>
          <cell r="P184">
            <v>36684</v>
          </cell>
          <cell r="Q184">
            <v>16</v>
          </cell>
          <cell r="S184">
            <v>37171</v>
          </cell>
          <cell r="T184" t="str">
            <v>Betreuung !</v>
          </cell>
          <cell r="U184">
            <v>35657</v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E184" t="str">
            <v/>
          </cell>
          <cell r="AM184">
            <v>36657</v>
          </cell>
          <cell r="AN184">
            <v>36684</v>
          </cell>
          <cell r="AO184">
            <v>0.54166666666666663</v>
          </cell>
          <cell r="AP184">
            <v>36700</v>
          </cell>
          <cell r="AQ184">
            <v>0.375</v>
          </cell>
          <cell r="AR184">
            <v>1</v>
          </cell>
          <cell r="AW184">
            <v>36504</v>
          </cell>
          <cell r="AX184" t="str">
            <v>alte Grotrian Gebäude 24c, EG</v>
          </cell>
          <cell r="BA184">
            <v>104</v>
          </cell>
          <cell r="BB184">
            <v>6</v>
          </cell>
          <cell r="BC184">
            <v>0</v>
          </cell>
          <cell r="BD184">
            <v>0</v>
          </cell>
          <cell r="BE184">
            <v>0</v>
          </cell>
        </row>
        <row r="185">
          <cell r="A185" t="str">
            <v>5844-001</v>
          </cell>
          <cell r="B185" t="str">
            <v>Institut für</v>
          </cell>
          <cell r="C185" t="str">
            <v>Gebäude und Solartechnik</v>
          </cell>
          <cell r="F185" t="str">
            <v>Herrn</v>
          </cell>
          <cell r="G185" t="str">
            <v>Josef Plagge</v>
          </cell>
          <cell r="H185">
            <v>3637</v>
          </cell>
          <cell r="J185" t="str">
            <v>"0"</v>
          </cell>
          <cell r="K185">
            <v>33948</v>
          </cell>
          <cell r="M185" t="str">
            <v>Büro</v>
          </cell>
          <cell r="N185">
            <v>24</v>
          </cell>
          <cell r="O185">
            <v>24</v>
          </cell>
          <cell r="P185">
            <v>35612</v>
          </cell>
          <cell r="Q185">
            <v>32</v>
          </cell>
          <cell r="S185">
            <v>36586</v>
          </cell>
          <cell r="T185">
            <v>35657</v>
          </cell>
          <cell r="U185">
            <v>35657</v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>siehe &gt;</v>
          </cell>
          <cell r="AA185" t="str">
            <v/>
          </cell>
          <cell r="AB185" t="str">
            <v/>
          </cell>
          <cell r="AC185" t="str">
            <v/>
          </cell>
          <cell r="AE185" t="str">
            <v/>
          </cell>
          <cell r="AM185" t="str">
            <v>siehe oben</v>
          </cell>
          <cell r="BA185">
            <v>382</v>
          </cell>
          <cell r="BB185">
            <v>20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 t="str">
            <v>5845-900</v>
          </cell>
          <cell r="B186" t="str">
            <v>Institut für</v>
          </cell>
          <cell r="C186" t="str">
            <v>Bau- und Stadtbaugeschichte</v>
          </cell>
          <cell r="F186" t="str">
            <v xml:space="preserve">Herrn </v>
          </cell>
          <cell r="G186" t="str">
            <v>Hans - Martin Müller</v>
          </cell>
          <cell r="H186">
            <v>2568</v>
          </cell>
          <cell r="J186">
            <v>1</v>
          </cell>
          <cell r="K186">
            <v>33948</v>
          </cell>
          <cell r="M186" t="str">
            <v>Büro</v>
          </cell>
          <cell r="N186">
            <v>24</v>
          </cell>
          <cell r="O186">
            <v>24</v>
          </cell>
          <cell r="P186">
            <v>36130</v>
          </cell>
          <cell r="Q186">
            <v>30</v>
          </cell>
          <cell r="S186">
            <v>37043</v>
          </cell>
          <cell r="T186">
            <v>36138</v>
          </cell>
          <cell r="U186">
            <v>36138</v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>
            <v>36167</v>
          </cell>
          <cell r="AE186">
            <v>36167</v>
          </cell>
          <cell r="BE186">
            <v>0</v>
          </cell>
        </row>
        <row r="187">
          <cell r="A187" t="str">
            <v>5845-910</v>
          </cell>
          <cell r="B187" t="str">
            <v>Institut für</v>
          </cell>
          <cell r="C187" t="str">
            <v>Bau- und Stadtbaugeschichte</v>
          </cell>
          <cell r="E187" t="str">
            <v>Baugeschichte</v>
          </cell>
          <cell r="F187" t="str">
            <v xml:space="preserve">Herrn </v>
          </cell>
          <cell r="G187" t="str">
            <v>Hans - Martin Müller</v>
          </cell>
          <cell r="H187">
            <v>2568</v>
          </cell>
          <cell r="J187" t="str">
            <v>"0"</v>
          </cell>
          <cell r="K187">
            <v>33948</v>
          </cell>
          <cell r="M187" t="str">
            <v>Büro</v>
          </cell>
          <cell r="N187">
            <v>24</v>
          </cell>
          <cell r="O187">
            <v>25</v>
          </cell>
          <cell r="P187">
            <v>36130</v>
          </cell>
          <cell r="Q187">
            <v>30</v>
          </cell>
          <cell r="S187">
            <v>37043</v>
          </cell>
          <cell r="T187">
            <v>36138</v>
          </cell>
          <cell r="U187">
            <v>36138</v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>
            <v>36167</v>
          </cell>
          <cell r="AE187">
            <v>36167</v>
          </cell>
          <cell r="BA187">
            <v>200</v>
          </cell>
          <cell r="BB187">
            <v>9</v>
          </cell>
          <cell r="BC187">
            <v>3</v>
          </cell>
          <cell r="BD187">
            <v>0</v>
          </cell>
          <cell r="BE187">
            <v>1.5</v>
          </cell>
        </row>
        <row r="188">
          <cell r="A188" t="str">
            <v>5845-920</v>
          </cell>
          <cell r="B188" t="str">
            <v>Institut für</v>
          </cell>
          <cell r="C188" t="str">
            <v>Bau- und Stadtbaugeschichte</v>
          </cell>
          <cell r="D188" t="str">
            <v>Fachgrup.</v>
          </cell>
          <cell r="E188" t="str">
            <v>Architektur u. Stadtbaugeschichte</v>
          </cell>
          <cell r="F188" t="str">
            <v>Herrn</v>
          </cell>
          <cell r="G188" t="str">
            <v>Holger Pump- Uhlmann</v>
          </cell>
          <cell r="H188" t="str">
            <v>2318/48</v>
          </cell>
          <cell r="J188">
            <v>1</v>
          </cell>
          <cell r="K188">
            <v>36116</v>
          </cell>
          <cell r="M188" t="str">
            <v>Büro</v>
          </cell>
          <cell r="N188">
            <v>24</v>
          </cell>
          <cell r="O188">
            <v>24</v>
          </cell>
          <cell r="P188">
            <v>36100</v>
          </cell>
          <cell r="Q188">
            <v>24</v>
          </cell>
          <cell r="S188">
            <v>36831</v>
          </cell>
          <cell r="T188">
            <v>36129</v>
          </cell>
          <cell r="U188">
            <v>36129</v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E188" t="str">
            <v/>
          </cell>
          <cell r="AW188" t="str">
            <v>9.12.99; 29.10.1998</v>
          </cell>
          <cell r="AX188" t="str">
            <v>Unterlagen wo ? Herr P. U. ruft zurück !</v>
          </cell>
          <cell r="BA188">
            <v>97</v>
          </cell>
          <cell r="BB188">
            <v>13</v>
          </cell>
          <cell r="BC188">
            <v>2</v>
          </cell>
          <cell r="BD188">
            <v>0</v>
          </cell>
          <cell r="BE188">
            <v>2.0618556701030926</v>
          </cell>
        </row>
        <row r="189">
          <cell r="A189" t="str">
            <v>5846-700</v>
          </cell>
          <cell r="B189" t="str">
            <v>Institut für</v>
          </cell>
          <cell r="C189" t="str">
            <v>Elementares Formen</v>
          </cell>
          <cell r="F189" t="str">
            <v xml:space="preserve">Herrn </v>
          </cell>
          <cell r="G189" t="str">
            <v>Magnus Kleine-Tebbe</v>
          </cell>
          <cell r="H189" t="str">
            <v>0/2351150</v>
          </cell>
          <cell r="J189">
            <v>1</v>
          </cell>
          <cell r="K189">
            <v>34611</v>
          </cell>
          <cell r="M189" t="str">
            <v>Schulung</v>
          </cell>
          <cell r="N189">
            <v>12</v>
          </cell>
          <cell r="O189">
            <v>12</v>
          </cell>
          <cell r="P189">
            <v>36434</v>
          </cell>
          <cell r="Q189">
            <v>12</v>
          </cell>
          <cell r="S189">
            <v>36800</v>
          </cell>
          <cell r="T189">
            <v>36458</v>
          </cell>
          <cell r="U189">
            <v>36458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E189" t="str">
            <v/>
          </cell>
          <cell r="AW189" t="str">
            <v>25.10.99; 11.10.1999</v>
          </cell>
          <cell r="BA189">
            <v>64</v>
          </cell>
          <cell r="BB189">
            <v>15</v>
          </cell>
          <cell r="BC189">
            <v>6</v>
          </cell>
          <cell r="BD189">
            <v>0</v>
          </cell>
          <cell r="BE189">
            <v>9.375</v>
          </cell>
        </row>
        <row r="190">
          <cell r="A190" t="str">
            <v>5847-500</v>
          </cell>
          <cell r="B190" t="str">
            <v>Institut für</v>
          </cell>
          <cell r="C190" t="str">
            <v>Grundlagen des Entwerfens</v>
          </cell>
          <cell r="F190" t="str">
            <v xml:space="preserve">Herrn </v>
          </cell>
          <cell r="G190" t="str">
            <v>Lars Debbert</v>
          </cell>
          <cell r="H190">
            <v>2961</v>
          </cell>
          <cell r="J190">
            <v>1</v>
          </cell>
          <cell r="K190">
            <v>36543</v>
          </cell>
          <cell r="L190">
            <v>1</v>
          </cell>
          <cell r="M190" t="str">
            <v>Büro</v>
          </cell>
          <cell r="N190">
            <v>24</v>
          </cell>
          <cell r="O190">
            <v>24</v>
          </cell>
          <cell r="P190">
            <v>36526</v>
          </cell>
          <cell r="Q190">
            <v>24</v>
          </cell>
          <cell r="S190">
            <v>37257</v>
          </cell>
          <cell r="T190">
            <v>36544</v>
          </cell>
          <cell r="U190">
            <v>36544</v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E190" t="str">
            <v/>
          </cell>
          <cell r="AX190" t="str">
            <v>Foto-Geräte werden mit Büro gewertet!(Jan 00)</v>
          </cell>
          <cell r="BA190">
            <v>62</v>
          </cell>
          <cell r="BB190">
            <v>0</v>
          </cell>
          <cell r="BC190">
            <v>4</v>
          </cell>
          <cell r="BD190">
            <v>0</v>
          </cell>
          <cell r="BE190">
            <v>6.4516129032258061</v>
          </cell>
        </row>
        <row r="191">
          <cell r="A191" t="str">
            <v>5848-300</v>
          </cell>
          <cell r="B191" t="str">
            <v>Institut für</v>
          </cell>
          <cell r="C191" t="str">
            <v>Gebäudelehre und Entwerfen</v>
          </cell>
          <cell r="F191" t="str">
            <v>Herrn</v>
          </cell>
          <cell r="G191" t="str">
            <v>Fouad Boulkroune</v>
          </cell>
          <cell r="H191">
            <v>3533</v>
          </cell>
          <cell r="J191">
            <v>1</v>
          </cell>
          <cell r="K191">
            <v>35976</v>
          </cell>
          <cell r="M191" t="str">
            <v>Büro</v>
          </cell>
          <cell r="N191">
            <v>24</v>
          </cell>
          <cell r="O191">
            <v>24</v>
          </cell>
          <cell r="P191">
            <v>35977</v>
          </cell>
          <cell r="Q191">
            <v>28</v>
          </cell>
          <cell r="S191">
            <v>36831</v>
          </cell>
          <cell r="T191">
            <v>35999</v>
          </cell>
          <cell r="U191">
            <v>35999</v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>
            <v>36125</v>
          </cell>
          <cell r="AE191">
            <v>36125</v>
          </cell>
          <cell r="AX191" t="str">
            <v>Diathek wurde als Büro gewertet ! Fa.</v>
          </cell>
          <cell r="BA191">
            <v>36</v>
          </cell>
          <cell r="BB191">
            <v>0</v>
          </cell>
          <cell r="BC191">
            <v>1</v>
          </cell>
          <cell r="BD191">
            <v>0</v>
          </cell>
          <cell r="BE191">
            <v>2.7777777777777777</v>
          </cell>
        </row>
        <row r="192">
          <cell r="A192" t="str">
            <v>5848-301</v>
          </cell>
          <cell r="B192" t="str">
            <v>Institut für</v>
          </cell>
          <cell r="C192" t="str">
            <v>Gebäudelehre und Entwerfen</v>
          </cell>
          <cell r="F192" t="str">
            <v>Herrn</v>
          </cell>
          <cell r="G192" t="str">
            <v>Uta Müller und Johannes Buchholz</v>
          </cell>
          <cell r="H192">
            <v>3533</v>
          </cell>
          <cell r="J192">
            <v>2</v>
          </cell>
          <cell r="K192">
            <v>36532</v>
          </cell>
          <cell r="L192">
            <v>2</v>
          </cell>
          <cell r="M192" t="str">
            <v>Fotolabor</v>
          </cell>
          <cell r="N192">
            <v>12</v>
          </cell>
          <cell r="O192">
            <v>16</v>
          </cell>
          <cell r="P192">
            <v>36526</v>
          </cell>
          <cell r="Q192">
            <v>16</v>
          </cell>
          <cell r="S192">
            <v>37012</v>
          </cell>
          <cell r="T192">
            <v>36532</v>
          </cell>
          <cell r="U192">
            <v>36532</v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>
            <v>36125</v>
          </cell>
          <cell r="AE192">
            <v>36125</v>
          </cell>
          <cell r="AW192" t="str">
            <v>20.12.99; 05.11.1999</v>
          </cell>
          <cell r="BA192">
            <v>6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A193" t="str">
            <v>5857-200</v>
          </cell>
          <cell r="B193" t="str">
            <v>Fachb. 6</v>
          </cell>
          <cell r="C193" t="str">
            <v>Bauingenieur- und Vermessungswesen</v>
          </cell>
          <cell r="F193" t="str">
            <v>Herrn</v>
          </cell>
          <cell r="G193" t="str">
            <v>Jens Faber,   Abt. 42</v>
          </cell>
          <cell r="H193">
            <v>5566</v>
          </cell>
          <cell r="I193" t="str">
            <v>"0"</v>
          </cell>
          <cell r="K193">
            <v>33547</v>
          </cell>
          <cell r="M193" t="str">
            <v>Büro</v>
          </cell>
          <cell r="N193">
            <v>24</v>
          </cell>
          <cell r="O193">
            <v>24</v>
          </cell>
          <cell r="P193">
            <v>35855</v>
          </cell>
          <cell r="Q193">
            <v>24</v>
          </cell>
          <cell r="S193">
            <v>36586</v>
          </cell>
          <cell r="T193" t="str">
            <v>Faber</v>
          </cell>
          <cell r="U193" t="str">
            <v>Faber</v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>siehe &gt;</v>
          </cell>
          <cell r="AA193" t="str">
            <v/>
          </cell>
          <cell r="AB193" t="str">
            <v/>
          </cell>
          <cell r="AC193" t="str">
            <v/>
          </cell>
          <cell r="AE193" t="str">
            <v/>
          </cell>
          <cell r="AM193" t="str">
            <v>siehe oben</v>
          </cell>
          <cell r="AZ193" t="str">
            <v>FJ</v>
          </cell>
          <cell r="BA193">
            <v>23</v>
          </cell>
          <cell r="BC193">
            <v>0</v>
          </cell>
          <cell r="BE193">
            <v>0</v>
          </cell>
        </row>
        <row r="194">
          <cell r="A194" t="str">
            <v>5857-201</v>
          </cell>
          <cell r="B194" t="str">
            <v>Fachschaft</v>
          </cell>
          <cell r="C194" t="str">
            <v>Bauingenieur- und Vermessungswesen</v>
          </cell>
          <cell r="E194" t="str">
            <v>Zimmerstr. 24 c</v>
          </cell>
          <cell r="F194" t="str">
            <v>Herrn</v>
          </cell>
          <cell r="G194" t="str">
            <v>Michael Förster</v>
          </cell>
          <cell r="H194">
            <v>5566</v>
          </cell>
          <cell r="J194" t="str">
            <v>"0"</v>
          </cell>
          <cell r="K194">
            <v>33547</v>
          </cell>
          <cell r="L194">
            <v>0</v>
          </cell>
          <cell r="M194" t="str">
            <v>Büro</v>
          </cell>
          <cell r="N194">
            <v>24</v>
          </cell>
          <cell r="O194">
            <v>24</v>
          </cell>
          <cell r="P194">
            <v>36192</v>
          </cell>
          <cell r="Q194">
            <v>32</v>
          </cell>
          <cell r="S194">
            <v>37165</v>
          </cell>
          <cell r="T194">
            <v>36202</v>
          </cell>
          <cell r="U194">
            <v>36202</v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 xml:space="preserve"> -----</v>
          </cell>
          <cell r="AE194" t="str">
            <v xml:space="preserve"> -----</v>
          </cell>
          <cell r="AX194" t="str">
            <v>Prüfung erfolgt auf freiw. Basis</v>
          </cell>
          <cell r="BA194">
            <v>18</v>
          </cell>
          <cell r="BB194">
            <v>0</v>
          </cell>
          <cell r="BC194">
            <v>0</v>
          </cell>
          <cell r="BD194">
            <v>2</v>
          </cell>
          <cell r="BE194">
            <v>0</v>
          </cell>
        </row>
        <row r="195">
          <cell r="A195" t="str">
            <v>5858-000</v>
          </cell>
          <cell r="B195" t="str">
            <v>Institut für</v>
          </cell>
          <cell r="C195" t="str">
            <v>Statik</v>
          </cell>
          <cell r="F195" t="str">
            <v>Herrn</v>
          </cell>
          <cell r="G195" t="str">
            <v>Manfred Latzel</v>
          </cell>
          <cell r="H195" t="str">
            <v>3671 /6</v>
          </cell>
          <cell r="I195">
            <v>1</v>
          </cell>
          <cell r="K195">
            <v>33917</v>
          </cell>
          <cell r="M195" t="str">
            <v>Büro</v>
          </cell>
          <cell r="N195">
            <v>24</v>
          </cell>
          <cell r="O195">
            <v>32</v>
          </cell>
          <cell r="P195">
            <v>36434</v>
          </cell>
          <cell r="Q195">
            <v>32</v>
          </cell>
          <cell r="S195">
            <v>37408</v>
          </cell>
          <cell r="T195" t="str">
            <v>Manfred Latzel</v>
          </cell>
          <cell r="U195" t="str">
            <v>Manfred Latzel</v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>
            <v>35391</v>
          </cell>
          <cell r="AE195">
            <v>35391</v>
          </cell>
          <cell r="AW195">
            <v>36348</v>
          </cell>
          <cell r="AX195" t="str">
            <v xml:space="preserve"> 99 Geräte kommen aus anderen Bereichen hinzu ! 7.98</v>
          </cell>
          <cell r="BA195">
            <v>194</v>
          </cell>
          <cell r="BB195">
            <v>4</v>
          </cell>
          <cell r="BC195">
            <v>0</v>
          </cell>
          <cell r="BD195">
            <v>0</v>
          </cell>
          <cell r="BE195">
            <v>0</v>
          </cell>
        </row>
        <row r="196">
          <cell r="A196" t="str">
            <v>5858-001</v>
          </cell>
          <cell r="B196" t="str">
            <v>Institut für</v>
          </cell>
          <cell r="C196" t="str">
            <v>Statik</v>
          </cell>
          <cell r="F196" t="str">
            <v>Herrn</v>
          </cell>
          <cell r="G196" t="str">
            <v>Manfred Latzel</v>
          </cell>
          <cell r="H196" t="str">
            <v>3671 /6</v>
          </cell>
          <cell r="I196" t="str">
            <v>"0"</v>
          </cell>
          <cell r="K196">
            <v>33917</v>
          </cell>
          <cell r="M196" t="str">
            <v>Werkstatt</v>
          </cell>
          <cell r="N196">
            <v>12</v>
          </cell>
          <cell r="O196">
            <v>16</v>
          </cell>
          <cell r="P196">
            <v>36434</v>
          </cell>
          <cell r="Q196">
            <v>16</v>
          </cell>
          <cell r="S196">
            <v>36923</v>
          </cell>
          <cell r="T196" t="str">
            <v>Manfred Latzel</v>
          </cell>
          <cell r="U196" t="str">
            <v>Manfred Latzel</v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>
            <v>35391</v>
          </cell>
          <cell r="AE196">
            <v>35391</v>
          </cell>
          <cell r="AX196" t="str">
            <v>Statistik ist wegen unkorrekter Mitschrift nicht genau möglich, daher alte Daten stehen !</v>
          </cell>
          <cell r="BA196">
            <v>30</v>
          </cell>
          <cell r="BB196">
            <v>3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 t="str">
            <v>5859-900</v>
          </cell>
          <cell r="B197" t="str">
            <v>Institut für</v>
          </cell>
          <cell r="C197" t="str">
            <v>Stahlbau</v>
          </cell>
          <cell r="F197" t="str">
            <v>Herrn</v>
          </cell>
          <cell r="G197" t="str">
            <v>Stephan Amelung</v>
          </cell>
          <cell r="H197">
            <v>3364</v>
          </cell>
          <cell r="J197">
            <v>1</v>
          </cell>
          <cell r="K197">
            <v>36466</v>
          </cell>
          <cell r="M197" t="str">
            <v>Büro</v>
          </cell>
          <cell r="N197">
            <v>24</v>
          </cell>
          <cell r="O197">
            <v>32</v>
          </cell>
          <cell r="P197">
            <v>36495</v>
          </cell>
          <cell r="Q197">
            <v>32</v>
          </cell>
          <cell r="R197" t="str">
            <v xml:space="preserve"> </v>
          </cell>
          <cell r="S197">
            <v>37469</v>
          </cell>
          <cell r="T197">
            <v>36517</v>
          </cell>
          <cell r="U197">
            <v>36517</v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>
            <v>35471</v>
          </cell>
          <cell r="AE197">
            <v>35471</v>
          </cell>
          <cell r="AT197">
            <v>1</v>
          </cell>
          <cell r="AU197" t="str">
            <v>amelung@www.stahl.bau.tu-bs.de</v>
          </cell>
          <cell r="AV197">
            <v>36691</v>
          </cell>
          <cell r="AW197" t="str">
            <v>16.+ 2.12.99; 28.10.1999</v>
          </cell>
          <cell r="BA197">
            <v>194</v>
          </cell>
          <cell r="BB197">
            <v>4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 t="str">
            <v>5859-910</v>
          </cell>
          <cell r="B198" t="str">
            <v>Institut für</v>
          </cell>
          <cell r="C198" t="str">
            <v>Stahlbau</v>
          </cell>
          <cell r="D198" t="str">
            <v>Abt.</v>
          </cell>
          <cell r="E198" t="str">
            <v>Stahlbau</v>
          </cell>
          <cell r="F198" t="str">
            <v>Herrn</v>
          </cell>
          <cell r="G198" t="str">
            <v>Horst Nübel</v>
          </cell>
          <cell r="H198">
            <v>3359</v>
          </cell>
          <cell r="J198" t="str">
            <v>"0"</v>
          </cell>
          <cell r="K198">
            <v>34049</v>
          </cell>
          <cell r="M198" t="str">
            <v>Werkstatt</v>
          </cell>
          <cell r="N198">
            <v>12</v>
          </cell>
          <cell r="O198">
            <v>16</v>
          </cell>
          <cell r="P198">
            <v>36434</v>
          </cell>
          <cell r="Q198">
            <v>16</v>
          </cell>
          <cell r="R198" t="str">
            <v xml:space="preserve"> </v>
          </cell>
          <cell r="S198">
            <v>36923</v>
          </cell>
          <cell r="T198">
            <v>36517</v>
          </cell>
          <cell r="U198">
            <v>36517</v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>
            <v>36125</v>
          </cell>
          <cell r="AE198">
            <v>36125</v>
          </cell>
          <cell r="AT198">
            <v>0</v>
          </cell>
          <cell r="AW198">
            <v>36439</v>
          </cell>
          <cell r="AX198" t="str">
            <v>prüft SFB 477 mit</v>
          </cell>
          <cell r="BA198">
            <v>180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</row>
        <row r="199">
          <cell r="A199" t="str">
            <v>5860-200</v>
          </cell>
          <cell r="B199" t="str">
            <v>Institut für</v>
          </cell>
          <cell r="C199" t="str">
            <v>Baustoffe, Massivbau und Brandschutz</v>
          </cell>
          <cell r="D199" t="str">
            <v>Abt.</v>
          </cell>
          <cell r="E199" t="str">
            <v>Mechanische Technologie</v>
          </cell>
          <cell r="F199" t="str">
            <v>Herrn</v>
          </cell>
          <cell r="G199" t="str">
            <v>Wolfram Grün</v>
          </cell>
          <cell r="H199">
            <v>5430</v>
          </cell>
          <cell r="J199">
            <v>1</v>
          </cell>
          <cell r="K199">
            <v>34506</v>
          </cell>
          <cell r="M199" t="str">
            <v>Labor</v>
          </cell>
          <cell r="N199">
            <v>12</v>
          </cell>
          <cell r="O199">
            <v>12</v>
          </cell>
          <cell r="P199">
            <v>36251</v>
          </cell>
          <cell r="Q199">
            <v>16</v>
          </cell>
          <cell r="S199">
            <v>36739</v>
          </cell>
          <cell r="T199" t="str">
            <v>Wichmann</v>
          </cell>
          <cell r="U199" t="str">
            <v>Wichmann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>
            <v>36371</v>
          </cell>
          <cell r="AE199">
            <v>36371</v>
          </cell>
          <cell r="AT199">
            <v>0</v>
          </cell>
          <cell r="AW199">
            <v>36286</v>
          </cell>
          <cell r="AX199">
            <v>1624</v>
          </cell>
          <cell r="BA199">
            <v>200</v>
          </cell>
          <cell r="BB199">
            <v>8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 t="str">
            <v>5860-201</v>
          </cell>
          <cell r="B200" t="str">
            <v>Institut für</v>
          </cell>
          <cell r="C200" t="str">
            <v>Baustoffe, Massivbau und Brandschutz</v>
          </cell>
          <cell r="D200" t="str">
            <v>Abt.</v>
          </cell>
          <cell r="E200" t="str">
            <v>Mechanische Technologie</v>
          </cell>
          <cell r="F200" t="str">
            <v>Herrn</v>
          </cell>
          <cell r="G200" t="str">
            <v>Wolfram Grün</v>
          </cell>
          <cell r="H200">
            <v>5430</v>
          </cell>
          <cell r="J200" t="str">
            <v>"0"</v>
          </cell>
          <cell r="K200">
            <v>34506</v>
          </cell>
          <cell r="M200" t="str">
            <v>Büro</v>
          </cell>
          <cell r="N200">
            <v>24</v>
          </cell>
          <cell r="O200">
            <v>24</v>
          </cell>
          <cell r="P200">
            <v>36281</v>
          </cell>
          <cell r="Q200">
            <v>24</v>
          </cell>
          <cell r="S200">
            <v>37012</v>
          </cell>
          <cell r="T200">
            <v>36276</v>
          </cell>
          <cell r="U200">
            <v>36276</v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E200" t="str">
            <v/>
          </cell>
          <cell r="AT200" t="str">
            <v>Z</v>
          </cell>
          <cell r="AX200" t="str">
            <v>Unterlagen fehlen noch !</v>
          </cell>
          <cell r="BA200">
            <v>155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 t="str">
            <v>5860-211</v>
          </cell>
          <cell r="B201" t="str">
            <v>Institut für</v>
          </cell>
          <cell r="C201" t="str">
            <v>Baustoffe, Massivbau und Brandschutz</v>
          </cell>
          <cell r="D201" t="str">
            <v>Fachgeb.</v>
          </cell>
          <cell r="E201" t="str">
            <v>Massivbau</v>
          </cell>
          <cell r="F201" t="str">
            <v>Herrn</v>
          </cell>
          <cell r="G201" t="str">
            <v>Edgar Kaste</v>
          </cell>
          <cell r="H201">
            <v>5596</v>
          </cell>
          <cell r="I201">
            <v>1</v>
          </cell>
          <cell r="K201">
            <v>34481</v>
          </cell>
          <cell r="M201" t="str">
            <v>Büro</v>
          </cell>
          <cell r="N201">
            <v>24</v>
          </cell>
          <cell r="O201">
            <v>24</v>
          </cell>
          <cell r="P201">
            <v>36130</v>
          </cell>
          <cell r="Q201">
            <v>32</v>
          </cell>
          <cell r="S201">
            <v>37104</v>
          </cell>
          <cell r="T201" t="str">
            <v>Edgar Kaste</v>
          </cell>
          <cell r="U201" t="str">
            <v>Edgar Kaste</v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>
            <v>36251</v>
          </cell>
          <cell r="AE201">
            <v>36251</v>
          </cell>
          <cell r="AW201" t="str">
            <v>03.12.98 Betreuung</v>
          </cell>
          <cell r="BA201">
            <v>118</v>
          </cell>
          <cell r="BB201">
            <v>4</v>
          </cell>
          <cell r="BC201">
            <v>1</v>
          </cell>
          <cell r="BD201">
            <v>1</v>
          </cell>
          <cell r="BE201">
            <v>0.84745762711864403</v>
          </cell>
        </row>
        <row r="202">
          <cell r="A202" t="str">
            <v>5860-212</v>
          </cell>
          <cell r="B202" t="str">
            <v>Institut für</v>
          </cell>
          <cell r="C202" t="str">
            <v>Baustoffe, Massivbau und Brandschutz</v>
          </cell>
          <cell r="D202" t="str">
            <v>Fachgeb.</v>
          </cell>
          <cell r="E202" t="str">
            <v>Massivbau</v>
          </cell>
          <cell r="F202" t="str">
            <v>Herrn</v>
          </cell>
          <cell r="G202" t="str">
            <v>Edgar Kaste</v>
          </cell>
          <cell r="H202">
            <v>5596</v>
          </cell>
          <cell r="I202" t="str">
            <v>"0"</v>
          </cell>
          <cell r="K202">
            <v>34481</v>
          </cell>
          <cell r="M202" t="str">
            <v>Labor</v>
          </cell>
          <cell r="N202">
            <v>12</v>
          </cell>
          <cell r="O202">
            <v>15</v>
          </cell>
          <cell r="P202">
            <v>36641</v>
          </cell>
          <cell r="Q202">
            <v>16</v>
          </cell>
          <cell r="S202">
            <v>37128</v>
          </cell>
          <cell r="T202" t="str">
            <v>Edgar Kaste</v>
          </cell>
          <cell r="U202" t="str">
            <v>Edgar Kaste</v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>
            <v>36684</v>
          </cell>
          <cell r="AE202">
            <v>36684</v>
          </cell>
          <cell r="AT202">
            <v>1</v>
          </cell>
          <cell r="AU202" t="str">
            <v>e.kaste@tu-bs.de</v>
          </cell>
          <cell r="AV202">
            <v>36648</v>
          </cell>
          <cell r="AW202" t="str">
            <v>27.04.00; 25.04.00; 03.12.98 u. 15.1.99 Betreuung</v>
          </cell>
          <cell r="BA202">
            <v>60</v>
          </cell>
          <cell r="BB202">
            <v>2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 t="str">
            <v>5860-220</v>
          </cell>
          <cell r="B203" t="str">
            <v>Institut für</v>
          </cell>
          <cell r="C203" t="str">
            <v>Baustoffe, Massivbau und Brandschutz</v>
          </cell>
          <cell r="D203" t="str">
            <v>Fachgeb.</v>
          </cell>
          <cell r="E203" t="str">
            <v>Baustoffkunde u.Stahlbetonbau</v>
          </cell>
          <cell r="F203" t="str">
            <v>Herrn</v>
          </cell>
          <cell r="G203" t="str">
            <v>Bernd Kraska</v>
          </cell>
          <cell r="H203">
            <v>5580</v>
          </cell>
          <cell r="J203">
            <v>1</v>
          </cell>
          <cell r="K203">
            <v>35362</v>
          </cell>
          <cell r="M203" t="str">
            <v>Werkstatt</v>
          </cell>
          <cell r="N203">
            <v>12</v>
          </cell>
          <cell r="O203">
            <v>16</v>
          </cell>
          <cell r="P203">
            <v>36651</v>
          </cell>
          <cell r="Q203">
            <v>16</v>
          </cell>
          <cell r="S203">
            <v>37139</v>
          </cell>
          <cell r="T203">
            <v>36663</v>
          </cell>
          <cell r="U203">
            <v>36663</v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>
            <v>35632</v>
          </cell>
          <cell r="AE203">
            <v>35632</v>
          </cell>
          <cell r="AW203" t="str">
            <v>18.05.00; 04.05.00; 30.09.1998</v>
          </cell>
          <cell r="BA203">
            <v>33</v>
          </cell>
          <cell r="BB203">
            <v>6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 t="str">
            <v>5860-230</v>
          </cell>
          <cell r="B204" t="str">
            <v>Institut für</v>
          </cell>
          <cell r="C204" t="str">
            <v>Baustoffe, Massivbau und Brandschutz</v>
          </cell>
          <cell r="D204" t="str">
            <v>Fachgeb.</v>
          </cell>
          <cell r="E204" t="str">
            <v>Brandschutz u. Grundlagen d. Massivbaus</v>
          </cell>
          <cell r="F204" t="str">
            <v>Herrn</v>
          </cell>
          <cell r="G204" t="str">
            <v>Arnold Muchall und Jochen Allersmeier</v>
          </cell>
          <cell r="H204" t="str">
            <v>5901/ 8296</v>
          </cell>
          <cell r="I204">
            <v>1</v>
          </cell>
          <cell r="K204">
            <v>34481</v>
          </cell>
          <cell r="M204" t="str">
            <v>Labor</v>
          </cell>
          <cell r="N204">
            <v>12</v>
          </cell>
          <cell r="O204">
            <v>16</v>
          </cell>
          <cell r="P204">
            <v>36619</v>
          </cell>
          <cell r="Q204">
            <v>16</v>
          </cell>
          <cell r="S204">
            <v>37106</v>
          </cell>
          <cell r="T204" t="str">
            <v>Arnold Muchall</v>
          </cell>
          <cell r="U204" t="str">
            <v>Arnold Muchall</v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>
            <v>36171</v>
          </cell>
          <cell r="AE204">
            <v>36171</v>
          </cell>
          <cell r="AT204">
            <v>1</v>
          </cell>
          <cell r="AU204" t="str">
            <v>a.muchall@tu-bs.de</v>
          </cell>
          <cell r="AV204">
            <v>36608</v>
          </cell>
          <cell r="AW204" t="str">
            <v>12.04.00; 22.03.00; 22.11.1998</v>
          </cell>
          <cell r="BA204">
            <v>170</v>
          </cell>
          <cell r="BB204">
            <v>4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 t="str">
            <v>5860-231</v>
          </cell>
          <cell r="B205" t="str">
            <v>Institut für</v>
          </cell>
          <cell r="C205" t="str">
            <v>Baustoffe, Massivbau und Brandschutz</v>
          </cell>
          <cell r="D205" t="str">
            <v>Fachgeb.</v>
          </cell>
          <cell r="E205" t="str">
            <v>Brandschutz u. Grundlagen d. Massivbaus</v>
          </cell>
          <cell r="F205" t="str">
            <v>Herrn</v>
          </cell>
          <cell r="G205" t="str">
            <v>Jochen Allersmeier</v>
          </cell>
          <cell r="H205">
            <v>8296</v>
          </cell>
          <cell r="I205">
            <v>1</v>
          </cell>
          <cell r="K205" t="str">
            <v>von Herrn Muchall</v>
          </cell>
          <cell r="M205" t="str">
            <v>Labor</v>
          </cell>
          <cell r="N205">
            <v>12</v>
          </cell>
          <cell r="O205">
            <v>16</v>
          </cell>
          <cell r="P205">
            <v>36619</v>
          </cell>
          <cell r="Q205">
            <v>16</v>
          </cell>
          <cell r="S205">
            <v>37106</v>
          </cell>
          <cell r="T205" t="str">
            <v>B. Lindemann</v>
          </cell>
          <cell r="U205" t="str">
            <v>B. Lindemann</v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"11.01.99"</v>
          </cell>
          <cell r="AE205" t="str">
            <v>"11.01.99"</v>
          </cell>
          <cell r="AL205">
            <v>36629</v>
          </cell>
          <cell r="AT205">
            <v>0</v>
          </cell>
          <cell r="AW205" t="str">
            <v>22.03.00           ;19.8.99 mit Herrn Allersmeier</v>
          </cell>
          <cell r="AX205" t="str">
            <v>Burkhard Lindemann, 5496; 27.5.94, wurde von Herrn Allersmeier ersetzt!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 t="str">
            <v>5860-240</v>
          </cell>
          <cell r="B206" t="str">
            <v>Institut für</v>
          </cell>
          <cell r="C206" t="str">
            <v>Baustoffe, Massivbau und Brandschutz</v>
          </cell>
          <cell r="D206" t="str">
            <v>Fachgeb.</v>
          </cell>
          <cell r="E206" t="str">
            <v>Struktur u. Anwendung d. Baustoffe</v>
          </cell>
          <cell r="F206" t="str">
            <v>Herrn</v>
          </cell>
          <cell r="G206" t="str">
            <v>Friedemann Hierse</v>
          </cell>
          <cell r="H206" t="str">
            <v>0/220770</v>
          </cell>
          <cell r="I206">
            <v>1</v>
          </cell>
          <cell r="K206">
            <v>35368</v>
          </cell>
          <cell r="M206" t="str">
            <v>Büro</v>
          </cell>
          <cell r="N206">
            <v>24</v>
          </cell>
          <cell r="O206">
            <v>24</v>
          </cell>
          <cell r="P206">
            <v>35462</v>
          </cell>
          <cell r="Q206">
            <v>30</v>
          </cell>
          <cell r="S206">
            <v>36373</v>
          </cell>
          <cell r="T206" t="str">
            <v>Friedemann Hierse</v>
          </cell>
          <cell r="U206" t="str">
            <v>Friedemann Hierse</v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>siehe &gt;</v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"17.03.97"</v>
          </cell>
          <cell r="AE206" t="str">
            <v>"17.03.97"</v>
          </cell>
          <cell r="AM206" t="str">
            <v>siehe Bemerkungen</v>
          </cell>
          <cell r="AT206" t="str">
            <v>Z</v>
          </cell>
          <cell r="AW206" t="str">
            <v>03.02.00; 1.7.99, 31.5.99; 01.12.1998</v>
          </cell>
          <cell r="AX206" t="str">
            <v>R. Houschka kümmert sich drum !; Herr Marlornie wird von Herrn Laube angesprochen. Dr. Laube ist auf Dienstreise18.5.00</v>
          </cell>
          <cell r="AZ206" t="str">
            <v>H</v>
          </cell>
          <cell r="BA206">
            <v>328</v>
          </cell>
          <cell r="BB206">
            <v>7</v>
          </cell>
          <cell r="BC206">
            <v>4</v>
          </cell>
          <cell r="BD206">
            <v>0</v>
          </cell>
          <cell r="BE206">
            <v>1.2195121951219512</v>
          </cell>
        </row>
        <row r="207">
          <cell r="A207" t="str">
            <v>5860-241</v>
          </cell>
          <cell r="B207" t="str">
            <v>Institut für</v>
          </cell>
          <cell r="C207" t="str">
            <v>Baustoffe, Massivbau und Brandschutz</v>
          </cell>
          <cell r="D207" t="str">
            <v>Fachgeb.</v>
          </cell>
          <cell r="E207" t="str">
            <v>Struktur u. Anwendung d. Baustoffe</v>
          </cell>
          <cell r="F207" t="str">
            <v>Herrn</v>
          </cell>
          <cell r="G207" t="str">
            <v>Friedemann Hierse</v>
          </cell>
          <cell r="H207" t="str">
            <v>0/220770</v>
          </cell>
          <cell r="I207" t="str">
            <v>"0"</v>
          </cell>
          <cell r="K207">
            <v>35368</v>
          </cell>
          <cell r="M207" t="str">
            <v>Werkstatt, Labor</v>
          </cell>
          <cell r="N207">
            <v>12</v>
          </cell>
          <cell r="O207">
            <v>12</v>
          </cell>
          <cell r="P207">
            <v>35431</v>
          </cell>
          <cell r="Q207">
            <v>15</v>
          </cell>
          <cell r="S207">
            <v>35886</v>
          </cell>
          <cell r="T207" t="str">
            <v>Friedemann Hierse</v>
          </cell>
          <cell r="U207" t="str">
            <v>Friedemann Hierse</v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siehe &gt;</v>
          </cell>
          <cell r="AA207" t="str">
            <v/>
          </cell>
          <cell r="AB207" t="str">
            <v/>
          </cell>
          <cell r="AC207" t="str">
            <v/>
          </cell>
          <cell r="AD207">
            <v>35506</v>
          </cell>
          <cell r="AE207">
            <v>35506</v>
          </cell>
          <cell r="AM207" t="str">
            <v>siehe Bemerkungen</v>
          </cell>
          <cell r="AT207" t="str">
            <v>Diskette</v>
          </cell>
          <cell r="AW207" t="str">
            <v>03.02.00; 1.7.99, 31.5.99; 01.12.1998</v>
          </cell>
          <cell r="AX207" t="str">
            <v>R. Houschka kümmert sich drum !; Herr Marlornie wird von Herrn Laube angesprochen.Dr. Laube ist auf Dienstreise18.5.00</v>
          </cell>
          <cell r="AZ207" t="str">
            <v>H</v>
          </cell>
          <cell r="BA207">
            <v>144</v>
          </cell>
          <cell r="BB207">
            <v>7</v>
          </cell>
          <cell r="BC207">
            <v>2</v>
          </cell>
          <cell r="BD207">
            <v>0</v>
          </cell>
          <cell r="BE207">
            <v>1.3888888888888888</v>
          </cell>
        </row>
        <row r="208">
          <cell r="A208" t="str">
            <v>5860-242</v>
          </cell>
          <cell r="B208" t="str">
            <v>Institut für</v>
          </cell>
          <cell r="C208" t="str">
            <v>Baustoffe, Massivbau und Brandschutz</v>
          </cell>
          <cell r="D208" t="str">
            <v>Abt.</v>
          </cell>
          <cell r="E208" t="str">
            <v>Physik der Baukonstruktion</v>
          </cell>
          <cell r="F208" t="str">
            <v>Herrn</v>
          </cell>
          <cell r="G208" t="str">
            <v>Reiner Pöhl</v>
          </cell>
          <cell r="H208">
            <v>5456</v>
          </cell>
          <cell r="I208">
            <v>1</v>
          </cell>
          <cell r="K208">
            <v>34507</v>
          </cell>
          <cell r="M208" t="str">
            <v>Werkstatt</v>
          </cell>
          <cell r="N208">
            <v>12</v>
          </cell>
          <cell r="O208">
            <v>16</v>
          </cell>
          <cell r="P208">
            <v>36281</v>
          </cell>
          <cell r="Q208">
            <v>16</v>
          </cell>
          <cell r="S208">
            <v>36770</v>
          </cell>
          <cell r="T208" t="str">
            <v>Reiner Pöhl</v>
          </cell>
          <cell r="U208" t="str">
            <v>Reiner Pöhl</v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>
            <v>35391</v>
          </cell>
          <cell r="AE208">
            <v>35391</v>
          </cell>
          <cell r="AW208">
            <v>36286</v>
          </cell>
          <cell r="BA208">
            <v>56</v>
          </cell>
          <cell r="BB208">
            <v>2</v>
          </cell>
          <cell r="BC208">
            <v>0</v>
          </cell>
          <cell r="BD208">
            <v>0</v>
          </cell>
          <cell r="BE208">
            <v>0</v>
          </cell>
        </row>
        <row r="209">
          <cell r="A209" t="str">
            <v>5860-243</v>
          </cell>
          <cell r="B209" t="str">
            <v>Institut für</v>
          </cell>
          <cell r="C209" t="str">
            <v>Baustoffe, Massivbau und Brandschutz</v>
          </cell>
          <cell r="D209" t="str">
            <v>Abt.</v>
          </cell>
          <cell r="E209" t="str">
            <v>Physik der Baustoffe</v>
          </cell>
          <cell r="F209" t="str">
            <v>Herrn</v>
          </cell>
          <cell r="G209" t="str">
            <v>Rüdiger Condé</v>
          </cell>
          <cell r="H209">
            <v>5594</v>
          </cell>
          <cell r="J209">
            <v>1</v>
          </cell>
          <cell r="K209">
            <v>34506</v>
          </cell>
          <cell r="M209" t="str">
            <v>Labor</v>
          </cell>
          <cell r="N209">
            <v>12</v>
          </cell>
          <cell r="O209">
            <v>16</v>
          </cell>
          <cell r="P209">
            <v>36591</v>
          </cell>
          <cell r="Q209">
            <v>16</v>
          </cell>
          <cell r="S209">
            <v>37078</v>
          </cell>
          <cell r="T209">
            <v>36662</v>
          </cell>
          <cell r="U209">
            <v>36662</v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>
            <v>35608</v>
          </cell>
          <cell r="AE209">
            <v>35608</v>
          </cell>
          <cell r="AT209">
            <v>1</v>
          </cell>
          <cell r="AU209" t="str">
            <v>r.condé@tu-bs.de</v>
          </cell>
          <cell r="AV209">
            <v>36598</v>
          </cell>
          <cell r="AW209" t="str">
            <v>15.05.00; 25.04.00; 28.02.2000</v>
          </cell>
          <cell r="BA209">
            <v>116</v>
          </cell>
          <cell r="BB209">
            <v>10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 t="str">
            <v>5860-245</v>
          </cell>
          <cell r="B210" t="str">
            <v>Institut für</v>
          </cell>
          <cell r="C210" t="str">
            <v>Baustoffe, Massivbau und Brandschutz</v>
          </cell>
          <cell r="D210" t="str">
            <v>Abt.</v>
          </cell>
          <cell r="E210" t="str">
            <v>Qualitätswesen, Meßtech. u. Datenverarbeitung</v>
          </cell>
          <cell r="F210" t="str">
            <v>Herrn</v>
          </cell>
          <cell r="G210" t="str">
            <v>Robert Teuber</v>
          </cell>
          <cell r="H210">
            <v>5418</v>
          </cell>
          <cell r="I210">
            <v>1</v>
          </cell>
          <cell r="K210">
            <v>36187</v>
          </cell>
          <cell r="M210" t="str">
            <v>Werkstatt</v>
          </cell>
          <cell r="N210">
            <v>12</v>
          </cell>
          <cell r="O210">
            <v>12</v>
          </cell>
          <cell r="P210">
            <v>36682</v>
          </cell>
          <cell r="Q210">
            <v>16</v>
          </cell>
          <cell r="S210">
            <v>37169</v>
          </cell>
          <cell r="T210" t="str">
            <v>Robert Teuber</v>
          </cell>
          <cell r="U210" t="str">
            <v>Robert Teuber</v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>
            <v>36305</v>
          </cell>
          <cell r="AE210">
            <v>36305</v>
          </cell>
          <cell r="AM210" t="str">
            <v xml:space="preserve"> </v>
          </cell>
          <cell r="AT210">
            <v>0</v>
          </cell>
          <cell r="AW210" t="str">
            <v>05.06.00; 17.05.00; 14.12.99; 11.01.1999</v>
          </cell>
          <cell r="AX210" t="str">
            <v>Unterlagen folgen später !</v>
          </cell>
          <cell r="AZ210" t="str">
            <v>s</v>
          </cell>
          <cell r="BA210">
            <v>154</v>
          </cell>
          <cell r="BB210">
            <v>7</v>
          </cell>
          <cell r="BC210">
            <v>0</v>
          </cell>
          <cell r="BD210">
            <v>0</v>
          </cell>
          <cell r="BE210">
            <v>0</v>
          </cell>
        </row>
        <row r="211">
          <cell r="A211" t="str">
            <v>5860-246</v>
          </cell>
          <cell r="B211" t="str">
            <v>Institut für</v>
          </cell>
          <cell r="C211" t="str">
            <v>Baustoffe, Massivbau und Brandschutz</v>
          </cell>
          <cell r="D211" t="str">
            <v>Abt.</v>
          </cell>
          <cell r="E211" t="str">
            <v>Bauchemie</v>
          </cell>
          <cell r="F211" t="str">
            <v>Herrn</v>
          </cell>
          <cell r="G211" t="str">
            <v>Hans- Ulrich Große</v>
          </cell>
          <cell r="H211">
            <v>5402</v>
          </cell>
          <cell r="J211">
            <v>1</v>
          </cell>
          <cell r="K211">
            <v>36698</v>
          </cell>
          <cell r="M211" t="str">
            <v>Labor</v>
          </cell>
          <cell r="N211">
            <v>12</v>
          </cell>
          <cell r="O211">
            <v>12</v>
          </cell>
          <cell r="P211">
            <v>35034</v>
          </cell>
          <cell r="Q211">
            <v>12</v>
          </cell>
          <cell r="S211">
            <v>35400</v>
          </cell>
          <cell r="T211" t="str">
            <v>Robert Teuber</v>
          </cell>
          <cell r="U211" t="str">
            <v>Robert Teuber</v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E211" t="str">
            <v/>
          </cell>
          <cell r="AM211">
            <v>36697</v>
          </cell>
          <cell r="AN211">
            <v>36698</v>
          </cell>
          <cell r="AO211">
            <v>0.625</v>
          </cell>
          <cell r="AP211">
            <v>36737</v>
          </cell>
          <cell r="AQ211">
            <v>0.41666666666666669</v>
          </cell>
          <cell r="AW211" t="str">
            <v>04.05.00; 03.03.00; 29.10.1989</v>
          </cell>
          <cell r="AX211" t="str">
            <v>R. Houschka kümmert sich drum!;Prof´s: H. Hosser, H. Budelmann u. H. Falkner nochmals ansprechen ( Wichtigkeit der Prüfung unterstreichen, damit Leiter hinter Prüfern stehen !)Dr. Laube ist auf Dienstreise18.5.00</v>
          </cell>
          <cell r="AY211">
            <v>36698</v>
          </cell>
          <cell r="AZ211" t="str">
            <v>H</v>
          </cell>
          <cell r="BA211">
            <v>41</v>
          </cell>
          <cell r="BB211">
            <v>3</v>
          </cell>
          <cell r="BC211">
            <v>3</v>
          </cell>
          <cell r="BD211">
            <v>1</v>
          </cell>
          <cell r="BE211">
            <v>7.3170731707317076</v>
          </cell>
        </row>
        <row r="212">
          <cell r="A212" t="str">
            <v>5860-247</v>
          </cell>
          <cell r="B212" t="str">
            <v>Institut für</v>
          </cell>
          <cell r="C212" t="str">
            <v>Baustoffe, Massivbau und Brandschutz</v>
          </cell>
          <cell r="D212" t="str">
            <v>Abt.</v>
          </cell>
          <cell r="E212" t="str">
            <v>Bauchemie</v>
          </cell>
          <cell r="F212" t="str">
            <v>Herrn</v>
          </cell>
          <cell r="G212" t="str">
            <v>Hans- Ulrich Große</v>
          </cell>
          <cell r="H212">
            <v>5402</v>
          </cell>
          <cell r="J212" t="str">
            <v>"0"</v>
          </cell>
          <cell r="K212">
            <v>36698</v>
          </cell>
          <cell r="M212" t="str">
            <v>Büro</v>
          </cell>
          <cell r="N212">
            <v>24</v>
          </cell>
          <cell r="O212">
            <v>24</v>
          </cell>
          <cell r="P212">
            <v>35034</v>
          </cell>
          <cell r="Q212">
            <v>24</v>
          </cell>
          <cell r="S212">
            <v>35765</v>
          </cell>
          <cell r="T212" t="str">
            <v>Robert Teuber</v>
          </cell>
          <cell r="U212" t="str">
            <v>Robert Teuber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E212" t="str">
            <v/>
          </cell>
          <cell r="AM212">
            <v>36697</v>
          </cell>
          <cell r="AN212" t="str">
            <v>s.o.</v>
          </cell>
          <cell r="AO212" t="str">
            <v>s.o.</v>
          </cell>
          <cell r="AP212" t="str">
            <v>s.o.</v>
          </cell>
          <cell r="AQ212" t="str">
            <v>s.o.</v>
          </cell>
          <cell r="AW212" t="str">
            <v>04.05.00; 03.03.00; 23.02.2000</v>
          </cell>
          <cell r="AX212" t="str">
            <v>R. Houschka kümmert sich drum!;Frau Wolenkovic ?Dr. Laube ist auf Dienstreise18.5.00</v>
          </cell>
          <cell r="AY212" t="str">
            <v xml:space="preserve">s. o. </v>
          </cell>
          <cell r="AZ212" t="str">
            <v>H</v>
          </cell>
          <cell r="BA212">
            <v>13</v>
          </cell>
          <cell r="BB212">
            <v>1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 t="str">
            <v>5860-250</v>
          </cell>
          <cell r="B213" t="str">
            <v>Institut für</v>
          </cell>
          <cell r="C213" t="str">
            <v>Baustoffe, Massivbau und Brandschutz</v>
          </cell>
          <cell r="D213" t="str">
            <v>Magazin</v>
          </cell>
          <cell r="F213" t="str">
            <v>Herrn</v>
          </cell>
          <cell r="G213" t="str">
            <v>Peter Könnemann</v>
          </cell>
          <cell r="H213" t="str">
            <v>5447; 5431</v>
          </cell>
          <cell r="J213">
            <v>1</v>
          </cell>
          <cell r="K213">
            <v>34506</v>
          </cell>
          <cell r="M213" t="str">
            <v>Magazin</v>
          </cell>
          <cell r="N213">
            <v>12</v>
          </cell>
          <cell r="O213">
            <v>12</v>
          </cell>
          <cell r="P213">
            <v>36373</v>
          </cell>
          <cell r="Q213">
            <v>12</v>
          </cell>
          <cell r="R213" t="str">
            <v xml:space="preserve"> </v>
          </cell>
          <cell r="S213">
            <v>36739</v>
          </cell>
          <cell r="T213" t="str">
            <v>Robert Teuber</v>
          </cell>
          <cell r="U213" t="str">
            <v>Robert Teuber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E213" t="str">
            <v/>
          </cell>
          <cell r="AN213">
            <v>36550</v>
          </cell>
          <cell r="AO213">
            <v>0.41666666666666669</v>
          </cell>
          <cell r="AP213">
            <v>36704</v>
          </cell>
          <cell r="AQ213">
            <v>0.41666666666666669</v>
          </cell>
          <cell r="AR213">
            <v>1</v>
          </cell>
          <cell r="AW213" t="str">
            <v>17.05.00; 23.08.1999 BE</v>
          </cell>
          <cell r="AX213" t="str">
            <v>30-40 Geräte; Herrn Laube anrufen, ob Teuber prüfenDr. Laube ist auf Dienstreise18.5.00</v>
          </cell>
          <cell r="AZ213" t="str">
            <v>H</v>
          </cell>
          <cell r="BA213">
            <v>36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</row>
        <row r="214">
          <cell r="A214" t="str">
            <v>5861-000</v>
          </cell>
          <cell r="B214" t="str">
            <v>Institut für</v>
          </cell>
          <cell r="C214" t="str">
            <v>Angewandte Mechanik und Bauinformatik</v>
          </cell>
          <cell r="E214" t="str">
            <v>Spielmannstr. 11</v>
          </cell>
          <cell r="F214" t="str">
            <v>Herrn</v>
          </cell>
          <cell r="G214" t="str">
            <v xml:space="preserve">Volker Jagla  </v>
          </cell>
          <cell r="H214">
            <v>7072</v>
          </cell>
          <cell r="I214">
            <v>1</v>
          </cell>
          <cell r="K214">
            <v>33917</v>
          </cell>
          <cell r="M214" t="str">
            <v>Büro</v>
          </cell>
          <cell r="N214">
            <v>24</v>
          </cell>
          <cell r="O214">
            <v>32</v>
          </cell>
          <cell r="P214">
            <v>36612</v>
          </cell>
          <cell r="Q214">
            <v>32</v>
          </cell>
          <cell r="S214">
            <v>37587</v>
          </cell>
          <cell r="T214" t="str">
            <v xml:space="preserve">Volker Jagla  </v>
          </cell>
          <cell r="U214" t="str">
            <v xml:space="preserve">Volker Jagla  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>
            <v>35523</v>
          </cell>
          <cell r="AE214">
            <v>35523</v>
          </cell>
          <cell r="AT214">
            <v>0</v>
          </cell>
          <cell r="AW214" t="str">
            <v>21.03.00; 22.11.1999</v>
          </cell>
          <cell r="AX214" t="str">
            <v>zuvor gesamt: 91-0-0-0%</v>
          </cell>
          <cell r="BA214">
            <v>41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 t="str">
            <v>5861-010</v>
          </cell>
          <cell r="B215" t="str">
            <v>Institut für</v>
          </cell>
          <cell r="C215" t="str">
            <v>Angewandte Mechanik und Bauinformatik</v>
          </cell>
          <cell r="D215" t="str">
            <v>Fachgeb.</v>
          </cell>
          <cell r="E215" t="str">
            <v>Numerische Methoden u. Bauinformatik</v>
          </cell>
          <cell r="F215" t="str">
            <v>Herrn</v>
          </cell>
          <cell r="G215" t="str">
            <v xml:space="preserve">Volker Jagla  </v>
          </cell>
          <cell r="H215">
            <v>7072</v>
          </cell>
          <cell r="I215" t="str">
            <v>"0"</v>
          </cell>
          <cell r="K215">
            <v>33917</v>
          </cell>
          <cell r="M215" t="str">
            <v>Büro</v>
          </cell>
          <cell r="N215">
            <v>24</v>
          </cell>
          <cell r="O215">
            <v>24</v>
          </cell>
          <cell r="P215">
            <v>36612</v>
          </cell>
          <cell r="Q215">
            <v>32</v>
          </cell>
          <cell r="S215">
            <v>37587</v>
          </cell>
          <cell r="T215" t="str">
            <v xml:space="preserve">Volker Jagla  </v>
          </cell>
          <cell r="U215" t="str">
            <v xml:space="preserve">Volker Jagla  </v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"03.04.97"</v>
          </cell>
          <cell r="AE215" t="str">
            <v>"03.04.97"</v>
          </cell>
          <cell r="AM215" t="str">
            <v>siehe oben</v>
          </cell>
          <cell r="AT215" t="str">
            <v>Z</v>
          </cell>
          <cell r="AX215" t="str">
            <v>Unterlagen 00 fehlen noch !</v>
          </cell>
          <cell r="BE215">
            <v>0</v>
          </cell>
        </row>
        <row r="216">
          <cell r="A216" t="str">
            <v>5862-900</v>
          </cell>
          <cell r="B216" t="str">
            <v>Institut für</v>
          </cell>
          <cell r="C216" t="str">
            <v>Grundbau u. Bodenmechanik</v>
          </cell>
          <cell r="E216" t="str">
            <v>Bodenmechanisches Labor</v>
          </cell>
          <cell r="F216" t="str">
            <v>Herrn</v>
          </cell>
          <cell r="G216" t="str">
            <v>Henning Lührig</v>
          </cell>
          <cell r="H216">
            <v>2733</v>
          </cell>
          <cell r="I216">
            <v>1</v>
          </cell>
          <cell r="K216">
            <v>33917</v>
          </cell>
          <cell r="M216" t="str">
            <v>Werkstatt</v>
          </cell>
          <cell r="N216">
            <v>12</v>
          </cell>
          <cell r="O216">
            <v>12</v>
          </cell>
          <cell r="P216">
            <v>36495</v>
          </cell>
          <cell r="Q216">
            <v>12</v>
          </cell>
          <cell r="S216">
            <v>36861</v>
          </cell>
          <cell r="T216" t="str">
            <v>Henning Lührig</v>
          </cell>
          <cell r="U216" t="str">
            <v>Henning Lührig</v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E216" t="str">
            <v/>
          </cell>
          <cell r="AM216" t="str">
            <v>eigenes Prüfgerät</v>
          </cell>
          <cell r="AO216" t="str">
            <v xml:space="preserve"> eigenes Prüfgerät</v>
          </cell>
          <cell r="AQ216" t="str">
            <v xml:space="preserve"> eigenes Prüfgerät                      </v>
          </cell>
          <cell r="AS216">
            <v>1</v>
          </cell>
          <cell r="AT216">
            <v>1</v>
          </cell>
          <cell r="AU216" t="str">
            <v>igb@tu-bs.de</v>
          </cell>
          <cell r="AV216">
            <v>36616</v>
          </cell>
          <cell r="AW216" t="str">
            <v>16.9.99; 18.11.1998</v>
          </cell>
          <cell r="AX216" t="str">
            <v>Unterlagen 98 kommen ca: Oktober 99</v>
          </cell>
          <cell r="BA216">
            <v>300</v>
          </cell>
          <cell r="BB216">
            <v>20</v>
          </cell>
          <cell r="BC216">
            <v>8</v>
          </cell>
          <cell r="BD216">
            <v>0</v>
          </cell>
          <cell r="BE216">
            <v>2.6666666666666665</v>
          </cell>
        </row>
        <row r="217">
          <cell r="A217" t="str">
            <v>5862-901</v>
          </cell>
          <cell r="B217" t="str">
            <v>Institut für</v>
          </cell>
          <cell r="C217" t="str">
            <v>Grundbau u. Bodenmechanik</v>
          </cell>
          <cell r="F217" t="str">
            <v>Herrn</v>
          </cell>
          <cell r="G217" t="str">
            <v>Henning Lührig</v>
          </cell>
          <cell r="H217">
            <v>2733</v>
          </cell>
          <cell r="I217" t="str">
            <v>"0"</v>
          </cell>
          <cell r="K217">
            <v>33917</v>
          </cell>
          <cell r="M217" t="str">
            <v>Büro</v>
          </cell>
          <cell r="N217">
            <v>24</v>
          </cell>
          <cell r="O217">
            <v>24</v>
          </cell>
          <cell r="P217">
            <v>35977</v>
          </cell>
          <cell r="Q217">
            <v>24</v>
          </cell>
          <cell r="S217">
            <v>36708</v>
          </cell>
          <cell r="T217" t="str">
            <v>Henning Lührig</v>
          </cell>
          <cell r="U217" t="str">
            <v>Henning Lührig</v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E217" t="str">
            <v/>
          </cell>
          <cell r="AM217" t="str">
            <v>eigenes Prüfgerät</v>
          </cell>
          <cell r="AO217" t="str">
            <v xml:space="preserve"> eigenes Prüfgerät</v>
          </cell>
          <cell r="AQ217" t="str">
            <v xml:space="preserve"> eigenes Prüfgerät                      </v>
          </cell>
          <cell r="AT217">
            <v>0</v>
          </cell>
          <cell r="AW217" t="str">
            <v>16.9.99; 18.11.1998</v>
          </cell>
          <cell r="AX217" t="str">
            <v>Unterlagen 98 kommen ca: Oktober 99</v>
          </cell>
          <cell r="BA217">
            <v>50</v>
          </cell>
          <cell r="BB217">
            <v>5</v>
          </cell>
          <cell r="BC217">
            <v>1</v>
          </cell>
          <cell r="BD217">
            <v>0</v>
          </cell>
          <cell r="BE217">
            <v>2</v>
          </cell>
        </row>
        <row r="218">
          <cell r="A218" t="str">
            <v>5863-700</v>
          </cell>
          <cell r="B218" t="str">
            <v>Institut für</v>
          </cell>
          <cell r="C218" t="str">
            <v>Baukonstruktion und Holzbau</v>
          </cell>
          <cell r="F218" t="str">
            <v>Frau</v>
          </cell>
          <cell r="G218" t="str">
            <v>Inge Kohlrusch</v>
          </cell>
          <cell r="H218">
            <v>7806</v>
          </cell>
          <cell r="J218">
            <v>4</v>
          </cell>
          <cell r="K218">
            <v>35368</v>
          </cell>
          <cell r="L218">
            <v>2</v>
          </cell>
          <cell r="M218" t="str">
            <v>Büro</v>
          </cell>
          <cell r="N218">
            <v>24</v>
          </cell>
          <cell r="O218">
            <v>32</v>
          </cell>
          <cell r="P218">
            <v>36434</v>
          </cell>
          <cell r="Q218">
            <v>32</v>
          </cell>
          <cell r="S218">
            <v>37408</v>
          </cell>
          <cell r="T218">
            <v>36462</v>
          </cell>
          <cell r="U218">
            <v>36462</v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>
            <v>35527</v>
          </cell>
          <cell r="AE218">
            <v>35527</v>
          </cell>
          <cell r="AW218" t="str">
            <v>18.10.99; 08.10.1999</v>
          </cell>
          <cell r="BA218">
            <v>165</v>
          </cell>
          <cell r="BB218">
            <v>4</v>
          </cell>
          <cell r="BC218">
            <v>1</v>
          </cell>
          <cell r="BD218">
            <v>0</v>
          </cell>
          <cell r="BE218">
            <v>0.60606060606060608</v>
          </cell>
        </row>
        <row r="219">
          <cell r="A219" t="str">
            <v>5864-500</v>
          </cell>
          <cell r="B219" t="str">
            <v>Institut für</v>
          </cell>
          <cell r="C219" t="str">
            <v>Eisenbahnwesen und Verkehrssicherung</v>
          </cell>
          <cell r="D219" t="str">
            <v>Fachgrup.</v>
          </cell>
          <cell r="F219" t="str">
            <v>Herrn</v>
          </cell>
          <cell r="G219" t="str">
            <v>Stefan Kübler</v>
          </cell>
          <cell r="H219" t="str">
            <v>3393; 3385 Six</v>
          </cell>
          <cell r="I219" t="str">
            <v xml:space="preserve"> </v>
          </cell>
          <cell r="J219">
            <v>1</v>
          </cell>
          <cell r="K219">
            <v>36488</v>
          </cell>
          <cell r="L219">
            <v>1</v>
          </cell>
          <cell r="M219" t="str">
            <v>Büro</v>
          </cell>
          <cell r="N219">
            <v>24</v>
          </cell>
          <cell r="O219">
            <v>24</v>
          </cell>
          <cell r="P219">
            <v>36465</v>
          </cell>
          <cell r="Q219">
            <v>24</v>
          </cell>
          <cell r="R219" t="str">
            <v xml:space="preserve"> </v>
          </cell>
          <cell r="S219">
            <v>37196</v>
          </cell>
          <cell r="T219" t="str">
            <v>Jürgen Six</v>
          </cell>
          <cell r="U219" t="str">
            <v>Jürgen Six</v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E219" t="str">
            <v/>
          </cell>
          <cell r="AW219" t="str">
            <v>15.11.99; 01.10.1999</v>
          </cell>
          <cell r="BA219">
            <v>470</v>
          </cell>
          <cell r="BB219">
            <v>2</v>
          </cell>
          <cell r="BC219">
            <v>15</v>
          </cell>
          <cell r="BD219">
            <v>0</v>
          </cell>
          <cell r="BE219">
            <v>3.1914893617021276</v>
          </cell>
        </row>
        <row r="220">
          <cell r="A220" t="str">
            <v>5864-510</v>
          </cell>
          <cell r="B220" t="str">
            <v>Institut für</v>
          </cell>
          <cell r="C220" t="str">
            <v>Eisenbahnwesen und Verkehrssicherung</v>
          </cell>
          <cell r="E220" t="str">
            <v>Elektronische Verkehrssicherung</v>
          </cell>
          <cell r="F220" t="str">
            <v>Herrn</v>
          </cell>
          <cell r="G220" t="str">
            <v>Sebatian Stotz</v>
          </cell>
          <cell r="H220" t="str">
            <v>3646; 3644; 3385</v>
          </cell>
          <cell r="I220">
            <v>1</v>
          </cell>
          <cell r="J220">
            <v>1</v>
          </cell>
          <cell r="K220">
            <v>36586</v>
          </cell>
          <cell r="L220">
            <v>1</v>
          </cell>
          <cell r="M220" t="str">
            <v>Büro</v>
          </cell>
          <cell r="N220">
            <v>24</v>
          </cell>
          <cell r="O220">
            <v>24</v>
          </cell>
          <cell r="P220">
            <v>36586</v>
          </cell>
          <cell r="Q220">
            <v>24</v>
          </cell>
          <cell r="S220">
            <v>37316</v>
          </cell>
          <cell r="T220" t="str">
            <v>Jochen Bredemeier</v>
          </cell>
          <cell r="U220" t="str">
            <v>Jochen Bredemeier</v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E220" t="str">
            <v/>
          </cell>
          <cell r="AW220" t="str">
            <v>01.03.00; 15.02.00; 15.11.99; 01.10.1999</v>
          </cell>
          <cell r="AX220" t="str">
            <v>J. Bredemeier ist E.-Ing.u. somit Elektrofachkraft, bisher ohne unsere Einweisung, Herr Stotz erstellte keine Unterlagen! (22.03.00)</v>
          </cell>
          <cell r="BA220">
            <v>252</v>
          </cell>
          <cell r="BB220">
            <v>1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 t="str">
            <v>5865-300</v>
          </cell>
          <cell r="B221" t="str">
            <v>Institut für</v>
          </cell>
          <cell r="C221" t="str">
            <v>Verkehr und Stadtbauwesen</v>
          </cell>
          <cell r="F221" t="str">
            <v>Herrn</v>
          </cell>
          <cell r="G221" t="str">
            <v>Rainer Feiertag</v>
          </cell>
          <cell r="H221">
            <v>7925</v>
          </cell>
          <cell r="J221">
            <v>1</v>
          </cell>
          <cell r="K221">
            <v>33948</v>
          </cell>
          <cell r="L221">
            <v>2</v>
          </cell>
          <cell r="M221" t="str">
            <v>Büro</v>
          </cell>
          <cell r="N221">
            <v>24</v>
          </cell>
          <cell r="O221">
            <v>32</v>
          </cell>
          <cell r="P221">
            <v>36586</v>
          </cell>
          <cell r="Q221">
            <v>32</v>
          </cell>
          <cell r="S221">
            <v>37561</v>
          </cell>
          <cell r="T221">
            <v>36641</v>
          </cell>
          <cell r="U221">
            <v>36641</v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>
            <v>35397</v>
          </cell>
          <cell r="AE221">
            <v>35397</v>
          </cell>
          <cell r="AW221">
            <v>36557</v>
          </cell>
          <cell r="AX221" t="str">
            <v>8.3.2000 Unterweisung von Oliver Lemke, Gero Wolter Tel 7925</v>
          </cell>
          <cell r="BA221">
            <v>224</v>
          </cell>
          <cell r="BB221">
            <v>5</v>
          </cell>
          <cell r="BC221">
            <v>1</v>
          </cell>
          <cell r="BD221">
            <v>0</v>
          </cell>
          <cell r="BE221">
            <v>0.44642857142857145</v>
          </cell>
        </row>
        <row r="222">
          <cell r="A222" t="str">
            <v>5865-301</v>
          </cell>
          <cell r="B222" t="str">
            <v>Institut für</v>
          </cell>
          <cell r="C222" t="str">
            <v>Verkehr und Stadtbauwesen</v>
          </cell>
          <cell r="F222" t="str">
            <v>Herrn</v>
          </cell>
          <cell r="G222" t="str">
            <v>Susanne Bauer</v>
          </cell>
          <cell r="H222">
            <v>7925</v>
          </cell>
          <cell r="J222">
            <v>1</v>
          </cell>
          <cell r="K222">
            <v>33948</v>
          </cell>
          <cell r="M222" t="str">
            <v>Büro</v>
          </cell>
          <cell r="N222">
            <v>24</v>
          </cell>
          <cell r="O222">
            <v>32</v>
          </cell>
          <cell r="P222">
            <v>36586</v>
          </cell>
          <cell r="Q222">
            <v>32</v>
          </cell>
          <cell r="S222">
            <v>37561</v>
          </cell>
          <cell r="T222">
            <v>36641</v>
          </cell>
          <cell r="U222">
            <v>36641</v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>
            <v>35397</v>
          </cell>
          <cell r="AE222">
            <v>35397</v>
          </cell>
          <cell r="AW222">
            <v>36557</v>
          </cell>
          <cell r="AX222" t="str">
            <v>8.3.2000 Unterweisung von Oliver Lemke, Gero Wolter Tel 7926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 t="str">
            <v>5866-100</v>
          </cell>
          <cell r="B223" t="str">
            <v>Institut für</v>
          </cell>
          <cell r="C223" t="str">
            <v>Straßenwesen</v>
          </cell>
          <cell r="F223" t="str">
            <v>Herrn</v>
          </cell>
          <cell r="G223" t="str">
            <v>Benjamin Plate</v>
          </cell>
          <cell r="H223" t="str">
            <v>2448 o 2444</v>
          </cell>
          <cell r="J223">
            <v>1</v>
          </cell>
          <cell r="K223">
            <v>35543</v>
          </cell>
          <cell r="M223" t="str">
            <v>Büro</v>
          </cell>
          <cell r="N223">
            <v>24</v>
          </cell>
          <cell r="O223">
            <v>24</v>
          </cell>
          <cell r="P223">
            <v>36557</v>
          </cell>
          <cell r="Q223">
            <v>24</v>
          </cell>
          <cell r="S223">
            <v>37288</v>
          </cell>
          <cell r="T223">
            <v>36643</v>
          </cell>
          <cell r="U223">
            <v>36643</v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E223" t="str">
            <v/>
          </cell>
          <cell r="AW223">
            <v>36643</v>
          </cell>
          <cell r="AX223" t="str">
            <v>blaue Daten per Fon am 15.06.00 von Büchler</v>
          </cell>
          <cell r="BA223">
            <v>34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 t="str">
            <v>5866-110</v>
          </cell>
          <cell r="B224" t="str">
            <v>Institut für</v>
          </cell>
          <cell r="C224" t="str">
            <v>Straßenwesen</v>
          </cell>
          <cell r="E224" t="str">
            <v>Laboratorium f. Straßenwesen u. Erdbau</v>
          </cell>
          <cell r="F224" t="str">
            <v>Herrn</v>
          </cell>
          <cell r="G224" t="str">
            <v>Stephan Büchler</v>
          </cell>
          <cell r="H224" t="str">
            <v>2447 o 2444</v>
          </cell>
          <cell r="J224">
            <v>1</v>
          </cell>
          <cell r="K224">
            <v>35689</v>
          </cell>
          <cell r="M224" t="str">
            <v>Labor</v>
          </cell>
          <cell r="N224">
            <v>12</v>
          </cell>
          <cell r="O224">
            <v>12</v>
          </cell>
          <cell r="P224">
            <v>36557</v>
          </cell>
          <cell r="Q224">
            <v>16</v>
          </cell>
          <cell r="S224">
            <v>37043</v>
          </cell>
          <cell r="T224">
            <v>36643</v>
          </cell>
          <cell r="U224">
            <v>36643</v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>
            <v>36684</v>
          </cell>
          <cell r="AE224">
            <v>36684</v>
          </cell>
          <cell r="AT224">
            <v>1</v>
          </cell>
          <cell r="AU224" t="str">
            <v>s.buechler@tu-bs.de</v>
          </cell>
          <cell r="AV224">
            <v>36557</v>
          </cell>
          <cell r="AW224">
            <v>36094</v>
          </cell>
          <cell r="AX224" t="str">
            <v>blaue Daten per Fon am 15.06.00 von Büchler</v>
          </cell>
          <cell r="BA224">
            <v>139</v>
          </cell>
          <cell r="BB224">
            <v>4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 t="str">
            <v>5867-010</v>
          </cell>
          <cell r="C225" t="str">
            <v>Leichtweiß-Institut für Wasserbau</v>
          </cell>
          <cell r="D225" t="str">
            <v>Abt.</v>
          </cell>
          <cell r="E225" t="str">
            <v>Wasserbau u. Gewässerschutz</v>
          </cell>
          <cell r="F225" t="str">
            <v>Herrn</v>
          </cell>
          <cell r="G225" t="str">
            <v>Ernst Jelting</v>
          </cell>
          <cell r="H225">
            <v>3924</v>
          </cell>
          <cell r="I225">
            <v>1</v>
          </cell>
          <cell r="K225">
            <v>36110</v>
          </cell>
          <cell r="M225" t="str">
            <v>Werkstatt</v>
          </cell>
          <cell r="N225">
            <v>12</v>
          </cell>
          <cell r="O225">
            <v>14</v>
          </cell>
          <cell r="P225">
            <v>36636</v>
          </cell>
          <cell r="Q225">
            <v>16</v>
          </cell>
          <cell r="S225">
            <v>37123</v>
          </cell>
          <cell r="T225" t="str">
            <v>Ernst Jelting</v>
          </cell>
          <cell r="U225" t="str">
            <v>Ernst Jelting</v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>
            <v>36675</v>
          </cell>
          <cell r="AE225">
            <v>36675</v>
          </cell>
          <cell r="AT225">
            <v>1</v>
          </cell>
          <cell r="AU225" t="str">
            <v>e.jelting@tu-bs.de</v>
          </cell>
          <cell r="AV225">
            <v>36599</v>
          </cell>
          <cell r="AW225" t="str">
            <v>11.05.00; 20.04.00  ; 04.11.1998</v>
          </cell>
          <cell r="BA225">
            <v>118</v>
          </cell>
          <cell r="BB225">
            <v>15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 t="str">
            <v>5867-011</v>
          </cell>
          <cell r="C226" t="str">
            <v>Leichtweiß-Institut für Wasserbau</v>
          </cell>
          <cell r="D226" t="str">
            <v>Abt.</v>
          </cell>
          <cell r="E226" t="str">
            <v>Wasserbau u. Gewässerschutz</v>
          </cell>
          <cell r="F226" t="str">
            <v>Herrn</v>
          </cell>
          <cell r="G226" t="str">
            <v>Ernst Jelting</v>
          </cell>
          <cell r="H226">
            <v>3924</v>
          </cell>
          <cell r="I226" t="str">
            <v>"0"</v>
          </cell>
          <cell r="K226">
            <v>36110</v>
          </cell>
          <cell r="M226" t="str">
            <v>Büro</v>
          </cell>
          <cell r="N226">
            <v>24</v>
          </cell>
          <cell r="O226">
            <v>30</v>
          </cell>
          <cell r="P226">
            <v>36636</v>
          </cell>
          <cell r="Q226">
            <v>32</v>
          </cell>
          <cell r="S226">
            <v>37610</v>
          </cell>
          <cell r="T226" t="str">
            <v>Ernst Jelting</v>
          </cell>
          <cell r="U226" t="str">
            <v>Ernst Jelting</v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>
            <v>36675</v>
          </cell>
          <cell r="AE226">
            <v>36675</v>
          </cell>
          <cell r="AT226">
            <v>0</v>
          </cell>
          <cell r="AW226">
            <v>36103</v>
          </cell>
          <cell r="BA226">
            <v>131</v>
          </cell>
          <cell r="BB226">
            <v>19</v>
          </cell>
          <cell r="BC226">
            <v>0</v>
          </cell>
          <cell r="BD226">
            <v>1</v>
          </cell>
          <cell r="BE226">
            <v>0</v>
          </cell>
        </row>
        <row r="227">
          <cell r="A227" t="str">
            <v>5867-020</v>
          </cell>
          <cell r="C227" t="str">
            <v>Leichtweiß-Institut für Wasserbau</v>
          </cell>
          <cell r="D227" t="str">
            <v>Abt.</v>
          </cell>
          <cell r="E227" t="str">
            <v>Hydromechanik u. Küsteningenierwesen</v>
          </cell>
          <cell r="F227" t="str">
            <v>Herrn</v>
          </cell>
          <cell r="G227" t="str">
            <v>Rainer Kvapil</v>
          </cell>
          <cell r="H227">
            <v>3936</v>
          </cell>
          <cell r="I227">
            <v>1</v>
          </cell>
          <cell r="K227">
            <v>34347</v>
          </cell>
          <cell r="M227" t="str">
            <v>Werkstatt</v>
          </cell>
          <cell r="N227">
            <v>12</v>
          </cell>
          <cell r="O227">
            <v>16</v>
          </cell>
          <cell r="P227">
            <v>36251</v>
          </cell>
          <cell r="Q227">
            <v>16</v>
          </cell>
          <cell r="S227">
            <v>36739</v>
          </cell>
          <cell r="T227" t="str">
            <v>Rainer Kvapil</v>
          </cell>
          <cell r="U227" t="str">
            <v>Rainer Kvapil</v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>
            <v>35660</v>
          </cell>
          <cell r="AE227">
            <v>35660</v>
          </cell>
          <cell r="AT227">
            <v>1</v>
          </cell>
          <cell r="AU227" t="str">
            <v>r.kvapil@tu-bs.de</v>
          </cell>
          <cell r="AV227">
            <v>36662</v>
          </cell>
          <cell r="AW227" t="str">
            <v>16.05.00; 9.4.99; 11.01.1999</v>
          </cell>
          <cell r="BA227">
            <v>59</v>
          </cell>
          <cell r="BB227">
            <v>1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 t="str">
            <v>5867-021</v>
          </cell>
          <cell r="C228" t="str">
            <v>Leichtweiß-Institut für Wasserbau</v>
          </cell>
          <cell r="D228" t="str">
            <v>Abt.</v>
          </cell>
          <cell r="E228" t="str">
            <v>Hydromechanik u. Küsteningenierwesen</v>
          </cell>
          <cell r="F228" t="str">
            <v>Herrn</v>
          </cell>
          <cell r="G228" t="str">
            <v>Rainer Kvapil</v>
          </cell>
          <cell r="H228">
            <v>3936</v>
          </cell>
          <cell r="I228" t="str">
            <v>"0"</v>
          </cell>
          <cell r="K228">
            <v>34347</v>
          </cell>
          <cell r="M228" t="str">
            <v>Büro</v>
          </cell>
          <cell r="N228">
            <v>24</v>
          </cell>
          <cell r="O228">
            <v>30</v>
          </cell>
          <cell r="P228">
            <v>35612</v>
          </cell>
          <cell r="Q228">
            <v>37</v>
          </cell>
          <cell r="R228" t="str">
            <v>X</v>
          </cell>
          <cell r="S228">
            <v>36739</v>
          </cell>
          <cell r="T228" t="str">
            <v>Rainer Kvapil</v>
          </cell>
          <cell r="U228" t="str">
            <v>Rainer Kvapil</v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>
            <v>35660</v>
          </cell>
          <cell r="AE228" t="str">
            <v>Sonderturnus</v>
          </cell>
          <cell r="AT228">
            <v>0</v>
          </cell>
          <cell r="AU228" t="str">
            <v>r.kvapil@tu-bs.de</v>
          </cell>
          <cell r="AV228">
            <v>36636</v>
          </cell>
          <cell r="AW228" t="str">
            <v>16.05.00; 20.04.2000</v>
          </cell>
          <cell r="AX228" t="str">
            <v>August 00 Prüfung !</v>
          </cell>
          <cell r="BA228">
            <v>188</v>
          </cell>
          <cell r="BB228">
            <v>0</v>
          </cell>
          <cell r="BC228">
            <v>2</v>
          </cell>
          <cell r="BD228">
            <v>0</v>
          </cell>
          <cell r="BE228">
            <v>1.0638297872340425</v>
          </cell>
        </row>
        <row r="229">
          <cell r="A229" t="str">
            <v>5867-030</v>
          </cell>
          <cell r="C229" t="str">
            <v>Leichtweiß-Institut für Wasserbau</v>
          </cell>
          <cell r="D229" t="str">
            <v>Abt.</v>
          </cell>
          <cell r="E229" t="str">
            <v>Hydrologie u. Wasserwirtschaft</v>
          </cell>
          <cell r="F229" t="str">
            <v>Herrn</v>
          </cell>
          <cell r="G229" t="str">
            <v>Dipl.-Ing. Dieter Seeger</v>
          </cell>
          <cell r="H229" t="str">
            <v>3956 /76</v>
          </cell>
          <cell r="J229">
            <v>1</v>
          </cell>
          <cell r="K229">
            <v>34611</v>
          </cell>
          <cell r="M229" t="str">
            <v>Büro</v>
          </cell>
          <cell r="N229">
            <v>24</v>
          </cell>
          <cell r="O229">
            <v>24</v>
          </cell>
          <cell r="P229">
            <v>36069</v>
          </cell>
          <cell r="Q229">
            <v>32</v>
          </cell>
          <cell r="S229">
            <v>37043</v>
          </cell>
          <cell r="T229">
            <v>36171</v>
          </cell>
          <cell r="U229">
            <v>36171</v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>
            <v>36446</v>
          </cell>
          <cell r="AE229">
            <v>36446</v>
          </cell>
          <cell r="AW229" t="str">
            <v>13.10.99; 16.6.99; 10.5.99; 18.11.1998</v>
          </cell>
          <cell r="AX229" t="str">
            <v>Herr Seeger versicherte mir telefonisch ab 13.10.99, daß es keinen Labor-Gefahrenbereich gäbe! Daraufhin wird die GUV-Prüf. als Büro gerechnet.</v>
          </cell>
          <cell r="BA229">
            <v>127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 t="str">
            <v>5867-031</v>
          </cell>
          <cell r="C230" t="str">
            <v>Leichtweiß-Institut für Wasserbau</v>
          </cell>
          <cell r="D230" t="str">
            <v>Abt.</v>
          </cell>
          <cell r="E230" t="str">
            <v>Hydrologie u. Wasserwirtschaft</v>
          </cell>
          <cell r="F230" t="str">
            <v>Herrn</v>
          </cell>
          <cell r="G230" t="str">
            <v>Markus Anhalt</v>
          </cell>
          <cell r="H230" t="str">
            <v>3956 /76</v>
          </cell>
          <cell r="J230">
            <v>1</v>
          </cell>
          <cell r="K230">
            <v>36073</v>
          </cell>
          <cell r="L230">
            <v>1</v>
          </cell>
          <cell r="M230" t="str">
            <v>Labor</v>
          </cell>
          <cell r="N230">
            <v>24</v>
          </cell>
          <cell r="O230">
            <v>24</v>
          </cell>
          <cell r="P230">
            <v>36069</v>
          </cell>
          <cell r="Q230">
            <v>32</v>
          </cell>
          <cell r="S230">
            <v>37043</v>
          </cell>
          <cell r="T230">
            <v>36171</v>
          </cell>
          <cell r="U230">
            <v>36171</v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"13.10.99"</v>
          </cell>
          <cell r="AE230" t="str">
            <v>"13.10.99"</v>
          </cell>
          <cell r="AW230" t="str">
            <v>13.10.99; 16.6.99; 10.5.99; 18.11.1998</v>
          </cell>
          <cell r="AX230" t="str">
            <v>Herr Seeger versicherte mir telefonisch ab 13.10.99, daß es keinen Labor-Gefahrenbereich gäbe! Daraufhin wird die GUV-Prüf. als Büro gerechnet.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 t="str">
            <v>5867-032</v>
          </cell>
          <cell r="C231" t="str">
            <v>Leichtweiß-Institut für Wasserbau</v>
          </cell>
          <cell r="D231" t="str">
            <v>Abt.</v>
          </cell>
          <cell r="E231" t="str">
            <v>Hydrologie u. Wasserwirtschaft</v>
          </cell>
          <cell r="F231" t="str">
            <v>Frau</v>
          </cell>
          <cell r="G231" t="str">
            <v>Stefanie Arnhold</v>
          </cell>
          <cell r="H231" t="str">
            <v>3956 /76</v>
          </cell>
          <cell r="J231">
            <v>1</v>
          </cell>
          <cell r="K231">
            <v>36073</v>
          </cell>
          <cell r="L231">
            <v>1</v>
          </cell>
          <cell r="M231" t="str">
            <v>Labor</v>
          </cell>
          <cell r="N231">
            <v>24</v>
          </cell>
          <cell r="O231">
            <v>24</v>
          </cell>
          <cell r="P231">
            <v>36069</v>
          </cell>
          <cell r="Q231">
            <v>32</v>
          </cell>
          <cell r="S231">
            <v>37043</v>
          </cell>
          <cell r="T231">
            <v>36171</v>
          </cell>
          <cell r="U231">
            <v>36171</v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"13.10.99"</v>
          </cell>
          <cell r="AE231" t="str">
            <v>"13.10.99"</v>
          </cell>
          <cell r="AW231" t="str">
            <v>13.10.99; 16.6.99; 10.5.99; 18.11.1998</v>
          </cell>
          <cell r="AX231" t="str">
            <v>Herr Seeger versicherte mir telefonisch a13.10.99, daß es keinen Labor-Gefahrenbereich gäbe! Daraufhin wird die GUV-Prüf. als Büro gerechnet.</v>
          </cell>
          <cell r="BE231">
            <v>0</v>
          </cell>
        </row>
        <row r="232">
          <cell r="A232" t="str">
            <v>5867-040</v>
          </cell>
          <cell r="C232" t="str">
            <v>Leichtweiß-Institut für Wasserbau</v>
          </cell>
          <cell r="D232" t="str">
            <v>Abt.</v>
          </cell>
          <cell r="E232" t="str">
            <v>Landw. Wasserbau u. Abfallwirtschaft</v>
          </cell>
          <cell r="F232" t="str">
            <v>Herrn</v>
          </cell>
          <cell r="G232" t="str">
            <v>Dr. Kai Münnich</v>
          </cell>
          <cell r="H232" t="str">
            <v>3962/77/60/70/69</v>
          </cell>
          <cell r="J232">
            <v>1</v>
          </cell>
          <cell r="K232">
            <v>34506</v>
          </cell>
          <cell r="M232" t="str">
            <v>Büro</v>
          </cell>
          <cell r="N232">
            <v>24</v>
          </cell>
          <cell r="O232">
            <v>24</v>
          </cell>
          <cell r="P232">
            <v>36039</v>
          </cell>
          <cell r="Q232">
            <v>32</v>
          </cell>
          <cell r="S232">
            <v>37012</v>
          </cell>
          <cell r="T232" t="str">
            <v>Ernst Jelting</v>
          </cell>
          <cell r="U232" t="str">
            <v>Ernst Jelting</v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>
            <v>36167</v>
          </cell>
          <cell r="AE232">
            <v>36167</v>
          </cell>
          <cell r="AT232">
            <v>0</v>
          </cell>
          <cell r="AW232">
            <v>36138</v>
          </cell>
          <cell r="BA232">
            <v>113</v>
          </cell>
          <cell r="BB232">
            <v>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 t="str">
            <v>5867-041</v>
          </cell>
          <cell r="C233" t="str">
            <v>Leichtweiß-Institut für Wasserbau</v>
          </cell>
          <cell r="E233" t="str">
            <v>Landw. Wasserbau u. Abfallwirtschaft</v>
          </cell>
          <cell r="F233" t="str">
            <v>Herrn</v>
          </cell>
          <cell r="G233" t="str">
            <v>Dr. Kai Münnich</v>
          </cell>
          <cell r="H233" t="str">
            <v>3962/77/60/70/69</v>
          </cell>
          <cell r="J233" t="str">
            <v>"0"</v>
          </cell>
          <cell r="K233">
            <v>34506</v>
          </cell>
          <cell r="M233" t="str">
            <v>Labor</v>
          </cell>
          <cell r="N233">
            <v>12</v>
          </cell>
          <cell r="O233">
            <v>12</v>
          </cell>
          <cell r="P233">
            <v>36627</v>
          </cell>
          <cell r="Q233">
            <v>15</v>
          </cell>
          <cell r="S233">
            <v>37083</v>
          </cell>
          <cell r="T233" t="str">
            <v>Ernst Jelting</v>
          </cell>
          <cell r="U233" t="str">
            <v>Ernst Jelting</v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>
            <v>36167</v>
          </cell>
          <cell r="AE233" t="str">
            <v>Schreiben?</v>
          </cell>
          <cell r="AT233">
            <v>1</v>
          </cell>
          <cell r="AU233" t="str">
            <v>k.muennich@tu-bs.de</v>
          </cell>
          <cell r="AV233">
            <v>36628</v>
          </cell>
          <cell r="AW233" t="str">
            <v>14.06.00; 16.05.00; 20.04.00; 15.02.00, 09.12.1998</v>
          </cell>
          <cell r="AX233" t="str">
            <v>Unterlagen werden zugesandt!</v>
          </cell>
          <cell r="AZ233" t="str">
            <v>s</v>
          </cell>
          <cell r="BA233">
            <v>155</v>
          </cell>
          <cell r="BB233">
            <v>4</v>
          </cell>
          <cell r="BC233">
            <v>2</v>
          </cell>
          <cell r="BD233">
            <v>0</v>
          </cell>
          <cell r="BE233">
            <v>1.2903225806451613</v>
          </cell>
        </row>
        <row r="234">
          <cell r="A234" t="str">
            <v>5868-800</v>
          </cell>
          <cell r="B234" t="str">
            <v>Institut für</v>
          </cell>
          <cell r="C234" t="str">
            <v>Bauwirtschaft u. Baubetrieb</v>
          </cell>
          <cell r="F234" t="str">
            <v>Herrn</v>
          </cell>
          <cell r="G234" t="str">
            <v>Christian Möllenberg</v>
          </cell>
          <cell r="H234">
            <v>3174</v>
          </cell>
          <cell r="J234">
            <v>1</v>
          </cell>
          <cell r="K234">
            <v>34506</v>
          </cell>
          <cell r="M234" t="str">
            <v>Büro</v>
          </cell>
          <cell r="N234">
            <v>24</v>
          </cell>
          <cell r="O234">
            <v>24</v>
          </cell>
          <cell r="P234">
            <v>35916</v>
          </cell>
          <cell r="Q234">
            <v>32</v>
          </cell>
          <cell r="S234">
            <v>36892</v>
          </cell>
          <cell r="T234">
            <v>35921</v>
          </cell>
          <cell r="U234">
            <v>35921</v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>
            <v>35927</v>
          </cell>
          <cell r="AE234">
            <v>35927</v>
          </cell>
          <cell r="AV234" t="str">
            <v xml:space="preserve"> </v>
          </cell>
          <cell r="BA234">
            <v>141</v>
          </cell>
          <cell r="BB234">
            <v>2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 t="str">
            <v>5869-600</v>
          </cell>
          <cell r="B235" t="str">
            <v>Institut für</v>
          </cell>
          <cell r="C235" t="str">
            <v>Siedlungswasserwirtschaft</v>
          </cell>
          <cell r="F235" t="str">
            <v>Herrn</v>
          </cell>
          <cell r="G235" t="str">
            <v>Reimund Dudda</v>
          </cell>
          <cell r="H235">
            <v>7941</v>
          </cell>
          <cell r="J235">
            <v>1</v>
          </cell>
          <cell r="K235">
            <v>36620</v>
          </cell>
          <cell r="L235">
            <v>1</v>
          </cell>
          <cell r="M235" t="str">
            <v>Werkstatt</v>
          </cell>
          <cell r="N235">
            <v>12</v>
          </cell>
          <cell r="O235">
            <v>16</v>
          </cell>
          <cell r="P235">
            <v>36619</v>
          </cell>
          <cell r="Q235">
            <v>16</v>
          </cell>
          <cell r="S235">
            <v>37106</v>
          </cell>
          <cell r="T235" t="str">
            <v>Betreuung !</v>
          </cell>
          <cell r="U235">
            <v>35984</v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>
            <v>35391</v>
          </cell>
          <cell r="AE235" t="str">
            <v>Schreiben?</v>
          </cell>
          <cell r="AM235">
            <v>36697</v>
          </cell>
          <cell r="AN235">
            <v>36739</v>
          </cell>
          <cell r="AO235">
            <v>0.41666666666666669</v>
          </cell>
          <cell r="AP235">
            <v>36767</v>
          </cell>
          <cell r="AQ235">
            <v>0.41666666666666669</v>
          </cell>
          <cell r="AS235">
            <v>1</v>
          </cell>
          <cell r="AT235">
            <v>1</v>
          </cell>
          <cell r="AW235" t="str">
            <v xml:space="preserve">20.06.00; 11.05.00; 04.04.00    ;03.04.00; 15.02.00, 19.01.00, 15.10.99; 25.11.1998; </v>
          </cell>
          <cell r="BA235">
            <v>179</v>
          </cell>
          <cell r="BB235">
            <v>2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 t="str">
            <v>5869-601</v>
          </cell>
          <cell r="B236" t="str">
            <v>Institut für</v>
          </cell>
          <cell r="C236" t="str">
            <v>Siedlungswasserwirtschaft</v>
          </cell>
          <cell r="F236" t="str">
            <v>Herrn</v>
          </cell>
          <cell r="G236" t="str">
            <v>Burkardt Peters</v>
          </cell>
          <cell r="H236">
            <v>7941</v>
          </cell>
          <cell r="J236">
            <v>1</v>
          </cell>
          <cell r="K236">
            <v>33948</v>
          </cell>
          <cell r="M236" t="str">
            <v>Büro</v>
          </cell>
          <cell r="N236">
            <v>24</v>
          </cell>
          <cell r="O236">
            <v>24</v>
          </cell>
          <cell r="P236">
            <v>36039</v>
          </cell>
          <cell r="Q236">
            <v>32</v>
          </cell>
          <cell r="S236">
            <v>37012</v>
          </cell>
          <cell r="T236">
            <v>35984</v>
          </cell>
          <cell r="U236">
            <v>35984</v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>
            <v>35391</v>
          </cell>
          <cell r="AE236">
            <v>35391</v>
          </cell>
          <cell r="AM236" t="str">
            <v>eigenes Prüfgerät</v>
          </cell>
          <cell r="AO236" t="str">
            <v xml:space="preserve"> eigenes Prüfgerät</v>
          </cell>
          <cell r="AQ236" t="str">
            <v xml:space="preserve"> eigenes Prüfgerät                      </v>
          </cell>
          <cell r="AS236" t="str">
            <v>a</v>
          </cell>
          <cell r="AT236" t="str">
            <v>Z</v>
          </cell>
          <cell r="AW236" t="str">
            <v>04.05.00; 15.10.99; 25.11.1998</v>
          </cell>
          <cell r="AX236" t="str">
            <v>R. Houschka u. J. Faber haben am 04.05.00 Elt-Anlage im Labor besichtigt, weitere Gespräche nötig wegen Abnahme!</v>
          </cell>
          <cell r="AZ236" t="str">
            <v>H</v>
          </cell>
          <cell r="BA236">
            <v>57</v>
          </cell>
          <cell r="BB236">
            <v>6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 t="str">
            <v>5874-200</v>
          </cell>
          <cell r="B237" t="str">
            <v>Institut für</v>
          </cell>
          <cell r="C237" t="str">
            <v>Geodäsie und Photogrammetrie</v>
          </cell>
          <cell r="D237" t="str">
            <v>Abt.</v>
          </cell>
          <cell r="E237" t="str">
            <v>Geodäsie</v>
          </cell>
          <cell r="F237" t="str">
            <v>Herrn</v>
          </cell>
          <cell r="G237" t="str">
            <v>Manfred Sievers ???</v>
          </cell>
          <cell r="H237">
            <v>7475</v>
          </cell>
          <cell r="J237" t="str">
            <v>"0"</v>
          </cell>
          <cell r="K237" t="str">
            <v>R. Houschka spricht Chef an !</v>
          </cell>
          <cell r="M237" t="str">
            <v>Werkstatt</v>
          </cell>
          <cell r="N237">
            <v>12</v>
          </cell>
          <cell r="O237">
            <v>12</v>
          </cell>
          <cell r="P237">
            <v>35796</v>
          </cell>
          <cell r="Q237">
            <v>16</v>
          </cell>
          <cell r="S237">
            <v>36281</v>
          </cell>
          <cell r="T237">
            <v>34920</v>
          </cell>
          <cell r="U237">
            <v>34920</v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siehe &gt;</v>
          </cell>
          <cell r="AA237" t="str">
            <v/>
          </cell>
          <cell r="AB237" t="str">
            <v/>
          </cell>
          <cell r="AC237" t="str">
            <v/>
          </cell>
          <cell r="AE237" t="str">
            <v/>
          </cell>
          <cell r="AM237" t="str">
            <v>siehe Bemerkungen</v>
          </cell>
          <cell r="AW237" t="str">
            <v>5.6.00; 15.02.00, 23.08.99 mit M.Sievers gesprochen.18.5.00 mit Frau Pickert gesprochen</v>
          </cell>
          <cell r="AX237" t="str">
            <v>Rückruf folgt ! -Herr Lüthge ist nicht am Institut;- Manfred Sievers prüft nicht mehr !;R. Houschka kümmert sich drum !Prof. Niemeier ist ab den 23.5.00 wieder im Inst.</v>
          </cell>
          <cell r="AZ237" t="str">
            <v>H</v>
          </cell>
          <cell r="BA237">
            <v>99</v>
          </cell>
          <cell r="BB237">
            <v>7</v>
          </cell>
          <cell r="BC237">
            <v>2</v>
          </cell>
          <cell r="BD237">
            <v>0</v>
          </cell>
          <cell r="BE237">
            <v>2.0202020202020203</v>
          </cell>
        </row>
        <row r="238">
          <cell r="A238" t="str">
            <v>5874-201</v>
          </cell>
          <cell r="B238" t="str">
            <v>Institut für</v>
          </cell>
          <cell r="C238" t="str">
            <v>Geodäsie und Photogrammetrie</v>
          </cell>
          <cell r="D238" t="str">
            <v>Abt.</v>
          </cell>
          <cell r="E238" t="str">
            <v>Geodäsie und Photogrammetrie</v>
          </cell>
          <cell r="F238" t="str">
            <v>Herrn</v>
          </cell>
          <cell r="G238" t="str">
            <v>Prof.-Dr. Niemeier</v>
          </cell>
          <cell r="H238">
            <v>7475</v>
          </cell>
          <cell r="J238" t="str">
            <v>"1"</v>
          </cell>
          <cell r="K238" t="str">
            <v>R. Houschka spricht Chef an !</v>
          </cell>
          <cell r="M238" t="str">
            <v>Labor</v>
          </cell>
          <cell r="N238">
            <v>12</v>
          </cell>
          <cell r="O238">
            <v>12</v>
          </cell>
          <cell r="P238">
            <v>35796</v>
          </cell>
          <cell r="Q238">
            <v>16</v>
          </cell>
          <cell r="S238">
            <v>36281</v>
          </cell>
          <cell r="T238">
            <v>34920</v>
          </cell>
          <cell r="U238">
            <v>34920</v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>siehe &gt;</v>
          </cell>
          <cell r="AA238" t="str">
            <v/>
          </cell>
          <cell r="AB238" t="str">
            <v/>
          </cell>
          <cell r="AC238" t="str">
            <v/>
          </cell>
          <cell r="AE238" t="str">
            <v/>
          </cell>
          <cell r="AM238" t="str">
            <v>siehe Bemerkungen</v>
          </cell>
          <cell r="AW238" t="str">
            <v>25.05.00;18.5.00 mit Frau Pickert gesprochen; 15.02.00, 23.08.99 mit M.Sievers gesprochen.</v>
          </cell>
          <cell r="AX238" t="str">
            <v>Rückruf folgt ! -Herr Lüthge ist nicht am Institut;- Manfred Sievers prüft nicht mehr !;R. Houschka kümmert sich drum !Prof. Niemeier ist ab den 23.5.00 wieder im Inst.</v>
          </cell>
          <cell r="AZ238" t="str">
            <v>H</v>
          </cell>
          <cell r="BA238">
            <v>120</v>
          </cell>
          <cell r="BB238">
            <v>1</v>
          </cell>
          <cell r="BC238">
            <v>3</v>
          </cell>
          <cell r="BD238">
            <v>0</v>
          </cell>
          <cell r="BE238">
            <v>2.5</v>
          </cell>
        </row>
        <row r="239">
          <cell r="A239" t="str">
            <v>5874-202</v>
          </cell>
          <cell r="B239" t="str">
            <v>Institut für</v>
          </cell>
          <cell r="C239" t="str">
            <v>Geodäsie und Photogrammetrie</v>
          </cell>
          <cell r="D239" t="str">
            <v>Abt.</v>
          </cell>
          <cell r="E239" t="str">
            <v>Geodäsie und Photogrammetrie</v>
          </cell>
          <cell r="F239" t="str">
            <v>Herrn</v>
          </cell>
          <cell r="G239" t="str">
            <v>Wolfgang Schellin</v>
          </cell>
          <cell r="H239">
            <v>7475</v>
          </cell>
          <cell r="J239">
            <v>1</v>
          </cell>
          <cell r="K239">
            <v>34113</v>
          </cell>
          <cell r="M239" t="str">
            <v>Büro</v>
          </cell>
          <cell r="N239">
            <v>24</v>
          </cell>
          <cell r="O239">
            <v>24</v>
          </cell>
          <cell r="P239">
            <v>35796</v>
          </cell>
          <cell r="Q239">
            <v>32</v>
          </cell>
          <cell r="S239">
            <v>36770</v>
          </cell>
          <cell r="T239">
            <v>34920</v>
          </cell>
          <cell r="U239">
            <v>34920</v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>
            <v>35391</v>
          </cell>
          <cell r="AE239">
            <v>35391</v>
          </cell>
          <cell r="AW239" t="str">
            <v>25.05.00; 18.5.00 mit Frau Pickert gesprochen</v>
          </cell>
          <cell r="AX239" t="str">
            <v>Prof. Niemeier ansprechen</v>
          </cell>
          <cell r="AZ239" t="str">
            <v>H</v>
          </cell>
          <cell r="BA239">
            <v>224</v>
          </cell>
          <cell r="BB239">
            <v>9</v>
          </cell>
          <cell r="BC239">
            <v>4</v>
          </cell>
          <cell r="BD239">
            <v>0</v>
          </cell>
          <cell r="BE239">
            <v>1.7857142857142858</v>
          </cell>
        </row>
        <row r="240">
          <cell r="A240" t="str">
            <v>5886-600</v>
          </cell>
          <cell r="B240" t="str">
            <v>Fachb.7</v>
          </cell>
          <cell r="C240" t="str">
            <v>Maschinenbau</v>
          </cell>
          <cell r="E240" t="str">
            <v xml:space="preserve"> </v>
          </cell>
          <cell r="F240" t="str">
            <v>Herrn</v>
          </cell>
          <cell r="G240" t="str">
            <v>Jens Faber,   Abt. 42</v>
          </cell>
          <cell r="H240">
            <v>7684</v>
          </cell>
          <cell r="I240" t="str">
            <v>"0"</v>
          </cell>
          <cell r="K240">
            <v>33547</v>
          </cell>
          <cell r="M240" t="str">
            <v>Büro</v>
          </cell>
          <cell r="N240">
            <v>24</v>
          </cell>
          <cell r="O240">
            <v>24</v>
          </cell>
          <cell r="P240">
            <v>35855</v>
          </cell>
          <cell r="Q240">
            <v>24</v>
          </cell>
          <cell r="S240">
            <v>36586</v>
          </cell>
          <cell r="T240" t="str">
            <v>Faber</v>
          </cell>
          <cell r="U240" t="str">
            <v>Faber</v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>siehe &gt;</v>
          </cell>
          <cell r="AA240" t="str">
            <v/>
          </cell>
          <cell r="AB240" t="str">
            <v/>
          </cell>
          <cell r="AC240" t="str">
            <v/>
          </cell>
          <cell r="AE240" t="str">
            <v/>
          </cell>
          <cell r="AM240" t="str">
            <v>siehe oben</v>
          </cell>
          <cell r="AZ240" t="str">
            <v>FJ</v>
          </cell>
          <cell r="BA240">
            <v>40</v>
          </cell>
          <cell r="BB240">
            <v>1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 t="str">
            <v>5886-601</v>
          </cell>
          <cell r="B241" t="str">
            <v>Fachschaft</v>
          </cell>
          <cell r="C241" t="str">
            <v>Maschinenbau</v>
          </cell>
          <cell r="E241" t="str">
            <v>Zimmerstr. 24 c</v>
          </cell>
          <cell r="F241" t="str">
            <v>Herrn</v>
          </cell>
          <cell r="G241" t="str">
            <v>Jens Faber</v>
          </cell>
          <cell r="H241">
            <v>4565</v>
          </cell>
          <cell r="I241" t="str">
            <v>"0"</v>
          </cell>
          <cell r="K241">
            <v>33547</v>
          </cell>
          <cell r="M241" t="str">
            <v>Büro</v>
          </cell>
          <cell r="N241">
            <v>24</v>
          </cell>
          <cell r="O241">
            <v>24</v>
          </cell>
          <cell r="P241">
            <v>36678</v>
          </cell>
          <cell r="Q241">
            <v>24</v>
          </cell>
          <cell r="S241">
            <v>37408</v>
          </cell>
          <cell r="T241" t="str">
            <v>Faber</v>
          </cell>
          <cell r="U241" t="str">
            <v>Faber</v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E241" t="str">
            <v/>
          </cell>
          <cell r="AM241" t="str">
            <v>siehe oben</v>
          </cell>
          <cell r="AX241" t="str">
            <v>Prüfung erfolgt auf freiw. Basis</v>
          </cell>
          <cell r="AZ241" t="str">
            <v>JF</v>
          </cell>
          <cell r="BE241">
            <v>0</v>
          </cell>
        </row>
        <row r="242">
          <cell r="A242" t="str">
            <v>5887-400</v>
          </cell>
          <cell r="B242" t="str">
            <v>Institut für</v>
          </cell>
          <cell r="C242" t="str">
            <v>Fahrzeugtechnik</v>
          </cell>
          <cell r="F242" t="str">
            <v>Herrn</v>
          </cell>
          <cell r="G242" t="str">
            <v>Hans-Dieter Nedel</v>
          </cell>
          <cell r="H242">
            <v>2657</v>
          </cell>
          <cell r="I242">
            <v>1</v>
          </cell>
          <cell r="K242">
            <v>33917</v>
          </cell>
          <cell r="M242" t="str">
            <v>Büro</v>
          </cell>
          <cell r="N242">
            <v>24</v>
          </cell>
          <cell r="O242">
            <v>24</v>
          </cell>
          <cell r="P242">
            <v>36682</v>
          </cell>
          <cell r="Q242">
            <v>32</v>
          </cell>
          <cell r="S242">
            <v>37657</v>
          </cell>
          <cell r="T242" t="str">
            <v>Hans-Dieter Nedel</v>
          </cell>
          <cell r="U242" t="str">
            <v>Hans-Dieter Nedel</v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>
            <v>35375</v>
          </cell>
          <cell r="AE242">
            <v>35375</v>
          </cell>
          <cell r="AT242" t="str">
            <v>Diskette</v>
          </cell>
          <cell r="AU242" t="str">
            <v>k-e.kirschnink@tu-bs.de</v>
          </cell>
          <cell r="AV242">
            <v>36691</v>
          </cell>
          <cell r="AW242" t="str">
            <v>14.06.00; 14.06.1999</v>
          </cell>
          <cell r="AX242" t="str">
            <v>Fon 7786; Unterlagen auf Diskette win3.1!; blaue Daten per Telefonat am 15.06.00.</v>
          </cell>
          <cell r="BA242">
            <v>46</v>
          </cell>
          <cell r="BB242">
            <v>3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 t="str">
            <v>5887-401</v>
          </cell>
          <cell r="B243" t="str">
            <v>Institut für</v>
          </cell>
          <cell r="C243" t="str">
            <v>Fahrzeugtechnik</v>
          </cell>
          <cell r="F243" t="str">
            <v>Herrn</v>
          </cell>
          <cell r="G243" t="str">
            <v>Hans-Dieter Nedel</v>
          </cell>
          <cell r="H243">
            <v>2657</v>
          </cell>
          <cell r="I243" t="str">
            <v>"0"</v>
          </cell>
          <cell r="K243">
            <v>33917</v>
          </cell>
          <cell r="M243" t="str">
            <v>Werkstatt</v>
          </cell>
          <cell r="N243">
            <v>12</v>
          </cell>
          <cell r="O243">
            <v>12</v>
          </cell>
          <cell r="P243">
            <v>36220</v>
          </cell>
          <cell r="Q243">
            <v>24</v>
          </cell>
          <cell r="R243" t="str">
            <v>X</v>
          </cell>
          <cell r="S243">
            <v>36951</v>
          </cell>
          <cell r="T243" t="str">
            <v>Hans-Dieter Nedel</v>
          </cell>
          <cell r="U243" t="str">
            <v>Hans-Dieter Nedel</v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>
            <v>35375</v>
          </cell>
          <cell r="AE243" t="str">
            <v>Sonderturnus</v>
          </cell>
          <cell r="AT243">
            <v>0</v>
          </cell>
          <cell r="AW243">
            <v>36325</v>
          </cell>
          <cell r="AX243" t="str">
            <v xml:space="preserve">Herr Nedel prüft eigenverantwortlich in 2 Jahres-Turnus; </v>
          </cell>
          <cell r="BA243">
            <v>230</v>
          </cell>
          <cell r="BB243">
            <v>4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 t="str">
            <v>5889-000</v>
          </cell>
          <cell r="B244" t="str">
            <v>Institut für</v>
          </cell>
          <cell r="C244" t="str">
            <v>Meßtechnik und experimetelle Mechanik IMEX</v>
          </cell>
          <cell r="F244" t="str">
            <v>Herrn</v>
          </cell>
          <cell r="G244" t="str">
            <v>Thomas Bunkus</v>
          </cell>
          <cell r="H244">
            <v>7033</v>
          </cell>
          <cell r="I244">
            <v>1</v>
          </cell>
          <cell r="K244">
            <v>33990</v>
          </cell>
          <cell r="M244" t="str">
            <v>Büro</v>
          </cell>
          <cell r="N244">
            <v>24</v>
          </cell>
          <cell r="O244">
            <v>24</v>
          </cell>
          <cell r="P244">
            <v>36039</v>
          </cell>
          <cell r="Q244">
            <v>32</v>
          </cell>
          <cell r="S244">
            <v>37012</v>
          </cell>
          <cell r="T244" t="str">
            <v>Thomas Bunkus</v>
          </cell>
          <cell r="U244" t="str">
            <v>Thomas Bunkus</v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>
            <v>36195</v>
          </cell>
          <cell r="AE244">
            <v>36195</v>
          </cell>
          <cell r="AT244" t="str">
            <v>Diskette</v>
          </cell>
          <cell r="AW244" t="str">
            <v>3.5.99; 2.2.99</v>
          </cell>
          <cell r="BA244">
            <v>61</v>
          </cell>
          <cell r="BB244">
            <v>2</v>
          </cell>
          <cell r="BC244">
            <v>2</v>
          </cell>
          <cell r="BD244">
            <v>0</v>
          </cell>
          <cell r="BE244">
            <v>3.278688524590164</v>
          </cell>
        </row>
        <row r="245">
          <cell r="A245" t="str">
            <v>5889-001</v>
          </cell>
          <cell r="B245" t="str">
            <v>Institut für</v>
          </cell>
          <cell r="C245" t="str">
            <v>Meßtechnik und experimetelle Mechanik IMEX</v>
          </cell>
          <cell r="D245" t="str">
            <v>Fachgrup.</v>
          </cell>
          <cell r="E245" t="str">
            <v>Schleinitzstraße</v>
          </cell>
          <cell r="F245" t="str">
            <v>Herrn</v>
          </cell>
          <cell r="G245" t="str">
            <v>Thomas Bunkus</v>
          </cell>
          <cell r="H245">
            <v>7033</v>
          </cell>
          <cell r="I245" t="str">
            <v>"0"</v>
          </cell>
          <cell r="K245">
            <v>33990</v>
          </cell>
          <cell r="M245" t="str">
            <v>Werkstatt</v>
          </cell>
          <cell r="N245">
            <v>12</v>
          </cell>
          <cell r="O245">
            <v>12</v>
          </cell>
          <cell r="P245">
            <v>36526</v>
          </cell>
          <cell r="Q245">
            <v>16</v>
          </cell>
          <cell r="S245">
            <v>37012</v>
          </cell>
          <cell r="T245" t="str">
            <v>Thomas Bunkus</v>
          </cell>
          <cell r="U245" t="str">
            <v>Thomas Bunkus</v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>
            <v>36195</v>
          </cell>
          <cell r="AE245">
            <v>36195</v>
          </cell>
          <cell r="AT245">
            <v>0</v>
          </cell>
          <cell r="AW245" t="str">
            <v>3.5.99; 2.2.99</v>
          </cell>
          <cell r="BA245">
            <v>210</v>
          </cell>
          <cell r="BB245">
            <v>0</v>
          </cell>
          <cell r="BC245">
            <v>2</v>
          </cell>
          <cell r="BD245">
            <v>0</v>
          </cell>
          <cell r="BE245">
            <v>0.95238095238095233</v>
          </cell>
        </row>
        <row r="246">
          <cell r="A246" t="str">
            <v>5889-003</v>
          </cell>
          <cell r="B246" t="str">
            <v>Institut für</v>
          </cell>
          <cell r="C246" t="str">
            <v>Meßtechnik und experimetelle Mechanik IMEX</v>
          </cell>
          <cell r="D246" t="str">
            <v>Fachgrup.</v>
          </cell>
          <cell r="E246" t="str">
            <v>Bültenweg</v>
          </cell>
          <cell r="F246" t="str">
            <v>Herrn</v>
          </cell>
          <cell r="G246" t="str">
            <v>Thomas Bunkus</v>
          </cell>
          <cell r="H246">
            <v>7033</v>
          </cell>
          <cell r="I246" t="str">
            <v>"0"</v>
          </cell>
          <cell r="K246">
            <v>33990</v>
          </cell>
          <cell r="M246" t="str">
            <v>Büro</v>
          </cell>
          <cell r="N246">
            <v>24</v>
          </cell>
          <cell r="O246">
            <v>24</v>
          </cell>
          <cell r="P246">
            <v>36039</v>
          </cell>
          <cell r="Q246">
            <v>24</v>
          </cell>
          <cell r="S246">
            <v>36770</v>
          </cell>
          <cell r="T246" t="str">
            <v>Thomas Bunkus</v>
          </cell>
          <cell r="U246" t="str">
            <v>Thomas Bunkus</v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"04.02.99"</v>
          </cell>
          <cell r="AE246" t="str">
            <v>"04.02.99"</v>
          </cell>
          <cell r="AT246">
            <v>0</v>
          </cell>
          <cell r="AW246" t="str">
            <v>3.5.99; 2.2.99</v>
          </cell>
          <cell r="BA246">
            <v>193</v>
          </cell>
          <cell r="BB246">
            <v>1</v>
          </cell>
          <cell r="BC246">
            <v>8</v>
          </cell>
          <cell r="BD246">
            <v>0</v>
          </cell>
          <cell r="BE246">
            <v>4.1450777202072535</v>
          </cell>
        </row>
        <row r="247">
          <cell r="A247" t="str">
            <v>5889-004</v>
          </cell>
          <cell r="B247" t="str">
            <v>Institut für</v>
          </cell>
          <cell r="C247" t="str">
            <v>Meßtechnik und experimetelle Mechanik IMEX</v>
          </cell>
          <cell r="D247" t="str">
            <v>Fachgrup.</v>
          </cell>
          <cell r="E247" t="str">
            <v>Bültenweg</v>
          </cell>
          <cell r="F247" t="str">
            <v>Herrn</v>
          </cell>
          <cell r="G247" t="str">
            <v>Thomas Bunkus</v>
          </cell>
          <cell r="H247">
            <v>7033</v>
          </cell>
          <cell r="I247" t="str">
            <v>"0"</v>
          </cell>
          <cell r="K247">
            <v>33990</v>
          </cell>
          <cell r="M247" t="str">
            <v>Labor</v>
          </cell>
          <cell r="N247">
            <v>12</v>
          </cell>
          <cell r="O247">
            <v>12</v>
          </cell>
          <cell r="P247">
            <v>36526</v>
          </cell>
          <cell r="Q247">
            <v>16</v>
          </cell>
          <cell r="S247">
            <v>37012</v>
          </cell>
          <cell r="T247" t="str">
            <v>Thomas Bunkus</v>
          </cell>
          <cell r="U247" t="str">
            <v>Thomas Bunkus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>
            <v>36570</v>
          </cell>
          <cell r="AE247">
            <v>36570</v>
          </cell>
          <cell r="AT247">
            <v>0</v>
          </cell>
          <cell r="AW247" t="str">
            <v>3.5.99; 2.2.99</v>
          </cell>
          <cell r="BA247">
            <v>142</v>
          </cell>
          <cell r="BB247">
            <v>0</v>
          </cell>
          <cell r="BC247">
            <v>1</v>
          </cell>
          <cell r="BD247">
            <v>0</v>
          </cell>
          <cell r="BE247">
            <v>0.70422535211267601</v>
          </cell>
        </row>
        <row r="248">
          <cell r="A248" t="str">
            <v>5889-006</v>
          </cell>
          <cell r="B248" t="str">
            <v>Institut für</v>
          </cell>
          <cell r="C248" t="str">
            <v>Meßtechnik und experimetelle Mechanik IMEX</v>
          </cell>
          <cell r="D248" t="str">
            <v>Fachgrup.</v>
          </cell>
          <cell r="E248" t="str">
            <v>Bültenweg</v>
          </cell>
          <cell r="F248" t="str">
            <v>Herrn</v>
          </cell>
          <cell r="G248" t="str">
            <v>Michael Andrezejewsky</v>
          </cell>
          <cell r="H248">
            <v>2720</v>
          </cell>
          <cell r="J248">
            <v>1</v>
          </cell>
          <cell r="K248">
            <v>35689</v>
          </cell>
          <cell r="M248" t="str">
            <v>Werkstatt</v>
          </cell>
          <cell r="N248">
            <v>12</v>
          </cell>
          <cell r="O248">
            <v>12</v>
          </cell>
          <cell r="P248">
            <v>36192</v>
          </cell>
          <cell r="Q248">
            <v>16</v>
          </cell>
          <cell r="S248">
            <v>36678</v>
          </cell>
          <cell r="T248" t="str">
            <v>Thomas Bunkus</v>
          </cell>
          <cell r="U248" t="str">
            <v>Thomas Bunkus</v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>
            <v>36672</v>
          </cell>
          <cell r="AA248" t="str">
            <v/>
          </cell>
          <cell r="AB248" t="str">
            <v/>
          </cell>
          <cell r="AC248" t="str">
            <v/>
          </cell>
          <cell r="AD248">
            <v>36209</v>
          </cell>
          <cell r="AE248">
            <v>36209</v>
          </cell>
          <cell r="AT248">
            <v>0</v>
          </cell>
          <cell r="AW248">
            <v>36206</v>
          </cell>
          <cell r="AX248" t="str">
            <v>Unterlagen wurden nicht erstellt</v>
          </cell>
          <cell r="BA248">
            <v>36</v>
          </cell>
          <cell r="BB248">
            <v>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 t="str">
            <v>5890-400</v>
          </cell>
          <cell r="B249" t="str">
            <v>Institut für</v>
          </cell>
          <cell r="C249" t="str">
            <v>Strömungsmechanik</v>
          </cell>
          <cell r="F249" t="str">
            <v>Herrn</v>
          </cell>
          <cell r="G249" t="str">
            <v>Hans-Peter Görlich</v>
          </cell>
          <cell r="H249">
            <v>2986</v>
          </cell>
          <cell r="J249">
            <v>1</v>
          </cell>
          <cell r="K249">
            <v>33941</v>
          </cell>
          <cell r="M249" t="str">
            <v>Büro</v>
          </cell>
          <cell r="N249">
            <v>24</v>
          </cell>
          <cell r="O249">
            <v>24</v>
          </cell>
          <cell r="P249">
            <v>36220</v>
          </cell>
          <cell r="Q249">
            <v>32</v>
          </cell>
          <cell r="S249">
            <v>37196</v>
          </cell>
          <cell r="T249">
            <v>36245</v>
          </cell>
          <cell r="U249">
            <v>36245</v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>
            <v>35391</v>
          </cell>
          <cell r="AE249">
            <v>35391</v>
          </cell>
          <cell r="AW249">
            <v>36193</v>
          </cell>
          <cell r="AX249" t="str">
            <v>keine E-Fachkraft !</v>
          </cell>
          <cell r="BA249">
            <v>99</v>
          </cell>
          <cell r="BB249">
            <v>6</v>
          </cell>
          <cell r="BC249">
            <v>1</v>
          </cell>
          <cell r="BD249">
            <v>1</v>
          </cell>
          <cell r="BE249">
            <v>1.0101010101010102</v>
          </cell>
        </row>
        <row r="250">
          <cell r="A250" t="str">
            <v>5890-401</v>
          </cell>
          <cell r="B250" t="str">
            <v>Institut für</v>
          </cell>
          <cell r="C250" t="str">
            <v>Strömungsmechanik</v>
          </cell>
          <cell r="F250" t="str">
            <v>Herrn</v>
          </cell>
          <cell r="G250" t="str">
            <v>Hans-Peter Görlich</v>
          </cell>
          <cell r="H250">
            <v>2986</v>
          </cell>
          <cell r="J250" t="str">
            <v>"0"</v>
          </cell>
          <cell r="K250">
            <v>33941</v>
          </cell>
          <cell r="M250" t="str">
            <v>Werkstatt</v>
          </cell>
          <cell r="N250">
            <v>12</v>
          </cell>
          <cell r="O250">
            <v>16</v>
          </cell>
          <cell r="P250">
            <v>36373</v>
          </cell>
          <cell r="Q250">
            <v>16</v>
          </cell>
          <cell r="S250">
            <v>36861</v>
          </cell>
          <cell r="T250">
            <v>36245</v>
          </cell>
          <cell r="U250">
            <v>36245</v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>
            <v>35391</v>
          </cell>
          <cell r="AE250">
            <v>35391</v>
          </cell>
          <cell r="AX250" t="str">
            <v>keine E-Fachkraft !</v>
          </cell>
          <cell r="BA250">
            <v>55</v>
          </cell>
          <cell r="BB250">
            <v>2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 t="str">
            <v>5890-402</v>
          </cell>
          <cell r="B251" t="str">
            <v>Institut für</v>
          </cell>
          <cell r="C251" t="str">
            <v>Strömungsmechanik</v>
          </cell>
          <cell r="F251" t="str">
            <v>Herrn</v>
          </cell>
          <cell r="G251" t="str">
            <v>Thorsten Kodat</v>
          </cell>
          <cell r="H251">
            <v>2986</v>
          </cell>
          <cell r="J251">
            <v>1</v>
          </cell>
          <cell r="K251">
            <v>36236</v>
          </cell>
          <cell r="M251" t="str">
            <v>Büro</v>
          </cell>
          <cell r="N251">
            <v>24</v>
          </cell>
          <cell r="O251">
            <v>24</v>
          </cell>
          <cell r="P251">
            <v>36220</v>
          </cell>
          <cell r="Q251">
            <v>32</v>
          </cell>
          <cell r="S251">
            <v>37196</v>
          </cell>
          <cell r="T251">
            <v>36245</v>
          </cell>
          <cell r="U251">
            <v>36245</v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"22.11.96"</v>
          </cell>
          <cell r="AE251" t="str">
            <v>"22.11.96"</v>
          </cell>
          <cell r="AX251" t="str">
            <v>keine E-Fachkraft !</v>
          </cell>
          <cell r="BE251">
            <v>0</v>
          </cell>
        </row>
        <row r="252">
          <cell r="A252" t="str">
            <v>5890-403</v>
          </cell>
          <cell r="B252" t="str">
            <v>Institut für</v>
          </cell>
          <cell r="C252" t="str">
            <v>Strömungsmechanik</v>
          </cell>
          <cell r="F252" t="str">
            <v>Herrn</v>
          </cell>
          <cell r="G252" t="str">
            <v>Mario Emge</v>
          </cell>
          <cell r="H252">
            <v>2986</v>
          </cell>
          <cell r="J252">
            <v>1</v>
          </cell>
          <cell r="K252">
            <v>36236</v>
          </cell>
          <cell r="M252" t="str">
            <v>Büro</v>
          </cell>
          <cell r="N252">
            <v>24</v>
          </cell>
          <cell r="O252">
            <v>24</v>
          </cell>
          <cell r="P252">
            <v>36220</v>
          </cell>
          <cell r="Q252">
            <v>32</v>
          </cell>
          <cell r="S252">
            <v>37196</v>
          </cell>
          <cell r="T252">
            <v>36245</v>
          </cell>
          <cell r="U252">
            <v>36245</v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"22.11.96"</v>
          </cell>
          <cell r="AE252" t="str">
            <v>"22.11.96"</v>
          </cell>
          <cell r="AX252" t="str">
            <v>keine E-Fachkraft !</v>
          </cell>
          <cell r="BE252">
            <v>0</v>
          </cell>
        </row>
        <row r="253">
          <cell r="A253" t="str">
            <v>5891-200</v>
          </cell>
          <cell r="B253" t="str">
            <v>Institut für</v>
          </cell>
          <cell r="C253" t="str">
            <v xml:space="preserve">Flugführung                                     </v>
          </cell>
          <cell r="F253" t="str">
            <v>Herrn</v>
          </cell>
          <cell r="G253" t="str">
            <v>Hans-Peter Kempter</v>
          </cell>
          <cell r="H253">
            <v>3704</v>
          </cell>
          <cell r="J253">
            <v>1</v>
          </cell>
          <cell r="K253">
            <v>36076</v>
          </cell>
          <cell r="M253" t="str">
            <v>Büro</v>
          </cell>
          <cell r="N253">
            <v>24</v>
          </cell>
          <cell r="O253">
            <v>24</v>
          </cell>
          <cell r="P253">
            <v>36251</v>
          </cell>
          <cell r="Q253">
            <v>32</v>
          </cell>
          <cell r="S253">
            <v>37226</v>
          </cell>
          <cell r="T253">
            <v>36263</v>
          </cell>
          <cell r="U253">
            <v>36263</v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>
            <v>36334</v>
          </cell>
          <cell r="AE253">
            <v>36334</v>
          </cell>
          <cell r="AW253" t="str">
            <v>11.3.99 (Houschka); 28.01.1999</v>
          </cell>
          <cell r="AX253" t="str">
            <v xml:space="preserve"> H. Kempter prüft den SFB 420 mit !</v>
          </cell>
          <cell r="BA253">
            <v>290</v>
          </cell>
          <cell r="BB253">
            <v>0</v>
          </cell>
          <cell r="BC253">
            <v>2</v>
          </cell>
          <cell r="BD253">
            <v>0</v>
          </cell>
          <cell r="BE253">
            <v>0.68965517241379315</v>
          </cell>
        </row>
        <row r="254">
          <cell r="A254" t="str">
            <v>5891-201</v>
          </cell>
          <cell r="B254" t="str">
            <v>Institut für</v>
          </cell>
          <cell r="C254" t="str">
            <v xml:space="preserve">Flugführung                                     </v>
          </cell>
          <cell r="F254" t="str">
            <v>Herrn</v>
          </cell>
          <cell r="G254" t="str">
            <v>Hans-Peter Kempter</v>
          </cell>
          <cell r="H254">
            <v>3704</v>
          </cell>
          <cell r="J254" t="str">
            <v>"0"</v>
          </cell>
          <cell r="K254">
            <v>36076</v>
          </cell>
          <cell r="M254" t="str">
            <v xml:space="preserve">Labor   </v>
          </cell>
          <cell r="N254">
            <v>12</v>
          </cell>
          <cell r="O254">
            <v>12</v>
          </cell>
          <cell r="P254">
            <v>36251</v>
          </cell>
          <cell r="Q254">
            <v>16</v>
          </cell>
          <cell r="S254">
            <v>36739</v>
          </cell>
          <cell r="T254">
            <v>36263</v>
          </cell>
          <cell r="U254">
            <v>36263</v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>
            <v>36334</v>
          </cell>
          <cell r="AE254">
            <v>36334</v>
          </cell>
          <cell r="AW254" t="str">
            <v>11.3.99 (Houschka); 28.01.1999</v>
          </cell>
          <cell r="BA254">
            <v>104</v>
          </cell>
          <cell r="BB254">
            <v>5</v>
          </cell>
          <cell r="BC254">
            <v>0</v>
          </cell>
          <cell r="BD254">
            <v>0</v>
          </cell>
          <cell r="BE254">
            <v>0</v>
          </cell>
        </row>
        <row r="255">
          <cell r="A255" t="str">
            <v>5891-202</v>
          </cell>
          <cell r="B255" t="str">
            <v>Institut für</v>
          </cell>
          <cell r="C255" t="str">
            <v>Flugführung</v>
          </cell>
          <cell r="F255" t="str">
            <v>Herrn</v>
          </cell>
          <cell r="G255" t="str">
            <v>Manfred Krügel</v>
          </cell>
          <cell r="H255">
            <v>3720</v>
          </cell>
          <cell r="J255">
            <v>1</v>
          </cell>
          <cell r="K255">
            <v>36088</v>
          </cell>
          <cell r="M255" t="str">
            <v>Werkstatt</v>
          </cell>
          <cell r="N255">
            <v>12</v>
          </cell>
          <cell r="O255">
            <v>12</v>
          </cell>
          <cell r="P255">
            <v>36251</v>
          </cell>
          <cell r="Q255">
            <v>16</v>
          </cell>
          <cell r="S255">
            <v>36739</v>
          </cell>
          <cell r="T255">
            <v>36263</v>
          </cell>
          <cell r="U255">
            <v>36263</v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>
            <v>36334</v>
          </cell>
          <cell r="AE255">
            <v>36334</v>
          </cell>
          <cell r="AW255">
            <v>36188</v>
          </cell>
          <cell r="BA255">
            <v>58</v>
          </cell>
          <cell r="BB255">
            <v>5</v>
          </cell>
          <cell r="BC255">
            <v>0</v>
          </cell>
          <cell r="BD255">
            <v>0</v>
          </cell>
          <cell r="BE255">
            <v>0</v>
          </cell>
        </row>
        <row r="256">
          <cell r="A256" t="str">
            <v>5892-000</v>
          </cell>
          <cell r="B256" t="str">
            <v>Institut für</v>
          </cell>
          <cell r="C256" t="str">
            <v>Flugmechanik</v>
          </cell>
          <cell r="F256" t="str">
            <v>Herrn</v>
          </cell>
          <cell r="G256" t="str">
            <v>Bernard Leugers</v>
          </cell>
          <cell r="H256">
            <v>7138</v>
          </cell>
          <cell r="I256">
            <v>1</v>
          </cell>
          <cell r="K256">
            <v>33917</v>
          </cell>
          <cell r="M256" t="str">
            <v>Werkstatt</v>
          </cell>
          <cell r="N256">
            <v>12</v>
          </cell>
          <cell r="O256">
            <v>14</v>
          </cell>
          <cell r="P256">
            <v>36465</v>
          </cell>
          <cell r="Q256">
            <v>16</v>
          </cell>
          <cell r="S256">
            <v>36951</v>
          </cell>
          <cell r="T256" t="str">
            <v>Bernard Leugers</v>
          </cell>
          <cell r="U256" t="str">
            <v>Bernard Leugers</v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>
            <v>36503</v>
          </cell>
          <cell r="AE256">
            <v>36503</v>
          </cell>
          <cell r="AM256" t="str">
            <v>eigenes Prüfgerät</v>
          </cell>
          <cell r="AO256" t="str">
            <v xml:space="preserve"> eigenes Prüfgerät</v>
          </cell>
          <cell r="AQ256" t="str">
            <v xml:space="preserve"> eigenes Prüfgerät                      </v>
          </cell>
          <cell r="AS256" t="str">
            <v>a</v>
          </cell>
          <cell r="AT256">
            <v>0</v>
          </cell>
          <cell r="BA256">
            <v>69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A257" t="str">
            <v>5892-001</v>
          </cell>
          <cell r="B257" t="str">
            <v>Institut für</v>
          </cell>
          <cell r="C257" t="str">
            <v>Flugmechanik</v>
          </cell>
          <cell r="F257" t="str">
            <v>Herrn</v>
          </cell>
          <cell r="G257" t="str">
            <v>Bernard Leugers</v>
          </cell>
          <cell r="H257">
            <v>7138</v>
          </cell>
          <cell r="I257" t="str">
            <v>"0"</v>
          </cell>
          <cell r="K257">
            <v>33917</v>
          </cell>
          <cell r="M257" t="str">
            <v>Büro</v>
          </cell>
          <cell r="N257">
            <v>24</v>
          </cell>
          <cell r="O257">
            <v>24</v>
          </cell>
          <cell r="P257">
            <v>36039</v>
          </cell>
          <cell r="Q257">
            <v>32</v>
          </cell>
          <cell r="S257">
            <v>37012</v>
          </cell>
          <cell r="T257" t="str">
            <v>Bernard Leugers</v>
          </cell>
          <cell r="U257" t="str">
            <v>Bernard Leugers</v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>
            <v>36096</v>
          </cell>
          <cell r="AE257">
            <v>36096</v>
          </cell>
          <cell r="AM257" t="str">
            <v>eigenes Prüfgerät</v>
          </cell>
          <cell r="AO257" t="str">
            <v xml:space="preserve"> eigenes Prüfgerät</v>
          </cell>
          <cell r="AQ257" t="str">
            <v xml:space="preserve"> eigenes Prüfgerät                      </v>
          </cell>
          <cell r="AS257">
            <v>1</v>
          </cell>
          <cell r="AT257" t="str">
            <v>Diskette</v>
          </cell>
          <cell r="BA257">
            <v>153</v>
          </cell>
          <cell r="BB257">
            <v>2</v>
          </cell>
          <cell r="BC257">
            <v>0</v>
          </cell>
          <cell r="BD257">
            <v>0</v>
          </cell>
          <cell r="BE257">
            <v>0</v>
          </cell>
        </row>
        <row r="258">
          <cell r="A258" t="str">
            <v>5893-900</v>
          </cell>
          <cell r="B258" t="str">
            <v>Institut für</v>
          </cell>
          <cell r="C258" t="str">
            <v>Flugzeugbau und Leichtbau</v>
          </cell>
          <cell r="F258" t="str">
            <v>Herrn</v>
          </cell>
          <cell r="G258" t="str">
            <v>Roland Pötzsch</v>
          </cell>
          <cell r="H258">
            <v>2692</v>
          </cell>
          <cell r="I258">
            <v>1</v>
          </cell>
          <cell r="K258">
            <v>35865</v>
          </cell>
          <cell r="M258" t="str">
            <v>Werkstatt</v>
          </cell>
          <cell r="N258">
            <v>12</v>
          </cell>
          <cell r="O258">
            <v>14</v>
          </cell>
          <cell r="P258">
            <v>36434</v>
          </cell>
          <cell r="Q258">
            <v>15</v>
          </cell>
          <cell r="R258" t="str">
            <v xml:space="preserve"> </v>
          </cell>
          <cell r="S258">
            <v>36892</v>
          </cell>
          <cell r="T258" t="str">
            <v>Roland Pötzsch</v>
          </cell>
          <cell r="U258" t="str">
            <v>Roland Pötzsch</v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23.11.99; 29.10.1999</v>
          </cell>
          <cell r="AE258" t="str">
            <v>23.11.99; 29.10.1999</v>
          </cell>
          <cell r="AM258" t="str">
            <v xml:space="preserve"> </v>
          </cell>
          <cell r="AT258" t="str">
            <v>Diskette</v>
          </cell>
          <cell r="AW258" t="str">
            <v>13.10.99; 07.09.99; 05.05.1999</v>
          </cell>
          <cell r="BA258">
            <v>297</v>
          </cell>
          <cell r="BB258">
            <v>6</v>
          </cell>
          <cell r="BC258">
            <v>5</v>
          </cell>
          <cell r="BD258">
            <v>0</v>
          </cell>
          <cell r="BE258">
            <v>1.6835016835016836</v>
          </cell>
        </row>
        <row r="259">
          <cell r="A259" t="str">
            <v>5893-901</v>
          </cell>
          <cell r="B259" t="str">
            <v>Institut für</v>
          </cell>
          <cell r="C259" t="str">
            <v>Flugzeugbau und Leichtbau</v>
          </cell>
          <cell r="F259" t="str">
            <v>Herrn</v>
          </cell>
          <cell r="G259" t="str">
            <v>Volker Woyde</v>
          </cell>
          <cell r="H259">
            <v>2696</v>
          </cell>
          <cell r="J259">
            <v>1</v>
          </cell>
          <cell r="K259">
            <v>35865</v>
          </cell>
          <cell r="M259" t="str">
            <v>Büro</v>
          </cell>
          <cell r="N259">
            <v>24</v>
          </cell>
          <cell r="O259">
            <v>32</v>
          </cell>
          <cell r="P259">
            <v>35855</v>
          </cell>
          <cell r="Q259">
            <v>30</v>
          </cell>
          <cell r="S259">
            <v>36770</v>
          </cell>
          <cell r="T259" t="str">
            <v>Roland Pötzsch</v>
          </cell>
          <cell r="U259" t="str">
            <v>Roland Pötzsch</v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>
            <v>35900</v>
          </cell>
          <cell r="AE259">
            <v>35900</v>
          </cell>
          <cell r="BA259">
            <v>328</v>
          </cell>
          <cell r="BB259">
            <v>0</v>
          </cell>
          <cell r="BC259">
            <v>5</v>
          </cell>
          <cell r="BD259">
            <v>0</v>
          </cell>
          <cell r="BE259">
            <v>1.524390243902439</v>
          </cell>
        </row>
        <row r="260">
          <cell r="A260" t="str">
            <v>5894-700</v>
          </cell>
          <cell r="B260" t="str">
            <v>Institut für</v>
          </cell>
          <cell r="C260" t="str">
            <v>Maschinenelemente und Fördertechnik</v>
          </cell>
          <cell r="F260" t="str">
            <v>Herrn</v>
          </cell>
          <cell r="G260" t="str">
            <v>Rolf Meier</v>
          </cell>
          <cell r="H260">
            <v>2645</v>
          </cell>
          <cell r="I260">
            <v>1</v>
          </cell>
          <cell r="K260">
            <v>33938</v>
          </cell>
          <cell r="M260" t="str">
            <v>Büro</v>
          </cell>
          <cell r="N260">
            <v>24</v>
          </cell>
          <cell r="O260">
            <v>30</v>
          </cell>
          <cell r="P260">
            <v>36434</v>
          </cell>
          <cell r="Q260">
            <v>30</v>
          </cell>
          <cell r="S260">
            <v>37347</v>
          </cell>
          <cell r="T260" t="str">
            <v>Rolf Meier</v>
          </cell>
          <cell r="U260" t="str">
            <v>Rolf Meier</v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>
            <v>36125</v>
          </cell>
          <cell r="AE260">
            <v>36125</v>
          </cell>
          <cell r="AT260" t="str">
            <v>Z</v>
          </cell>
          <cell r="AW260" t="str">
            <v>8.10.99; 28.06.1999</v>
          </cell>
          <cell r="BA260">
            <v>193</v>
          </cell>
          <cell r="BB260">
            <v>25</v>
          </cell>
          <cell r="BC260">
            <v>3</v>
          </cell>
          <cell r="BD260">
            <v>1</v>
          </cell>
          <cell r="BE260">
            <v>1.5544041450777202</v>
          </cell>
        </row>
        <row r="261">
          <cell r="A261" t="str">
            <v>5894-701</v>
          </cell>
          <cell r="B261" t="str">
            <v>Institut für</v>
          </cell>
          <cell r="C261" t="str">
            <v>Maschinenelemente und Fördertechnik</v>
          </cell>
          <cell r="F261" t="str">
            <v>Herrn</v>
          </cell>
          <cell r="G261" t="str">
            <v>Rolf Meier</v>
          </cell>
          <cell r="H261">
            <v>2645</v>
          </cell>
          <cell r="I261" t="str">
            <v>"0"</v>
          </cell>
          <cell r="K261">
            <v>33938</v>
          </cell>
          <cell r="M261" t="str">
            <v xml:space="preserve">Labor   </v>
          </cell>
          <cell r="N261">
            <v>12</v>
          </cell>
          <cell r="O261">
            <v>12</v>
          </cell>
          <cell r="P261">
            <v>36161</v>
          </cell>
          <cell r="Q261">
            <v>24</v>
          </cell>
          <cell r="R261" t="str">
            <v>X</v>
          </cell>
          <cell r="S261">
            <v>36892</v>
          </cell>
          <cell r="T261" t="str">
            <v>Rolf Meier</v>
          </cell>
          <cell r="U261" t="str">
            <v>Rolf Meier</v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>
            <v>36125</v>
          </cell>
          <cell r="AE261" t="str">
            <v>Sonderturnus</v>
          </cell>
          <cell r="AT261" t="str">
            <v>Z</v>
          </cell>
          <cell r="AW261">
            <v>36165</v>
          </cell>
          <cell r="AX261" t="str">
            <v xml:space="preserve"> H. Meier prüft eigenverantwortlich in 2 Jahres-Turnus</v>
          </cell>
          <cell r="BA261">
            <v>433</v>
          </cell>
          <cell r="BB261">
            <v>2</v>
          </cell>
          <cell r="BC261">
            <v>11</v>
          </cell>
          <cell r="BD261">
            <v>1</v>
          </cell>
          <cell r="BE261">
            <v>2.5404157043879909</v>
          </cell>
        </row>
        <row r="262">
          <cell r="A262" t="str">
            <v>5894-702</v>
          </cell>
          <cell r="B262" t="str">
            <v>Institut für</v>
          </cell>
          <cell r="C262" t="str">
            <v>Maschinenelemente und Fördertechnik</v>
          </cell>
          <cell r="F262" t="str">
            <v>Herrn</v>
          </cell>
          <cell r="G262" t="str">
            <v>Rolf Meier</v>
          </cell>
          <cell r="H262">
            <v>2645</v>
          </cell>
          <cell r="I262" t="str">
            <v>"0"</v>
          </cell>
          <cell r="K262">
            <v>33938</v>
          </cell>
          <cell r="M262" t="str">
            <v>Werkstatt</v>
          </cell>
          <cell r="N262">
            <v>12</v>
          </cell>
          <cell r="O262">
            <v>15</v>
          </cell>
          <cell r="P262">
            <v>36526</v>
          </cell>
          <cell r="Q262">
            <v>16</v>
          </cell>
          <cell r="S262">
            <v>37012</v>
          </cell>
          <cell r="T262" t="str">
            <v>Rolf Meier</v>
          </cell>
          <cell r="U262" t="str">
            <v>Rolf Meier</v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>
            <v>36545</v>
          </cell>
          <cell r="AE262">
            <v>36545</v>
          </cell>
          <cell r="AT262">
            <v>0</v>
          </cell>
          <cell r="AW262" t="str">
            <v>20.01.00; 09.10.1998</v>
          </cell>
          <cell r="BA262">
            <v>59</v>
          </cell>
          <cell r="BB262">
            <v>5</v>
          </cell>
          <cell r="BC262">
            <v>0</v>
          </cell>
          <cell r="BD262">
            <v>0</v>
          </cell>
          <cell r="BE262">
            <v>0</v>
          </cell>
        </row>
        <row r="263">
          <cell r="A263" t="str">
            <v>5895-500</v>
          </cell>
          <cell r="B263" t="str">
            <v>Institut für</v>
          </cell>
          <cell r="C263" t="str">
            <v xml:space="preserve">Konstruktionslehre </v>
          </cell>
          <cell r="E263" t="str">
            <v>Konstruktionsmethodik ( Bürobereiche )</v>
          </cell>
          <cell r="F263" t="str">
            <v>Herrn</v>
          </cell>
          <cell r="G263" t="str">
            <v>Norman Firchau</v>
          </cell>
          <cell r="H263" t="str">
            <v>3305 oder 3353</v>
          </cell>
          <cell r="J263">
            <v>1</v>
          </cell>
          <cell r="K263">
            <v>36213</v>
          </cell>
          <cell r="M263" t="str">
            <v>Büro</v>
          </cell>
          <cell r="N263">
            <v>24</v>
          </cell>
          <cell r="O263">
            <v>28</v>
          </cell>
          <cell r="P263">
            <v>36192</v>
          </cell>
          <cell r="Q263">
            <v>30</v>
          </cell>
          <cell r="S263">
            <v>37104</v>
          </cell>
          <cell r="T263">
            <v>36517</v>
          </cell>
          <cell r="U263">
            <v>36517</v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>
            <v>36371</v>
          </cell>
          <cell r="AE263">
            <v>36371</v>
          </cell>
          <cell r="AW263">
            <v>36066</v>
          </cell>
          <cell r="BA263">
            <v>80</v>
          </cell>
          <cell r="BB263">
            <v>2</v>
          </cell>
          <cell r="BC263">
            <v>1</v>
          </cell>
          <cell r="BD263">
            <v>0</v>
          </cell>
          <cell r="BE263">
            <v>1.25</v>
          </cell>
        </row>
        <row r="264">
          <cell r="A264" t="str">
            <v>5895-501</v>
          </cell>
          <cell r="B264" t="str">
            <v>Institut für</v>
          </cell>
          <cell r="C264" t="str">
            <v xml:space="preserve">Konstruktionslehre </v>
          </cell>
          <cell r="E264" t="str">
            <v>( Werkstatt )</v>
          </cell>
          <cell r="F264" t="str">
            <v>Herrn</v>
          </cell>
          <cell r="G264" t="str">
            <v>Joachim Talk</v>
          </cell>
          <cell r="H264">
            <v>3339</v>
          </cell>
          <cell r="J264">
            <v>1</v>
          </cell>
          <cell r="K264">
            <v>34306</v>
          </cell>
          <cell r="M264" t="str">
            <v>Werkstatt</v>
          </cell>
          <cell r="N264">
            <v>12</v>
          </cell>
          <cell r="O264">
            <v>16</v>
          </cell>
          <cell r="P264">
            <v>36434</v>
          </cell>
          <cell r="Q264">
            <v>16</v>
          </cell>
          <cell r="S264">
            <v>36923</v>
          </cell>
          <cell r="T264">
            <v>36452</v>
          </cell>
          <cell r="U264">
            <v>36452</v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>
            <v>35391</v>
          </cell>
          <cell r="AE264">
            <v>35391</v>
          </cell>
          <cell r="AW264" t="str">
            <v>1.7.99; 16.6.99; 06.05.1999</v>
          </cell>
          <cell r="AX264" t="str">
            <v>8 defekte Maschinen sind stationär,- daher erfolgt keine Turnusänderung !</v>
          </cell>
          <cell r="BA264">
            <v>66</v>
          </cell>
          <cell r="BB264">
            <v>0</v>
          </cell>
          <cell r="BC264">
            <v>8</v>
          </cell>
          <cell r="BD264">
            <v>0</v>
          </cell>
          <cell r="BE264">
            <v>12.121212121212121</v>
          </cell>
        </row>
        <row r="265">
          <cell r="A265" t="str">
            <v>5895-502</v>
          </cell>
          <cell r="B265" t="str">
            <v>Institut für</v>
          </cell>
          <cell r="C265" t="str">
            <v xml:space="preserve">Konstruktionslehre </v>
          </cell>
          <cell r="E265" t="str">
            <v>( CAD )</v>
          </cell>
          <cell r="F265" t="str">
            <v>Herrn</v>
          </cell>
          <cell r="G265" t="str">
            <v>Stefan Lux</v>
          </cell>
          <cell r="H265">
            <v>3302</v>
          </cell>
          <cell r="J265">
            <v>1</v>
          </cell>
          <cell r="K265">
            <v>35348</v>
          </cell>
          <cell r="M265" t="str">
            <v>Büro</v>
          </cell>
          <cell r="N265">
            <v>24</v>
          </cell>
          <cell r="O265">
            <v>24</v>
          </cell>
          <cell r="P265">
            <v>36220</v>
          </cell>
          <cell r="Q265">
            <v>24</v>
          </cell>
          <cell r="S265">
            <v>36951</v>
          </cell>
          <cell r="T265">
            <v>36368</v>
          </cell>
          <cell r="U265">
            <v>36368</v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E265" t="str">
            <v/>
          </cell>
          <cell r="AW265" t="str">
            <v>14.06.00; 18.12.1998</v>
          </cell>
          <cell r="AX265" t="str">
            <v>Unterlagen hat Johannsen</v>
          </cell>
          <cell r="BA265">
            <v>77</v>
          </cell>
          <cell r="BB265">
            <v>2</v>
          </cell>
          <cell r="BC265">
            <v>2</v>
          </cell>
          <cell r="BD265">
            <v>0</v>
          </cell>
          <cell r="BE265">
            <v>2.5974025974025974</v>
          </cell>
        </row>
        <row r="266">
          <cell r="A266" t="str">
            <v>5895-503</v>
          </cell>
          <cell r="B266" t="str">
            <v>Institut für</v>
          </cell>
          <cell r="C266" t="str">
            <v xml:space="preserve">Konstruktionslehre </v>
          </cell>
          <cell r="E266" t="str">
            <v>( CAD )</v>
          </cell>
          <cell r="F266" t="str">
            <v>Herrn</v>
          </cell>
          <cell r="G266" t="str">
            <v>Thomas Johannsen</v>
          </cell>
          <cell r="H266">
            <v>3349</v>
          </cell>
          <cell r="J266">
            <v>1</v>
          </cell>
          <cell r="K266">
            <v>36208</v>
          </cell>
          <cell r="M266" t="str">
            <v>Büro</v>
          </cell>
          <cell r="N266">
            <v>24</v>
          </cell>
          <cell r="O266">
            <v>24</v>
          </cell>
          <cell r="P266">
            <v>36220</v>
          </cell>
          <cell r="Q266">
            <v>24</v>
          </cell>
          <cell r="S266">
            <v>36951</v>
          </cell>
          <cell r="T266">
            <v>36368</v>
          </cell>
          <cell r="U266">
            <v>36368</v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E266" t="str">
            <v/>
          </cell>
          <cell r="AW266" t="str">
            <v>20.06.00; 09.02.1999</v>
          </cell>
          <cell r="AX266" t="str">
            <v>Unterlagen suchen !?</v>
          </cell>
          <cell r="AZ266" t="str">
            <v>rz s</v>
          </cell>
          <cell r="BA266">
            <v>145</v>
          </cell>
          <cell r="BC266">
            <v>0</v>
          </cell>
          <cell r="BD266">
            <v>0</v>
          </cell>
          <cell r="BE266">
            <v>0</v>
          </cell>
        </row>
        <row r="267">
          <cell r="A267" t="str">
            <v>5895-504</v>
          </cell>
          <cell r="B267" t="str">
            <v>Institut für</v>
          </cell>
          <cell r="C267" t="str">
            <v xml:space="preserve">Konstruktionslehre </v>
          </cell>
          <cell r="E267" t="str">
            <v>( Labor )</v>
          </cell>
          <cell r="F267" t="str">
            <v>Herrn</v>
          </cell>
          <cell r="G267" t="str">
            <v>Uwe Hagedorn</v>
          </cell>
          <cell r="H267">
            <v>3355</v>
          </cell>
          <cell r="J267">
            <v>1</v>
          </cell>
          <cell r="K267">
            <v>35348</v>
          </cell>
          <cell r="M267" t="str">
            <v>Büro</v>
          </cell>
          <cell r="N267">
            <v>24</v>
          </cell>
          <cell r="O267">
            <v>24</v>
          </cell>
          <cell r="P267">
            <v>36008</v>
          </cell>
          <cell r="Q267">
            <v>32</v>
          </cell>
          <cell r="S267">
            <v>36982</v>
          </cell>
          <cell r="T267">
            <v>36040</v>
          </cell>
          <cell r="U267">
            <v>36040</v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>
            <v>36042</v>
          </cell>
          <cell r="AE267">
            <v>36042</v>
          </cell>
          <cell r="AT267" t="str">
            <v>Diskette</v>
          </cell>
          <cell r="BA267">
            <v>59</v>
          </cell>
          <cell r="BB267">
            <v>1</v>
          </cell>
          <cell r="BC267">
            <v>0</v>
          </cell>
          <cell r="BD267">
            <v>0</v>
          </cell>
          <cell r="BE267">
            <v>0</v>
          </cell>
        </row>
        <row r="268">
          <cell r="A268" t="str">
            <v>5895-505</v>
          </cell>
          <cell r="B268" t="str">
            <v>Institut für</v>
          </cell>
          <cell r="C268" t="str">
            <v xml:space="preserve">Konstruktionslehre </v>
          </cell>
          <cell r="E268" t="str">
            <v>( Labor )</v>
          </cell>
          <cell r="F268" t="str">
            <v>Herrn</v>
          </cell>
          <cell r="G268" t="str">
            <v>Robert Otremba</v>
          </cell>
          <cell r="H268">
            <v>3341</v>
          </cell>
          <cell r="J268">
            <v>1</v>
          </cell>
          <cell r="K268">
            <v>36454</v>
          </cell>
          <cell r="M268" t="str">
            <v>Labor</v>
          </cell>
          <cell r="N268">
            <v>12</v>
          </cell>
          <cell r="O268">
            <v>12</v>
          </cell>
          <cell r="P268">
            <v>36526</v>
          </cell>
          <cell r="Q268">
            <v>16</v>
          </cell>
          <cell r="S268">
            <v>37012</v>
          </cell>
          <cell r="T268">
            <v>36545</v>
          </cell>
          <cell r="U268">
            <v>36545</v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>
            <v>36615</v>
          </cell>
          <cell r="AE268">
            <v>36615</v>
          </cell>
          <cell r="AT268">
            <v>0</v>
          </cell>
          <cell r="AU268" t="str">
            <v>r.otremba@tu-bs.de</v>
          </cell>
          <cell r="AW268">
            <v>36441</v>
          </cell>
          <cell r="BA268">
            <v>123</v>
          </cell>
          <cell r="BB268">
            <v>0</v>
          </cell>
          <cell r="BC268">
            <v>1</v>
          </cell>
          <cell r="BD268">
            <v>0</v>
          </cell>
          <cell r="BE268">
            <v>0.81300813008130079</v>
          </cell>
        </row>
        <row r="269">
          <cell r="A269" t="str">
            <v>5896-300</v>
          </cell>
          <cell r="B269" t="str">
            <v>Institut für</v>
          </cell>
          <cell r="C269" t="str">
            <v>Technische Mechanik</v>
          </cell>
          <cell r="F269" t="str">
            <v>Herrn</v>
          </cell>
          <cell r="G269" t="str">
            <v>Thomas Bunkus</v>
          </cell>
          <cell r="H269">
            <v>7033</v>
          </cell>
          <cell r="I269" t="str">
            <v>"0"</v>
          </cell>
          <cell r="K269">
            <v>33990</v>
          </cell>
          <cell r="M269" t="str">
            <v>Büro</v>
          </cell>
          <cell r="N269">
            <v>24</v>
          </cell>
          <cell r="O269">
            <v>24</v>
          </cell>
          <cell r="P269">
            <v>36373</v>
          </cell>
          <cell r="Q269">
            <v>32</v>
          </cell>
          <cell r="R269" t="str">
            <v xml:space="preserve"> </v>
          </cell>
          <cell r="S269">
            <v>37347</v>
          </cell>
          <cell r="T269" t="str">
            <v>Thomas Bunkus</v>
          </cell>
          <cell r="U269" t="str">
            <v>Thomas Bunkus</v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>
            <v>35397</v>
          </cell>
          <cell r="AE269">
            <v>35397</v>
          </cell>
          <cell r="AT269">
            <v>0</v>
          </cell>
          <cell r="AW269" t="str">
            <v>17.8.99; 3.5.99; 2.2.99</v>
          </cell>
          <cell r="BA269">
            <v>145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</row>
        <row r="270">
          <cell r="A270" t="str">
            <v>5896-310</v>
          </cell>
          <cell r="B270" t="str">
            <v>Institut für</v>
          </cell>
          <cell r="C270" t="str">
            <v>Technische Mechanik</v>
          </cell>
          <cell r="D270" t="str">
            <v>Fachgrup.</v>
          </cell>
          <cell r="E270" t="str">
            <v>Experiment. Mechanik im Mechanikzentrum</v>
          </cell>
          <cell r="F270" t="str">
            <v>Herrn</v>
          </cell>
          <cell r="G270" t="str">
            <v>Thomas Bunkus</v>
          </cell>
          <cell r="H270">
            <v>7033</v>
          </cell>
          <cell r="I270" t="str">
            <v>"0"</v>
          </cell>
          <cell r="K270">
            <v>33990</v>
          </cell>
          <cell r="M270" t="str">
            <v>Werkstatt</v>
          </cell>
          <cell r="N270">
            <v>12</v>
          </cell>
          <cell r="O270">
            <v>12</v>
          </cell>
          <cell r="P270">
            <v>36373</v>
          </cell>
          <cell r="Q270">
            <v>16</v>
          </cell>
          <cell r="S270">
            <v>36861</v>
          </cell>
          <cell r="T270" t="str">
            <v>Thomas Bunkus</v>
          </cell>
          <cell r="U270" t="str">
            <v>Thomas Bunkus</v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>
            <v>35397</v>
          </cell>
          <cell r="AE270">
            <v>35397</v>
          </cell>
          <cell r="AT270" t="str">
            <v>Z</v>
          </cell>
          <cell r="AW270" t="str">
            <v>5.11.99; 17.8.99; 2.5.99; 23.11.1998</v>
          </cell>
          <cell r="BA270">
            <v>71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</row>
        <row r="271">
          <cell r="A271" t="str">
            <v>5897-000</v>
          </cell>
          <cell r="B271" t="str">
            <v>Institut für</v>
          </cell>
          <cell r="C271" t="str">
            <v>Allg. Mechanik und Festigkeitslehre, Gaußstr. 14</v>
          </cell>
          <cell r="F271" t="str">
            <v>Herrn</v>
          </cell>
          <cell r="G271" t="str">
            <v>Matthias Vesper</v>
          </cell>
          <cell r="H271">
            <v>7057</v>
          </cell>
          <cell r="J271">
            <v>2</v>
          </cell>
          <cell r="K271">
            <v>35255</v>
          </cell>
          <cell r="M271" t="str">
            <v>Büro</v>
          </cell>
          <cell r="N271">
            <v>24</v>
          </cell>
          <cell r="O271">
            <v>24</v>
          </cell>
          <cell r="P271">
            <v>36069</v>
          </cell>
          <cell r="Q271">
            <v>32</v>
          </cell>
          <cell r="S271">
            <v>37043</v>
          </cell>
          <cell r="T271">
            <v>36181</v>
          </cell>
          <cell r="U271">
            <v>36181</v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>
            <v>36187</v>
          </cell>
          <cell r="AE271">
            <v>36187</v>
          </cell>
          <cell r="BA271">
            <v>96</v>
          </cell>
          <cell r="BB271">
            <v>2</v>
          </cell>
          <cell r="BC271">
            <v>1</v>
          </cell>
          <cell r="BD271">
            <v>0</v>
          </cell>
          <cell r="BE271">
            <v>1.0416666666666667</v>
          </cell>
        </row>
        <row r="272">
          <cell r="A272" t="str">
            <v>5899-800</v>
          </cell>
          <cell r="B272" t="str">
            <v>Institut für</v>
          </cell>
          <cell r="C272" t="str">
            <v>Landmaschinen und Fluidtechnik</v>
          </cell>
          <cell r="F272" t="str">
            <v>Herrn</v>
          </cell>
          <cell r="G272" t="str">
            <v>Heinz-Günter Bendlin</v>
          </cell>
          <cell r="H272">
            <v>2662</v>
          </cell>
          <cell r="I272">
            <v>1</v>
          </cell>
          <cell r="K272">
            <v>33938</v>
          </cell>
          <cell r="M272" t="str">
            <v>Werkstatt</v>
          </cell>
          <cell r="N272">
            <v>12</v>
          </cell>
          <cell r="O272">
            <v>16</v>
          </cell>
          <cell r="P272">
            <v>36617</v>
          </cell>
          <cell r="Q272">
            <v>16</v>
          </cell>
          <cell r="S272">
            <v>37104</v>
          </cell>
          <cell r="T272" t="str">
            <v>Heinz-Günter Bendlin</v>
          </cell>
          <cell r="U272" t="str">
            <v>Heinz-Günter Bendlin</v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>
            <v>36230</v>
          </cell>
          <cell r="AE272">
            <v>36230</v>
          </cell>
          <cell r="AT272">
            <v>0</v>
          </cell>
          <cell r="AW272" t="str">
            <v>03.03.00; 30.11.1998</v>
          </cell>
          <cell r="BA272">
            <v>193</v>
          </cell>
          <cell r="BB272">
            <v>6</v>
          </cell>
          <cell r="BC272">
            <v>3</v>
          </cell>
          <cell r="BD272">
            <v>0</v>
          </cell>
          <cell r="BE272">
            <v>1.5544041450777202</v>
          </cell>
        </row>
        <row r="273">
          <cell r="A273" t="str">
            <v>5899-801</v>
          </cell>
          <cell r="B273" t="str">
            <v>Institut für</v>
          </cell>
          <cell r="C273" t="str">
            <v>Landmaschinen und Fluidtechnik</v>
          </cell>
          <cell r="F273" t="str">
            <v>Herrn</v>
          </cell>
          <cell r="G273" t="str">
            <v>H.- J. Wasmus</v>
          </cell>
          <cell r="H273">
            <v>2661</v>
          </cell>
          <cell r="J273">
            <v>1</v>
          </cell>
          <cell r="K273">
            <v>33941</v>
          </cell>
          <cell r="M273" t="str">
            <v>Büro</v>
          </cell>
          <cell r="N273">
            <v>24</v>
          </cell>
          <cell r="O273">
            <v>32</v>
          </cell>
          <cell r="P273">
            <v>36617</v>
          </cell>
          <cell r="Q273">
            <v>32</v>
          </cell>
          <cell r="S273">
            <v>37591</v>
          </cell>
          <cell r="T273" t="str">
            <v>Heinz-Günter Bendlin</v>
          </cell>
          <cell r="U273" t="str">
            <v>Heinz-Günter Bendlin</v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? 05.95 ?</v>
          </cell>
          <cell r="AE273" t="str">
            <v>? 05.95 ?</v>
          </cell>
          <cell r="BA273">
            <v>226</v>
          </cell>
          <cell r="BB273">
            <v>28</v>
          </cell>
          <cell r="BC273">
            <v>0</v>
          </cell>
          <cell r="BD273">
            <v>0</v>
          </cell>
          <cell r="BE273">
            <v>0</v>
          </cell>
        </row>
        <row r="274">
          <cell r="A274" t="str">
            <v>5900-500</v>
          </cell>
          <cell r="C274" t="str">
            <v>Pfleiderer-Inst. für Strömungsmaschinen</v>
          </cell>
          <cell r="F274" t="str">
            <v>Herrn</v>
          </cell>
          <cell r="G274" t="str">
            <v>Jürgen Wiegand</v>
          </cell>
          <cell r="H274">
            <v>2925</v>
          </cell>
          <cell r="J274">
            <v>1</v>
          </cell>
          <cell r="K274">
            <v>36627</v>
          </cell>
          <cell r="M274" t="str">
            <v>Büro</v>
          </cell>
          <cell r="N274">
            <v>24</v>
          </cell>
          <cell r="O274">
            <v>32</v>
          </cell>
          <cell r="P274">
            <v>36627</v>
          </cell>
          <cell r="Q274">
            <v>32</v>
          </cell>
          <cell r="S274">
            <v>37601</v>
          </cell>
          <cell r="T274" t="str">
            <v>Heiko Friebel</v>
          </cell>
          <cell r="U274" t="str">
            <v>Heiko Friebel</v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>
            <v>36096</v>
          </cell>
          <cell r="AE274">
            <v>36096</v>
          </cell>
          <cell r="AW274" t="str">
            <v>19.05.00BE; 08.05.00, 26.04.00; 11.04.00; 27.03.00; 23.03.2000</v>
          </cell>
          <cell r="AX274" t="str">
            <v>Unterlagen 00 werden per Hauspost nachgesandt.</v>
          </cell>
          <cell r="AZ274" t="str">
            <v>s</v>
          </cell>
          <cell r="BA274">
            <v>170</v>
          </cell>
          <cell r="BB274">
            <v>6</v>
          </cell>
          <cell r="BC274">
            <v>0</v>
          </cell>
          <cell r="BD274">
            <v>0</v>
          </cell>
          <cell r="BE274">
            <v>0</v>
          </cell>
        </row>
        <row r="275">
          <cell r="A275" t="str">
            <v>5900-501</v>
          </cell>
          <cell r="C275" t="str">
            <v>Pfleiderer-Inst. für Strömungsmaschinen</v>
          </cell>
          <cell r="F275" t="str">
            <v>Herrn</v>
          </cell>
          <cell r="G275" t="str">
            <v>Heiko Friebel</v>
          </cell>
          <cell r="H275">
            <v>2925</v>
          </cell>
          <cell r="I275">
            <v>1</v>
          </cell>
          <cell r="K275">
            <v>36627</v>
          </cell>
          <cell r="M275" t="str">
            <v>Werkstatt</v>
          </cell>
          <cell r="N275">
            <v>12</v>
          </cell>
          <cell r="O275">
            <v>16</v>
          </cell>
          <cell r="P275">
            <v>36627</v>
          </cell>
          <cell r="Q275">
            <v>16</v>
          </cell>
          <cell r="S275">
            <v>37114</v>
          </cell>
          <cell r="T275" t="str">
            <v>Heiko Friebel</v>
          </cell>
          <cell r="U275" t="str">
            <v>Heiko Friebel</v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>
            <v>36096</v>
          </cell>
          <cell r="AE275" t="str">
            <v>Schreiben?</v>
          </cell>
          <cell r="AK275">
            <v>36627</v>
          </cell>
          <cell r="AW275" t="str">
            <v>19.05.00BE; 08.05.00, 26.04.00; 11.04.00; 27.03.00; 23.03.2001</v>
          </cell>
          <cell r="AX275" t="str">
            <v>Unterlagen 00 werden per Hauspost nachgesandt.</v>
          </cell>
          <cell r="AZ275" t="str">
            <v>s</v>
          </cell>
          <cell r="BA275">
            <v>233</v>
          </cell>
          <cell r="BB275">
            <v>3</v>
          </cell>
          <cell r="BC275">
            <v>2</v>
          </cell>
          <cell r="BD275">
            <v>0</v>
          </cell>
          <cell r="BE275">
            <v>0.85836909871244638</v>
          </cell>
        </row>
        <row r="276">
          <cell r="A276" t="str">
            <v>5900-502</v>
          </cell>
          <cell r="C276" t="str">
            <v>Pfleiderer-Inst. für Strömungsmaschinen</v>
          </cell>
          <cell r="F276" t="str">
            <v>Herrn</v>
          </cell>
          <cell r="G276" t="str">
            <v>Heinrich Köneke</v>
          </cell>
          <cell r="H276">
            <v>2925</v>
          </cell>
          <cell r="I276">
            <v>1</v>
          </cell>
          <cell r="K276">
            <v>33938</v>
          </cell>
          <cell r="M276" t="str">
            <v>Büro</v>
          </cell>
          <cell r="N276">
            <v>24</v>
          </cell>
          <cell r="O276">
            <v>24</v>
          </cell>
          <cell r="P276">
            <v>36039</v>
          </cell>
          <cell r="Q276">
            <v>32</v>
          </cell>
          <cell r="S276">
            <v>37012</v>
          </cell>
          <cell r="T276" t="str">
            <v>Heiko Friebel</v>
          </cell>
          <cell r="U276" t="str">
            <v>Heiko Friebel</v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>
            <v>36096</v>
          </cell>
          <cell r="AE276">
            <v>36096</v>
          </cell>
          <cell r="BA276">
            <v>122</v>
          </cell>
          <cell r="BB276">
            <v>0</v>
          </cell>
          <cell r="BC276">
            <v>3</v>
          </cell>
          <cell r="BD276">
            <v>0</v>
          </cell>
          <cell r="BE276">
            <v>2.459016393442623</v>
          </cell>
        </row>
        <row r="277">
          <cell r="A277" t="str">
            <v>5901-300</v>
          </cell>
          <cell r="B277" t="str">
            <v>Institut für</v>
          </cell>
          <cell r="C277" t="str">
            <v>Verbrennungskraftmaschaschinen</v>
          </cell>
          <cell r="F277" t="str">
            <v>Herrn</v>
          </cell>
          <cell r="G277" t="str">
            <v>Rainer Wollermann</v>
          </cell>
          <cell r="H277">
            <v>2941</v>
          </cell>
          <cell r="J277">
            <v>1</v>
          </cell>
          <cell r="K277">
            <v>33990</v>
          </cell>
          <cell r="M277" t="str">
            <v>Werkstatt</v>
          </cell>
          <cell r="N277">
            <v>12</v>
          </cell>
          <cell r="O277">
            <v>12</v>
          </cell>
          <cell r="P277">
            <v>36651</v>
          </cell>
          <cell r="Q277">
            <v>16</v>
          </cell>
          <cell r="S277">
            <v>37139</v>
          </cell>
          <cell r="T277" t="str">
            <v>Ulrich Schönfelder</v>
          </cell>
          <cell r="U277" t="str">
            <v>Ulrich Schönfelder</v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>
            <v>35391</v>
          </cell>
          <cell r="AE277" t="str">
            <v>Schreiben?</v>
          </cell>
          <cell r="AM277">
            <v>36606</v>
          </cell>
          <cell r="AR277" t="str">
            <v>pj</v>
          </cell>
          <cell r="AW277" t="str">
            <v>03.05.00; 22.03.2000</v>
          </cell>
          <cell r="BA277">
            <v>114</v>
          </cell>
          <cell r="BB277">
            <v>11</v>
          </cell>
          <cell r="BC277">
            <v>0</v>
          </cell>
          <cell r="BD277">
            <v>0</v>
          </cell>
          <cell r="BE277">
            <v>0</v>
          </cell>
        </row>
        <row r="278">
          <cell r="A278" t="str">
            <v>5901-301</v>
          </cell>
          <cell r="B278" t="str">
            <v>Institut für</v>
          </cell>
          <cell r="C278" t="str">
            <v>Verbrennungskraftmaschaschinen</v>
          </cell>
          <cell r="F278" t="str">
            <v>Herrn</v>
          </cell>
          <cell r="G278" t="str">
            <v>Mark Borrmann</v>
          </cell>
          <cell r="H278">
            <v>2941</v>
          </cell>
          <cell r="I278">
            <v>1</v>
          </cell>
          <cell r="K278">
            <v>36663</v>
          </cell>
          <cell r="M278" t="str">
            <v>Werkstatt</v>
          </cell>
          <cell r="N278">
            <v>12</v>
          </cell>
          <cell r="O278">
            <v>12</v>
          </cell>
          <cell r="P278">
            <v>36651</v>
          </cell>
          <cell r="Q278">
            <v>16</v>
          </cell>
          <cell r="S278">
            <v>37139</v>
          </cell>
          <cell r="T278" t="str">
            <v>Ulrich Schönfelder</v>
          </cell>
          <cell r="U278" t="str">
            <v>Ulrich Schönfelder</v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"22.11.96"</v>
          </cell>
          <cell r="AE278" t="str">
            <v>"22.11.96"</v>
          </cell>
          <cell r="AM278" t="str">
            <v>siehe oben</v>
          </cell>
          <cell r="AN278">
            <v>36663</v>
          </cell>
          <cell r="AO278">
            <v>0.39583333333333331</v>
          </cell>
          <cell r="AP278">
            <v>36698</v>
          </cell>
          <cell r="AQ278">
            <v>0.41666666666666669</v>
          </cell>
          <cell r="AR278">
            <v>1</v>
          </cell>
          <cell r="AW278" t="str">
            <v>08.06.00; 03.05.00; 23.03.2000</v>
          </cell>
          <cell r="AX278" t="str">
            <v>EF Schr. Zusage</v>
          </cell>
          <cell r="BA278">
            <v>114</v>
          </cell>
          <cell r="BB278">
            <v>11</v>
          </cell>
          <cell r="BC278">
            <v>0</v>
          </cell>
          <cell r="BD278">
            <v>0</v>
          </cell>
          <cell r="BE278">
            <v>0</v>
          </cell>
        </row>
        <row r="279">
          <cell r="A279" t="str">
            <v>5902-100</v>
          </cell>
          <cell r="B279" t="str">
            <v>Institut für</v>
          </cell>
          <cell r="C279" t="str">
            <v>Thermodynamik</v>
          </cell>
          <cell r="F279" t="str">
            <v>Herrn</v>
          </cell>
          <cell r="G279" t="str">
            <v>Kurt Schullebauer</v>
          </cell>
          <cell r="H279">
            <v>2626</v>
          </cell>
          <cell r="I279">
            <v>1</v>
          </cell>
          <cell r="K279">
            <v>33938</v>
          </cell>
          <cell r="M279" t="str">
            <v>Werkstatt</v>
          </cell>
          <cell r="N279">
            <v>12</v>
          </cell>
          <cell r="O279">
            <v>14</v>
          </cell>
          <cell r="P279">
            <v>36465</v>
          </cell>
          <cell r="Q279">
            <v>14</v>
          </cell>
          <cell r="S279">
            <v>36892</v>
          </cell>
          <cell r="T279" t="str">
            <v>Kurt Schullebauer</v>
          </cell>
          <cell r="U279" t="str">
            <v>Kurt Schullebauer</v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>
            <v>36045</v>
          </cell>
          <cell r="AE279">
            <v>36045</v>
          </cell>
          <cell r="AM279" t="str">
            <v>eigenes Prüfgerät</v>
          </cell>
          <cell r="AO279" t="str">
            <v xml:space="preserve"> eigenes Prüfgerät</v>
          </cell>
          <cell r="AQ279" t="str">
            <v xml:space="preserve"> eigenes Prüfgerät                      </v>
          </cell>
          <cell r="AS279">
            <v>1</v>
          </cell>
          <cell r="AT279">
            <v>1</v>
          </cell>
          <cell r="AU279" t="str">
            <v>k.schullebauer@tu-bs.de</v>
          </cell>
          <cell r="AV279">
            <v>36536</v>
          </cell>
          <cell r="AW279" t="str">
            <v>26.01.00; 11.01.00; 08.11.1999</v>
          </cell>
          <cell r="BA279">
            <v>80</v>
          </cell>
          <cell r="BB279">
            <v>5</v>
          </cell>
          <cell r="BC279">
            <v>4</v>
          </cell>
          <cell r="BD279">
            <v>0</v>
          </cell>
          <cell r="BE279">
            <v>5</v>
          </cell>
        </row>
        <row r="280">
          <cell r="A280" t="str">
            <v>5902-101</v>
          </cell>
          <cell r="B280" t="str">
            <v>Institut für</v>
          </cell>
          <cell r="C280" t="str">
            <v>Thermodynamik</v>
          </cell>
          <cell r="F280" t="str">
            <v>Herrn</v>
          </cell>
          <cell r="G280" t="str">
            <v>Kurt Schullebauer</v>
          </cell>
          <cell r="H280">
            <v>2626</v>
          </cell>
          <cell r="I280" t="str">
            <v>"0"</v>
          </cell>
          <cell r="K280">
            <v>33938</v>
          </cell>
          <cell r="M280" t="str">
            <v>Büro</v>
          </cell>
          <cell r="N280">
            <v>24</v>
          </cell>
          <cell r="O280">
            <v>24</v>
          </cell>
          <cell r="P280">
            <v>36526</v>
          </cell>
          <cell r="Q280">
            <v>24</v>
          </cell>
          <cell r="S280">
            <v>37257</v>
          </cell>
          <cell r="T280" t="str">
            <v>Kurt Schullebauer</v>
          </cell>
          <cell r="U280" t="str">
            <v>Kurt Schullebauer</v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E280" t="str">
            <v/>
          </cell>
          <cell r="AM280" t="str">
            <v>eigenes Prüfgerät</v>
          </cell>
          <cell r="AO280" t="str">
            <v xml:space="preserve"> eigenes Prüfgerät</v>
          </cell>
          <cell r="AQ280" t="str">
            <v xml:space="preserve"> eigenes Prüfgerät                      </v>
          </cell>
          <cell r="AS280" t="str">
            <v>a</v>
          </cell>
          <cell r="AT280">
            <v>0</v>
          </cell>
          <cell r="AW280">
            <v>36510</v>
          </cell>
          <cell r="BA280">
            <v>180</v>
          </cell>
          <cell r="BB280">
            <v>7</v>
          </cell>
          <cell r="BC280">
            <v>0</v>
          </cell>
          <cell r="BD280">
            <v>0</v>
          </cell>
          <cell r="BE280">
            <v>0</v>
          </cell>
        </row>
        <row r="281">
          <cell r="A281" t="str">
            <v>5903-000</v>
          </cell>
          <cell r="B281" t="str">
            <v>Institut für</v>
          </cell>
          <cell r="C281" t="str">
            <v>Wärme- und Brennstofftechnik</v>
          </cell>
          <cell r="F281" t="str">
            <v>Herrn</v>
          </cell>
          <cell r="G281" t="str">
            <v>Hans-Hermann Niehues</v>
          </cell>
          <cell r="H281">
            <v>3040</v>
          </cell>
          <cell r="I281">
            <v>1</v>
          </cell>
          <cell r="K281">
            <v>33995</v>
          </cell>
          <cell r="M281" t="str">
            <v>Werkstatt</v>
          </cell>
          <cell r="N281">
            <v>12</v>
          </cell>
          <cell r="O281">
            <v>16</v>
          </cell>
          <cell r="P281">
            <v>36220</v>
          </cell>
          <cell r="Q281">
            <v>16</v>
          </cell>
          <cell r="R281" t="str">
            <v xml:space="preserve"> </v>
          </cell>
          <cell r="S281">
            <v>36708</v>
          </cell>
          <cell r="T281" t="str">
            <v>Hans-Hermann Niehues</v>
          </cell>
          <cell r="U281" t="str">
            <v>Hans-Hermann Niehues</v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>
            <v>35391</v>
          </cell>
          <cell r="AE281">
            <v>35391</v>
          </cell>
          <cell r="AT281">
            <v>1</v>
          </cell>
          <cell r="AW281" t="str">
            <v>22.4.99BE; 24.3.99; 07.01.1999</v>
          </cell>
          <cell r="BA281">
            <v>196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</row>
        <row r="282">
          <cell r="A282" t="str">
            <v>5903-001</v>
          </cell>
          <cell r="B282" t="str">
            <v>Institut für</v>
          </cell>
          <cell r="C282" t="str">
            <v>Wärme- und Brennstofftechnik</v>
          </cell>
          <cell r="F282" t="str">
            <v>Herrn</v>
          </cell>
          <cell r="G282" t="str">
            <v>Hans-Hermann Niehues</v>
          </cell>
          <cell r="H282">
            <v>3040</v>
          </cell>
          <cell r="I282" t="str">
            <v>"0"</v>
          </cell>
          <cell r="K282">
            <v>33995</v>
          </cell>
          <cell r="M282" t="str">
            <v>Büro</v>
          </cell>
          <cell r="N282">
            <v>24</v>
          </cell>
          <cell r="O282">
            <v>32</v>
          </cell>
          <cell r="P282">
            <v>36251</v>
          </cell>
          <cell r="Q282">
            <v>32</v>
          </cell>
          <cell r="R282" t="str">
            <v xml:space="preserve"> </v>
          </cell>
          <cell r="S282">
            <v>37226</v>
          </cell>
          <cell r="T282" t="str">
            <v>Hans-Hermann Niehues</v>
          </cell>
          <cell r="U282" t="str">
            <v>Hans-Hermann Niehues</v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>
            <v>35391</v>
          </cell>
          <cell r="AE282">
            <v>35391</v>
          </cell>
          <cell r="AT282" t="str">
            <v>Z</v>
          </cell>
          <cell r="AW282" t="str">
            <v>2.4.99BE; 24.3.99; 07.01.1999</v>
          </cell>
          <cell r="BA282">
            <v>138</v>
          </cell>
          <cell r="BB282">
            <v>1</v>
          </cell>
          <cell r="BC282">
            <v>0</v>
          </cell>
          <cell r="BD282">
            <v>0</v>
          </cell>
          <cell r="BE282">
            <v>0</v>
          </cell>
        </row>
        <row r="283">
          <cell r="A283" t="str">
            <v>5904-800</v>
          </cell>
          <cell r="B283" t="str">
            <v>Institut für</v>
          </cell>
          <cell r="C283" t="str">
            <v>Verfahrens- und Kerntechnik</v>
          </cell>
          <cell r="F283" t="str">
            <v>Herrn</v>
          </cell>
          <cell r="G283" t="str">
            <v>Karl-Heinz Pfeil</v>
          </cell>
          <cell r="H283">
            <v>2887</v>
          </cell>
          <cell r="I283">
            <v>1</v>
          </cell>
          <cell r="K283">
            <v>33917</v>
          </cell>
          <cell r="M283" t="str">
            <v>Werkstatt/Labor</v>
          </cell>
          <cell r="N283">
            <v>12</v>
          </cell>
          <cell r="O283">
            <v>16</v>
          </cell>
          <cell r="P283">
            <v>36434</v>
          </cell>
          <cell r="Q283">
            <v>16</v>
          </cell>
          <cell r="R283" t="str">
            <v xml:space="preserve"> </v>
          </cell>
          <cell r="S283">
            <v>36923</v>
          </cell>
          <cell r="T283" t="str">
            <v>Karl-Heinz Pfeil</v>
          </cell>
          <cell r="U283" t="str">
            <v>Karl-Heinz Pfeil</v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>
            <v>35391</v>
          </cell>
          <cell r="AE283">
            <v>35391</v>
          </cell>
          <cell r="AW283">
            <v>36318</v>
          </cell>
          <cell r="BA283">
            <v>222</v>
          </cell>
          <cell r="BB283">
            <v>6</v>
          </cell>
          <cell r="BC283">
            <v>0</v>
          </cell>
          <cell r="BD283">
            <v>0</v>
          </cell>
          <cell r="BE283">
            <v>0</v>
          </cell>
        </row>
        <row r="284">
          <cell r="A284" t="str">
            <v>5904-801</v>
          </cell>
          <cell r="B284" t="str">
            <v>Institut für</v>
          </cell>
          <cell r="C284" t="str">
            <v>Verfahrens- und Kerntechnik</v>
          </cell>
          <cell r="F284" t="str">
            <v>Herrn</v>
          </cell>
          <cell r="G284" t="str">
            <v>Karl-Heinz Pfeil</v>
          </cell>
          <cell r="H284">
            <v>2887</v>
          </cell>
          <cell r="I284" t="str">
            <v>"0"</v>
          </cell>
          <cell r="K284">
            <v>33917</v>
          </cell>
          <cell r="M284" t="str">
            <v>Büro</v>
          </cell>
          <cell r="N284">
            <v>24</v>
          </cell>
          <cell r="O284">
            <v>32</v>
          </cell>
          <cell r="P284">
            <v>36434</v>
          </cell>
          <cell r="Q284">
            <v>32</v>
          </cell>
          <cell r="S284">
            <v>37408</v>
          </cell>
          <cell r="T284" t="str">
            <v>Karl-Heinz Pfeil</v>
          </cell>
          <cell r="U284" t="str">
            <v>Karl-Heinz Pfeil</v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>
            <v>35391</v>
          </cell>
          <cell r="AE284">
            <v>35391</v>
          </cell>
          <cell r="AW284">
            <v>36318</v>
          </cell>
          <cell r="BA284">
            <v>101</v>
          </cell>
          <cell r="BB284">
            <v>3</v>
          </cell>
          <cell r="BC284">
            <v>0</v>
          </cell>
          <cell r="BD284">
            <v>0</v>
          </cell>
          <cell r="BE284">
            <v>0</v>
          </cell>
        </row>
        <row r="285">
          <cell r="A285" t="str">
            <v>5905-600</v>
          </cell>
          <cell r="B285" t="str">
            <v>Institut für</v>
          </cell>
          <cell r="C285" t="str">
            <v>Luft- und Raumfahrtssysteme</v>
          </cell>
          <cell r="E285" t="str">
            <v>Raumfahrtechnik</v>
          </cell>
          <cell r="F285" t="str">
            <v>Herrn</v>
          </cell>
          <cell r="G285" t="str">
            <v>Bernard Leugers</v>
          </cell>
          <cell r="H285">
            <v>7138</v>
          </cell>
          <cell r="I285" t="str">
            <v>"0"</v>
          </cell>
          <cell r="J285">
            <v>1</v>
          </cell>
          <cell r="K285">
            <v>33917</v>
          </cell>
          <cell r="M285" t="str">
            <v>Büro</v>
          </cell>
          <cell r="N285">
            <v>24</v>
          </cell>
          <cell r="O285">
            <v>24</v>
          </cell>
          <cell r="P285">
            <v>36312</v>
          </cell>
          <cell r="Q285">
            <v>30</v>
          </cell>
          <cell r="S285">
            <v>37226</v>
          </cell>
          <cell r="T285" t="str">
            <v>Bernard Leugers</v>
          </cell>
          <cell r="U285" t="str">
            <v>Bernard Leugers</v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>
            <v>36367</v>
          </cell>
          <cell r="AE285">
            <v>36367</v>
          </cell>
          <cell r="AM285" t="str">
            <v>eigenes Prüfgerät</v>
          </cell>
          <cell r="AO285" t="str">
            <v xml:space="preserve"> eigenes Prüfgerät</v>
          </cell>
          <cell r="AQ285" t="str">
            <v xml:space="preserve"> eigenes Prüfgerät                      </v>
          </cell>
          <cell r="AS285" t="str">
            <v>a</v>
          </cell>
          <cell r="AT285">
            <v>0</v>
          </cell>
          <cell r="AW285">
            <v>36171</v>
          </cell>
          <cell r="BA285">
            <v>159</v>
          </cell>
          <cell r="BB285">
            <v>0</v>
          </cell>
          <cell r="BC285">
            <v>3</v>
          </cell>
          <cell r="BD285">
            <v>0</v>
          </cell>
          <cell r="BE285">
            <v>1.8867924528301887</v>
          </cell>
        </row>
        <row r="286">
          <cell r="A286" t="str">
            <v>5906-400</v>
          </cell>
          <cell r="B286" t="str">
            <v>Institut für</v>
          </cell>
          <cell r="C286" t="str">
            <v>Mech. Verfahrenstechnik, Volkmaroder 4/5</v>
          </cell>
          <cell r="F286" t="str">
            <v>Herrn</v>
          </cell>
          <cell r="G286" t="str">
            <v>Claus-Dieter Laser</v>
          </cell>
          <cell r="H286">
            <v>9629</v>
          </cell>
          <cell r="I286">
            <v>1</v>
          </cell>
          <cell r="J286">
            <v>1</v>
          </cell>
          <cell r="K286">
            <v>33938</v>
          </cell>
          <cell r="M286" t="str">
            <v>Büro</v>
          </cell>
          <cell r="N286">
            <v>24</v>
          </cell>
          <cell r="O286">
            <v>24</v>
          </cell>
          <cell r="P286">
            <v>36465</v>
          </cell>
          <cell r="Q286">
            <v>24</v>
          </cell>
          <cell r="S286">
            <v>37196</v>
          </cell>
          <cell r="T286" t="str">
            <v>Joachim Schneider</v>
          </cell>
          <cell r="U286" t="str">
            <v>Joachim Schneider</v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E286" t="str">
            <v/>
          </cell>
          <cell r="AN286">
            <v>36488</v>
          </cell>
          <cell r="AO286">
            <v>0.41666666666666669</v>
          </cell>
          <cell r="AP286">
            <v>36739</v>
          </cell>
          <cell r="AR286">
            <v>1</v>
          </cell>
          <cell r="AW286" t="str">
            <v>04.05.00; 26.01.00; 17.11.99; 27.05.1999</v>
          </cell>
          <cell r="AX286" t="str">
            <v>Joachim Schneider ist die EF (30.11.92 )</v>
          </cell>
          <cell r="BA286">
            <v>200</v>
          </cell>
          <cell r="BB286">
            <v>4</v>
          </cell>
          <cell r="BC286">
            <v>0</v>
          </cell>
          <cell r="BD286">
            <v>0</v>
          </cell>
          <cell r="BE286">
            <v>0</v>
          </cell>
        </row>
        <row r="287">
          <cell r="A287" t="str">
            <v>5906-401</v>
          </cell>
          <cell r="B287" t="str">
            <v>Institut für</v>
          </cell>
          <cell r="C287" t="str">
            <v>Mech. Verfahrenstechnik, Spielmannstr. 7</v>
          </cell>
          <cell r="F287" t="str">
            <v>Herrn</v>
          </cell>
          <cell r="G287" t="str">
            <v>Claus-Dieter Laser</v>
          </cell>
          <cell r="H287">
            <v>9629</v>
          </cell>
          <cell r="I287" t="str">
            <v>"0"</v>
          </cell>
          <cell r="J287" t="str">
            <v>"0"</v>
          </cell>
          <cell r="K287">
            <v>34667</v>
          </cell>
          <cell r="M287" t="str">
            <v>Werkstatt</v>
          </cell>
          <cell r="N287">
            <v>12</v>
          </cell>
          <cell r="O287">
            <v>12</v>
          </cell>
          <cell r="P287">
            <v>36465</v>
          </cell>
          <cell r="Q287">
            <v>12</v>
          </cell>
          <cell r="S287">
            <v>36831</v>
          </cell>
          <cell r="T287" t="str">
            <v>Joachim Schneider</v>
          </cell>
          <cell r="U287" t="str">
            <v>Joachim Schneider</v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E287" t="str">
            <v/>
          </cell>
          <cell r="AR287" t="str">
            <v>pj</v>
          </cell>
          <cell r="AW287">
            <v>36481</v>
          </cell>
          <cell r="AX287" t="str">
            <v>Feb 96 Beginn; prüft weiter ab Sep 98  und ab Nov 99!- kopierte Unterlagen werden zugesandt 24.11.99</v>
          </cell>
          <cell r="BA287">
            <v>300</v>
          </cell>
          <cell r="BB287">
            <v>5</v>
          </cell>
          <cell r="BC287">
            <v>0</v>
          </cell>
          <cell r="BD287">
            <v>0</v>
          </cell>
          <cell r="BE287">
            <v>0</v>
          </cell>
        </row>
        <row r="288">
          <cell r="A288" t="str">
            <v>5907-200</v>
          </cell>
          <cell r="B288" t="str">
            <v>Institut für</v>
          </cell>
          <cell r="C288" t="str">
            <v>Werkzeugmaschinen und Fertigungstechnik</v>
          </cell>
          <cell r="F288" t="str">
            <v>Herrn</v>
          </cell>
          <cell r="G288" t="str">
            <v>Ireneusz Kultys</v>
          </cell>
          <cell r="H288">
            <v>7643</v>
          </cell>
          <cell r="I288">
            <v>1</v>
          </cell>
          <cell r="K288">
            <v>36318</v>
          </cell>
          <cell r="M288" t="str">
            <v>Werkstatt</v>
          </cell>
          <cell r="N288">
            <v>12</v>
          </cell>
          <cell r="O288">
            <v>12</v>
          </cell>
          <cell r="P288">
            <v>36281</v>
          </cell>
          <cell r="Q288">
            <v>12</v>
          </cell>
          <cell r="S288">
            <v>36647</v>
          </cell>
          <cell r="T288" t="str">
            <v>Ireneusz Kultys</v>
          </cell>
          <cell r="U288" t="str">
            <v>Ireneusz Kultys</v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>
            <v>36642</v>
          </cell>
          <cell r="AA288">
            <v>36675</v>
          </cell>
          <cell r="AB288" t="str">
            <v/>
          </cell>
          <cell r="AC288" t="str">
            <v/>
          </cell>
          <cell r="AE288" t="str">
            <v/>
          </cell>
          <cell r="AM288" t="str">
            <v>eigenes Prüfgerät</v>
          </cell>
          <cell r="AO288" t="str">
            <v xml:space="preserve"> eigenes Prüfgerät</v>
          </cell>
          <cell r="AQ288" t="str">
            <v xml:space="preserve"> eigenes Prüfgerät                      </v>
          </cell>
          <cell r="AS288">
            <v>1</v>
          </cell>
          <cell r="AT288">
            <v>0</v>
          </cell>
          <cell r="AV288">
            <v>36588</v>
          </cell>
          <cell r="AW288">
            <v>36004</v>
          </cell>
          <cell r="AX288" t="str">
            <v xml:space="preserve"> 80 % der Prüfunterlagen von 1997 sind bereits da ! </v>
          </cell>
          <cell r="BA288">
            <v>230</v>
          </cell>
          <cell r="BB288">
            <v>2</v>
          </cell>
          <cell r="BC288">
            <v>12</v>
          </cell>
          <cell r="BD288">
            <v>0</v>
          </cell>
          <cell r="BE288">
            <v>5.2173913043478262</v>
          </cell>
        </row>
        <row r="289">
          <cell r="A289" t="str">
            <v>5907-201</v>
          </cell>
          <cell r="B289" t="str">
            <v>Institut für</v>
          </cell>
          <cell r="C289" t="str">
            <v>Werkzeugmaschinen und Fertigungstechnik</v>
          </cell>
          <cell r="E289" t="str">
            <v>(Altbau Bereich)</v>
          </cell>
          <cell r="F289" t="str">
            <v>Herrn</v>
          </cell>
          <cell r="G289" t="str">
            <v>Helmut Link</v>
          </cell>
          <cell r="H289">
            <v>7627</v>
          </cell>
          <cell r="J289">
            <v>1</v>
          </cell>
          <cell r="K289">
            <v>36208</v>
          </cell>
          <cell r="M289" t="str">
            <v>Büro</v>
          </cell>
          <cell r="N289">
            <v>24</v>
          </cell>
          <cell r="O289">
            <v>24</v>
          </cell>
          <cell r="P289">
            <v>36281</v>
          </cell>
          <cell r="Q289">
            <v>24</v>
          </cell>
          <cell r="S289">
            <v>37012</v>
          </cell>
          <cell r="T289" t="str">
            <v>Ireneusz Kultys</v>
          </cell>
          <cell r="U289" t="str">
            <v>Ireneusz Kultys</v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E289" t="str">
            <v/>
          </cell>
          <cell r="AT289" t="str">
            <v>Z</v>
          </cell>
          <cell r="AU289" t="str">
            <v>h.link@tu-bs.de</v>
          </cell>
          <cell r="AV289">
            <v>36598</v>
          </cell>
          <cell r="AW289" t="str">
            <v>03.03.00; 27.05.1999</v>
          </cell>
          <cell r="AX289" t="str">
            <v>H. Link hatte Prüfung im Mai 99 begonnen; Unterlagen noch nicht eingetroffen; nächste Prüfung per Telefon im Mai 00 vereinbart !</v>
          </cell>
          <cell r="BA289">
            <v>178</v>
          </cell>
          <cell r="BB289">
            <v>3</v>
          </cell>
          <cell r="BC289">
            <v>1</v>
          </cell>
          <cell r="BD289">
            <v>0</v>
          </cell>
          <cell r="BE289">
            <v>0.5617977528089888</v>
          </cell>
        </row>
        <row r="290">
          <cell r="A290" t="str">
            <v>5907-210</v>
          </cell>
          <cell r="B290" t="str">
            <v>Institut für</v>
          </cell>
          <cell r="C290" t="str">
            <v>Werkzeugmaschinen und Fertigungstechnik</v>
          </cell>
          <cell r="E290" t="str">
            <v>(Neubau Bereich)</v>
          </cell>
          <cell r="F290" t="str">
            <v>Herrn</v>
          </cell>
          <cell r="G290" t="str">
            <v>Helmut Link</v>
          </cell>
          <cell r="H290">
            <v>7627</v>
          </cell>
          <cell r="J290" t="str">
            <v>"0"</v>
          </cell>
          <cell r="K290">
            <v>36208</v>
          </cell>
          <cell r="M290" t="str">
            <v>Werkstatt</v>
          </cell>
          <cell r="N290">
            <v>12</v>
          </cell>
          <cell r="O290">
            <v>12</v>
          </cell>
          <cell r="P290">
            <v>36281</v>
          </cell>
          <cell r="Q290">
            <v>12</v>
          </cell>
          <cell r="S290">
            <v>36647</v>
          </cell>
          <cell r="T290" t="str">
            <v>Ireneusz Kultys</v>
          </cell>
          <cell r="U290" t="str">
            <v>Ireneusz Kultys</v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>
            <v>36642</v>
          </cell>
          <cell r="AA290" t="str">
            <v>siehe &gt;</v>
          </cell>
          <cell r="AB290" t="str">
            <v/>
          </cell>
          <cell r="AC290" t="str">
            <v/>
          </cell>
          <cell r="AE290" t="str">
            <v/>
          </cell>
          <cell r="AM290">
            <v>36675</v>
          </cell>
          <cell r="AT290">
            <v>0</v>
          </cell>
          <cell r="AU290" t="str">
            <v>h.link@tu-bs.de</v>
          </cell>
          <cell r="AV290">
            <v>36675</v>
          </cell>
          <cell r="AW290" t="str">
            <v>29.05.00; 03.03.00; 27.05.1999</v>
          </cell>
          <cell r="AX290" t="str">
            <v>H. Link hatte Prüfung im Mai 99 begonnen; Unterlagen noch nicht eingetroffen; nächste Prüfung per Telefon im Mai 00 vereinbart!; Ruft am 2-6-00 zurück!</v>
          </cell>
          <cell r="BA290">
            <v>251</v>
          </cell>
          <cell r="BB290">
            <v>14</v>
          </cell>
          <cell r="BC290">
            <v>0</v>
          </cell>
          <cell r="BD290">
            <v>0</v>
          </cell>
          <cell r="BE290">
            <v>0</v>
          </cell>
        </row>
        <row r="291">
          <cell r="A291" t="str">
            <v>5907-211</v>
          </cell>
          <cell r="B291" t="str">
            <v>Institut für</v>
          </cell>
          <cell r="C291" t="str">
            <v>Werkzeugmaschinen und Fertigungstechnik</v>
          </cell>
          <cell r="E291" t="str">
            <v>(Neubau Bereich)</v>
          </cell>
          <cell r="F291" t="str">
            <v>Herrn</v>
          </cell>
          <cell r="G291" t="str">
            <v>Helmut Link</v>
          </cell>
          <cell r="H291">
            <v>7627</v>
          </cell>
          <cell r="J291" t="str">
            <v>"0"</v>
          </cell>
          <cell r="K291">
            <v>36208</v>
          </cell>
          <cell r="M291" t="str">
            <v>Büro</v>
          </cell>
          <cell r="N291">
            <v>24</v>
          </cell>
          <cell r="O291">
            <v>24</v>
          </cell>
          <cell r="P291">
            <v>36281</v>
          </cell>
          <cell r="Q291">
            <v>24</v>
          </cell>
          <cell r="S291">
            <v>37012</v>
          </cell>
          <cell r="T291" t="str">
            <v>Ireneusz Kultys</v>
          </cell>
          <cell r="U291" t="str">
            <v>Ireneusz Kultys</v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E291" t="str">
            <v/>
          </cell>
          <cell r="AT291">
            <v>0</v>
          </cell>
          <cell r="AU291" t="str">
            <v>a.pahlitzsch@tu-bs.de</v>
          </cell>
          <cell r="AV291">
            <v>36682</v>
          </cell>
          <cell r="AW291" t="str">
            <v>03.03.00; 27.05.1999</v>
          </cell>
          <cell r="AX291" t="str">
            <v>H. Link hatte Prüfung im Mai 99 begonnen; Unterlagen noch nicht eingetroffen; nächste Prüfung per Telefon im Mai 00 vereinbart !</v>
          </cell>
          <cell r="BA291">
            <v>447</v>
          </cell>
          <cell r="BB291">
            <v>20</v>
          </cell>
          <cell r="BC291">
            <v>2</v>
          </cell>
          <cell r="BD291">
            <v>1</v>
          </cell>
          <cell r="BE291">
            <v>0.44742729306487694</v>
          </cell>
        </row>
        <row r="292">
          <cell r="A292" t="str">
            <v>5907-212</v>
          </cell>
          <cell r="B292" t="str">
            <v>Institut für</v>
          </cell>
          <cell r="C292" t="str">
            <v>Werkzeugmaschinen und Fertigungstechnik</v>
          </cell>
          <cell r="E292" t="str">
            <v>Werkstatt Spielmannstr. 11 a</v>
          </cell>
          <cell r="F292" t="str">
            <v>Herrn</v>
          </cell>
          <cell r="G292" t="str">
            <v>Helmut Link</v>
          </cell>
          <cell r="H292">
            <v>7627</v>
          </cell>
          <cell r="J292" t="str">
            <v>"0"</v>
          </cell>
          <cell r="K292">
            <v>36208</v>
          </cell>
          <cell r="M292" t="str">
            <v>Werkstatt</v>
          </cell>
          <cell r="N292">
            <v>12</v>
          </cell>
          <cell r="O292">
            <v>12</v>
          </cell>
          <cell r="P292">
            <v>36281</v>
          </cell>
          <cell r="Q292">
            <v>16</v>
          </cell>
          <cell r="S292">
            <v>36770</v>
          </cell>
          <cell r="T292">
            <v>35676</v>
          </cell>
          <cell r="U292">
            <v>35676</v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>
            <v>35415</v>
          </cell>
          <cell r="AE292">
            <v>35415</v>
          </cell>
          <cell r="AT292">
            <v>0</v>
          </cell>
          <cell r="AW292" t="str">
            <v>03.03.00; 27.05.1999</v>
          </cell>
          <cell r="BA292">
            <v>222</v>
          </cell>
          <cell r="BB292">
            <v>12</v>
          </cell>
          <cell r="BC292">
            <v>2</v>
          </cell>
          <cell r="BD292">
            <v>0</v>
          </cell>
          <cell r="BE292">
            <v>0.90090090090090091</v>
          </cell>
        </row>
        <row r="293">
          <cell r="A293" t="str">
            <v>5908-000</v>
          </cell>
          <cell r="B293" t="str">
            <v>Institut für</v>
          </cell>
          <cell r="C293" t="str">
            <v>Fabrikbetriebslehre u. Unternehmensforschung</v>
          </cell>
          <cell r="F293" t="str">
            <v>Herrn</v>
          </cell>
          <cell r="G293" t="str">
            <v>Heinz Georg Pentsch</v>
          </cell>
          <cell r="H293">
            <v>2729</v>
          </cell>
          <cell r="J293">
            <v>1</v>
          </cell>
          <cell r="K293">
            <v>33995</v>
          </cell>
          <cell r="M293" t="str">
            <v>Büro</v>
          </cell>
          <cell r="N293">
            <v>24</v>
          </cell>
          <cell r="O293">
            <v>32</v>
          </cell>
          <cell r="P293">
            <v>36434</v>
          </cell>
          <cell r="Q293">
            <v>32</v>
          </cell>
          <cell r="R293" t="str">
            <v xml:space="preserve"> </v>
          </cell>
          <cell r="S293">
            <v>37408</v>
          </cell>
          <cell r="T293">
            <v>36476</v>
          </cell>
          <cell r="U293">
            <v>36476</v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>
            <v>35391</v>
          </cell>
          <cell r="AE293">
            <v>35391</v>
          </cell>
          <cell r="AW293">
            <v>36389</v>
          </cell>
          <cell r="BA293">
            <v>122</v>
          </cell>
          <cell r="BB293">
            <v>0</v>
          </cell>
          <cell r="BC293">
            <v>3</v>
          </cell>
          <cell r="BD293">
            <v>0</v>
          </cell>
          <cell r="BE293">
            <v>2.459016393442623</v>
          </cell>
        </row>
        <row r="294">
          <cell r="A294" t="str">
            <v>5909-900</v>
          </cell>
          <cell r="B294" t="str">
            <v>Institut für</v>
          </cell>
          <cell r="C294" t="str">
            <v>Schweißtechnik</v>
          </cell>
          <cell r="F294" t="str">
            <v>Herrn</v>
          </cell>
          <cell r="G294" t="str">
            <v>Martin Wylegala</v>
          </cell>
          <cell r="H294">
            <v>7837</v>
          </cell>
          <cell r="I294">
            <v>1</v>
          </cell>
          <cell r="K294">
            <v>33938</v>
          </cell>
          <cell r="M294" t="str">
            <v>Büro</v>
          </cell>
          <cell r="N294">
            <v>24</v>
          </cell>
          <cell r="O294">
            <v>24</v>
          </cell>
          <cell r="P294">
            <v>36192</v>
          </cell>
          <cell r="Q294">
            <v>24</v>
          </cell>
          <cell r="S294">
            <v>36923</v>
          </cell>
          <cell r="T294" t="str">
            <v>Martin Wylegala</v>
          </cell>
          <cell r="U294" t="str">
            <v>Martin Wylegala</v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E294" t="str">
            <v/>
          </cell>
          <cell r="AM294" t="str">
            <v>eigenes Prüfgerät</v>
          </cell>
          <cell r="AO294" t="str">
            <v xml:space="preserve"> eigenes Prüfgerät</v>
          </cell>
          <cell r="AQ294" t="str">
            <v xml:space="preserve"> eigenes Prüfgerät                      </v>
          </cell>
          <cell r="AS294" t="str">
            <v>a</v>
          </cell>
          <cell r="AT294">
            <v>0</v>
          </cell>
          <cell r="BA294">
            <v>774</v>
          </cell>
          <cell r="BB294">
            <v>10</v>
          </cell>
          <cell r="BC294">
            <v>0</v>
          </cell>
          <cell r="BD294">
            <v>0</v>
          </cell>
          <cell r="BE294">
            <v>0</v>
          </cell>
        </row>
        <row r="295">
          <cell r="A295" t="str">
            <v>5909-901</v>
          </cell>
          <cell r="B295" t="str">
            <v>Institut für</v>
          </cell>
          <cell r="C295" t="str">
            <v>Schweißtechnik</v>
          </cell>
          <cell r="F295" t="str">
            <v>Herrn</v>
          </cell>
          <cell r="G295" t="str">
            <v>Martin Wylegala</v>
          </cell>
          <cell r="H295">
            <v>7837</v>
          </cell>
          <cell r="I295" t="str">
            <v>"0"</v>
          </cell>
          <cell r="K295">
            <v>33938</v>
          </cell>
          <cell r="M295" t="str">
            <v>Schulung</v>
          </cell>
          <cell r="N295">
            <v>12</v>
          </cell>
          <cell r="O295">
            <v>12</v>
          </cell>
          <cell r="P295">
            <v>36192</v>
          </cell>
          <cell r="Q295">
            <v>24</v>
          </cell>
          <cell r="R295" t="str">
            <v>X</v>
          </cell>
          <cell r="S295">
            <v>36923</v>
          </cell>
          <cell r="T295" t="str">
            <v>Martin Wylegala</v>
          </cell>
          <cell r="U295" t="str">
            <v>Martin Wylegala</v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E295" t="str">
            <v>Sonderturnus</v>
          </cell>
          <cell r="AM295" t="str">
            <v>eigenes Prüfgerät</v>
          </cell>
          <cell r="AO295" t="str">
            <v xml:space="preserve"> eigenes Prüfgerät</v>
          </cell>
          <cell r="AQ295" t="str">
            <v xml:space="preserve"> eigenes Prüfgerät                      </v>
          </cell>
          <cell r="AS295">
            <v>1</v>
          </cell>
          <cell r="AT295" t="str">
            <v>Diskette</v>
          </cell>
          <cell r="AW295" t="str">
            <v xml:space="preserve"> </v>
          </cell>
          <cell r="AX295" t="str">
            <v xml:space="preserve"> M. Wylegala prüft eigenverantwortlich im 24 monatigem-Turnus</v>
          </cell>
          <cell r="BA295">
            <v>26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</row>
        <row r="296">
          <cell r="A296" t="str">
            <v>5909-902</v>
          </cell>
          <cell r="B296" t="str">
            <v>Institut für</v>
          </cell>
          <cell r="C296" t="str">
            <v>Schweißtechnik</v>
          </cell>
          <cell r="F296" t="str">
            <v>Herrn</v>
          </cell>
          <cell r="G296" t="str">
            <v>Martin Wylegala</v>
          </cell>
          <cell r="H296">
            <v>7837</v>
          </cell>
          <cell r="I296" t="str">
            <v>"0"</v>
          </cell>
          <cell r="K296">
            <v>35297</v>
          </cell>
          <cell r="M296" t="str">
            <v>Werkstatt</v>
          </cell>
          <cell r="N296">
            <v>12</v>
          </cell>
          <cell r="O296">
            <v>12</v>
          </cell>
          <cell r="P296">
            <v>36627</v>
          </cell>
          <cell r="Q296">
            <v>12</v>
          </cell>
          <cell r="R296" t="str">
            <v>X</v>
          </cell>
          <cell r="S296">
            <v>36992</v>
          </cell>
          <cell r="T296" t="str">
            <v>Martin Wylegala</v>
          </cell>
          <cell r="U296" t="str">
            <v>Martin Wylegala</v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E296" t="str">
            <v>Sonderturnus</v>
          </cell>
          <cell r="AK296">
            <v>36627</v>
          </cell>
          <cell r="AM296" t="str">
            <v>eigenes Prüfgerät</v>
          </cell>
          <cell r="AO296" t="str">
            <v xml:space="preserve"> eigenes Prüfgerät</v>
          </cell>
          <cell r="AQ296" t="str">
            <v xml:space="preserve"> eigenes Prüfgerät                      </v>
          </cell>
          <cell r="AS296" t="str">
            <v>a</v>
          </cell>
          <cell r="AT296">
            <v>0</v>
          </cell>
          <cell r="AX296" t="str">
            <v xml:space="preserve"> M. Wylegala prüft eigenverantwortlich im 12 monatigem-Turnus</v>
          </cell>
          <cell r="BA296">
            <v>33</v>
          </cell>
          <cell r="BB296">
            <v>3</v>
          </cell>
          <cell r="BC296">
            <v>1</v>
          </cell>
          <cell r="BD296">
            <v>0</v>
          </cell>
          <cell r="BE296">
            <v>3.0303030303030303</v>
          </cell>
        </row>
        <row r="297">
          <cell r="A297" t="str">
            <v>5910-200</v>
          </cell>
          <cell r="B297" t="str">
            <v>Institut für</v>
          </cell>
          <cell r="C297" t="str">
            <v>Werkstoffe</v>
          </cell>
          <cell r="F297" t="str">
            <v>Herrn</v>
          </cell>
          <cell r="G297" t="str">
            <v>Horst Gasse</v>
          </cell>
          <cell r="H297">
            <v>3077</v>
          </cell>
          <cell r="I297">
            <v>1</v>
          </cell>
          <cell r="J297">
            <v>0</v>
          </cell>
          <cell r="K297">
            <v>34507</v>
          </cell>
          <cell r="M297" t="str">
            <v>Büro</v>
          </cell>
          <cell r="N297">
            <v>24</v>
          </cell>
          <cell r="O297">
            <v>24</v>
          </cell>
          <cell r="P297">
            <v>36130</v>
          </cell>
          <cell r="Q297">
            <v>32</v>
          </cell>
          <cell r="R297" t="str">
            <v xml:space="preserve"> </v>
          </cell>
          <cell r="S297">
            <v>37104</v>
          </cell>
          <cell r="T297" t="str">
            <v>Horst Gasse</v>
          </cell>
          <cell r="U297" t="str">
            <v>Horst Gasse</v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>
            <v>35506</v>
          </cell>
          <cell r="AE297">
            <v>35506</v>
          </cell>
          <cell r="AT297">
            <v>1</v>
          </cell>
          <cell r="AU297" t="str">
            <v>h.meissner@tu-bs.de</v>
          </cell>
          <cell r="AV297">
            <v>36650</v>
          </cell>
          <cell r="AW297" t="str">
            <v>08.05.00; 03.05.00; 26.2.99; 11.2.99; 30.11.1998</v>
          </cell>
          <cell r="AX297" t="str">
            <v>Unterlagen werden nachgesandt !</v>
          </cell>
          <cell r="BA297">
            <v>191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</row>
        <row r="298">
          <cell r="A298" t="str">
            <v>5910-210</v>
          </cell>
          <cell r="B298" t="str">
            <v>Institut für</v>
          </cell>
          <cell r="C298" t="str">
            <v>Werkstoffe</v>
          </cell>
          <cell r="D298" t="str">
            <v>Abt.</v>
          </cell>
          <cell r="E298" t="str">
            <v>Werkstoffkunde u. Herstellungsverfahren</v>
          </cell>
          <cell r="F298" t="str">
            <v>Herrn</v>
          </cell>
          <cell r="G298" t="str">
            <v>Horst Gasse</v>
          </cell>
          <cell r="H298">
            <v>3077</v>
          </cell>
          <cell r="I298" t="str">
            <v>"0"</v>
          </cell>
          <cell r="K298">
            <v>34507</v>
          </cell>
          <cell r="M298" t="str">
            <v>Werkstatt</v>
          </cell>
          <cell r="N298">
            <v>12</v>
          </cell>
          <cell r="O298">
            <v>14</v>
          </cell>
          <cell r="P298">
            <v>36649</v>
          </cell>
          <cell r="Q298">
            <v>16</v>
          </cell>
          <cell r="S298">
            <v>37137</v>
          </cell>
          <cell r="T298" t="str">
            <v>Horst Gasse</v>
          </cell>
          <cell r="U298" t="str">
            <v>Horst Gasse</v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>
            <v>36278</v>
          </cell>
          <cell r="AE298">
            <v>36278</v>
          </cell>
          <cell r="AR298">
            <v>1</v>
          </cell>
          <cell r="AT298" t="str">
            <v>Z</v>
          </cell>
          <cell r="AW298" t="str">
            <v>03.05.00; 26.2.99; 11.2.99; 30.11.1998</v>
          </cell>
          <cell r="BA298">
            <v>482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</row>
        <row r="299">
          <cell r="A299" t="str">
            <v>5910-220</v>
          </cell>
          <cell r="B299" t="str">
            <v>Institut für</v>
          </cell>
          <cell r="C299" t="str">
            <v>Werkstoffe</v>
          </cell>
          <cell r="D299" t="str">
            <v>Abt.</v>
          </cell>
          <cell r="E299" t="str">
            <v>Angew. Werkstoffkunde u. Schadensanalyse</v>
          </cell>
          <cell r="F299" t="str">
            <v>Herrn</v>
          </cell>
          <cell r="G299" t="str">
            <v>Horst Gasse</v>
          </cell>
          <cell r="H299">
            <v>3077</v>
          </cell>
          <cell r="I299" t="str">
            <v>"0"</v>
          </cell>
          <cell r="K299">
            <v>34507</v>
          </cell>
          <cell r="M299" t="str">
            <v>Werkstatt</v>
          </cell>
          <cell r="N299">
            <v>12</v>
          </cell>
          <cell r="O299">
            <v>14</v>
          </cell>
          <cell r="P299">
            <v>36649</v>
          </cell>
          <cell r="Q299">
            <v>16</v>
          </cell>
          <cell r="S299">
            <v>37137</v>
          </cell>
          <cell r="T299" t="str">
            <v>Horst Gasse</v>
          </cell>
          <cell r="U299" t="str">
            <v>Horst Gasse</v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"28.04.99"</v>
          </cell>
          <cell r="AE299" t="str">
            <v>"28.04.99"</v>
          </cell>
          <cell r="AR299" t="str">
            <v>pj</v>
          </cell>
          <cell r="AT299" t="str">
            <v>Z</v>
          </cell>
          <cell r="AW299" t="str">
            <v>03.05.00; 26.2.99; 11.2.99; 30.11.1998</v>
          </cell>
          <cell r="BE299">
            <v>0</v>
          </cell>
        </row>
        <row r="300">
          <cell r="A300" t="str">
            <v>5911-000</v>
          </cell>
          <cell r="B300" t="str">
            <v>Institut für</v>
          </cell>
          <cell r="C300" t="str">
            <v>Oberflächentechnik und Plasmamatische Werkstoffentwicklung</v>
          </cell>
          <cell r="F300" t="str">
            <v>Herrn</v>
          </cell>
          <cell r="G300" t="str">
            <v>Rainer Schwetge</v>
          </cell>
          <cell r="H300">
            <v>9414</v>
          </cell>
          <cell r="I300">
            <v>1</v>
          </cell>
          <cell r="K300">
            <v>33938</v>
          </cell>
          <cell r="M300" t="str">
            <v>Werkstatt, Halle, Labor, Technikum</v>
          </cell>
          <cell r="N300">
            <v>12</v>
          </cell>
          <cell r="O300">
            <v>16</v>
          </cell>
          <cell r="P300">
            <v>36557</v>
          </cell>
          <cell r="Q300">
            <v>16</v>
          </cell>
          <cell r="S300">
            <v>37043</v>
          </cell>
          <cell r="T300" t="str">
            <v>Rainer Schwetge</v>
          </cell>
          <cell r="U300" t="str">
            <v>Rainer Schwetge</v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>
            <v>36125</v>
          </cell>
          <cell r="AE300">
            <v>36125</v>
          </cell>
          <cell r="AW300" t="str">
            <v>9.12.99; 09.10.1998</v>
          </cell>
          <cell r="AX300" t="str">
            <v>Faber mit Hinweis auf Trafo (Bananensteckerwechsel alt auf neu d. R. Schwetge)</v>
          </cell>
          <cell r="BA300">
            <v>209</v>
          </cell>
          <cell r="BB300">
            <v>15</v>
          </cell>
          <cell r="BC300">
            <v>0</v>
          </cell>
          <cell r="BD300">
            <v>0</v>
          </cell>
          <cell r="BE300">
            <v>0</v>
          </cell>
        </row>
        <row r="301">
          <cell r="A301" t="str">
            <v>5911-001</v>
          </cell>
          <cell r="B301" t="str">
            <v>Institut für</v>
          </cell>
          <cell r="C301" t="str">
            <v>Oberflächentechnik und Plasmamatische Werkstoffentwicklung</v>
          </cell>
          <cell r="F301" t="str">
            <v>Herrn</v>
          </cell>
          <cell r="G301" t="str">
            <v>Rainer Schwetge</v>
          </cell>
          <cell r="H301">
            <v>9414</v>
          </cell>
          <cell r="I301" t="str">
            <v>"0"</v>
          </cell>
          <cell r="K301">
            <v>33938</v>
          </cell>
          <cell r="M301" t="str">
            <v>Büro, Dunkelkammer,Seminarraum, Teeküche, Flur</v>
          </cell>
          <cell r="N301">
            <v>24</v>
          </cell>
          <cell r="O301">
            <v>32</v>
          </cell>
          <cell r="P301">
            <v>36557</v>
          </cell>
          <cell r="Q301">
            <v>32</v>
          </cell>
          <cell r="R301" t="str">
            <v xml:space="preserve"> </v>
          </cell>
          <cell r="S301">
            <v>37530</v>
          </cell>
          <cell r="T301" t="str">
            <v>Rainer Schwetge</v>
          </cell>
          <cell r="U301" t="str">
            <v>Rainer Schwetge</v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>
            <v>35543</v>
          </cell>
          <cell r="AE301">
            <v>35543</v>
          </cell>
          <cell r="AW301">
            <v>36549</v>
          </cell>
          <cell r="BA301">
            <v>196</v>
          </cell>
          <cell r="BB301">
            <v>8</v>
          </cell>
          <cell r="BC301">
            <v>0</v>
          </cell>
          <cell r="BD301">
            <v>0</v>
          </cell>
          <cell r="BE301">
            <v>0</v>
          </cell>
        </row>
        <row r="302">
          <cell r="A302" t="str">
            <v>5912-900</v>
          </cell>
          <cell r="B302" t="str">
            <v>Institut für</v>
          </cell>
          <cell r="C302" t="str">
            <v>Mikrotechnik</v>
          </cell>
          <cell r="F302" t="str">
            <v>Herrn</v>
          </cell>
          <cell r="G302" t="str">
            <v>Hans-Dieter Vopel</v>
          </cell>
          <cell r="H302" t="str">
            <v>9755/0</v>
          </cell>
          <cell r="J302">
            <v>1</v>
          </cell>
          <cell r="K302">
            <v>35886</v>
          </cell>
          <cell r="M302" t="str">
            <v>Labor</v>
          </cell>
          <cell r="N302">
            <v>12</v>
          </cell>
          <cell r="O302">
            <v>12</v>
          </cell>
          <cell r="P302">
            <v>36465</v>
          </cell>
          <cell r="Q302">
            <v>16</v>
          </cell>
          <cell r="R302" t="str">
            <v xml:space="preserve"> </v>
          </cell>
          <cell r="S302">
            <v>36951</v>
          </cell>
          <cell r="T302">
            <v>35954</v>
          </cell>
          <cell r="U302">
            <v>35954</v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>
            <v>36578</v>
          </cell>
          <cell r="AE302">
            <v>36578</v>
          </cell>
          <cell r="BA302">
            <v>69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</row>
        <row r="303">
          <cell r="A303" t="str">
            <v>5912-901</v>
          </cell>
          <cell r="B303" t="str">
            <v>Institut für</v>
          </cell>
          <cell r="C303" t="str">
            <v>Mikrotechnik</v>
          </cell>
          <cell r="E303" t="str">
            <v>Gebäude 3317</v>
          </cell>
          <cell r="F303" t="str">
            <v>Herrn</v>
          </cell>
          <cell r="G303" t="str">
            <v>Hans-Dieter Vopel</v>
          </cell>
          <cell r="H303">
            <v>9755</v>
          </cell>
          <cell r="J303" t="str">
            <v>"0"</v>
          </cell>
          <cell r="K303">
            <v>35886</v>
          </cell>
          <cell r="M303" t="str">
            <v>Büro</v>
          </cell>
          <cell r="N303">
            <v>24</v>
          </cell>
          <cell r="O303">
            <v>24</v>
          </cell>
          <cell r="P303">
            <v>36465</v>
          </cell>
          <cell r="Q303">
            <v>24</v>
          </cell>
          <cell r="S303">
            <v>37196</v>
          </cell>
          <cell r="T303">
            <v>35954</v>
          </cell>
          <cell r="U303">
            <v>35954</v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E303" t="str">
            <v/>
          </cell>
          <cell r="BA303">
            <v>30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</row>
        <row r="304">
          <cell r="A304" t="str">
            <v>5912-901</v>
          </cell>
          <cell r="B304" t="str">
            <v>Institut für</v>
          </cell>
          <cell r="C304" t="str">
            <v>Mikrotechnik</v>
          </cell>
          <cell r="F304" t="str">
            <v>Herrn</v>
          </cell>
          <cell r="G304" t="str">
            <v>Hans-Dieter Vopel</v>
          </cell>
          <cell r="H304">
            <v>9755</v>
          </cell>
          <cell r="J304" t="str">
            <v>"0"</v>
          </cell>
          <cell r="K304">
            <v>35886</v>
          </cell>
          <cell r="M304" t="str">
            <v>Büro</v>
          </cell>
          <cell r="N304">
            <v>24</v>
          </cell>
          <cell r="O304">
            <v>24</v>
          </cell>
          <cell r="P304">
            <v>35947</v>
          </cell>
          <cell r="Q304">
            <v>24</v>
          </cell>
          <cell r="S304">
            <v>36678</v>
          </cell>
          <cell r="T304">
            <v>35954</v>
          </cell>
          <cell r="U304">
            <v>35954</v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>
            <v>36672</v>
          </cell>
          <cell r="AA304" t="str">
            <v/>
          </cell>
          <cell r="AB304" t="str">
            <v/>
          </cell>
          <cell r="AC304" t="str">
            <v/>
          </cell>
          <cell r="AE304" t="str">
            <v/>
          </cell>
          <cell r="BA304">
            <v>232</v>
          </cell>
          <cell r="BB304">
            <v>4</v>
          </cell>
          <cell r="BC304">
            <v>0</v>
          </cell>
          <cell r="BD304">
            <v>0</v>
          </cell>
          <cell r="BE304">
            <v>0</v>
          </cell>
        </row>
        <row r="305">
          <cell r="A305" t="str">
            <v>5913-700</v>
          </cell>
          <cell r="B305" t="str">
            <v>Institut für</v>
          </cell>
          <cell r="C305" t="str">
            <v>Regelungs- und Automatisierungstechnik</v>
          </cell>
          <cell r="F305" t="str">
            <v>Herrn</v>
          </cell>
          <cell r="G305" t="str">
            <v>Andreas Siepmann</v>
          </cell>
          <cell r="H305">
            <v>3318</v>
          </cell>
          <cell r="I305">
            <v>1</v>
          </cell>
          <cell r="J305">
            <v>1</v>
          </cell>
          <cell r="K305">
            <v>36012</v>
          </cell>
          <cell r="M305" t="str">
            <v>Labor, Lager, Halle, Werkstatt</v>
          </cell>
          <cell r="N305">
            <v>12</v>
          </cell>
          <cell r="O305">
            <v>16</v>
          </cell>
          <cell r="P305">
            <v>36557</v>
          </cell>
          <cell r="Q305">
            <v>16</v>
          </cell>
          <cell r="S305">
            <v>37043</v>
          </cell>
          <cell r="T305" t="str">
            <v>Andreas Siepmann</v>
          </cell>
          <cell r="U305" t="str">
            <v>Andreas Siepmann</v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>
            <v>36045</v>
          </cell>
          <cell r="AE305">
            <v>36045</v>
          </cell>
          <cell r="AT305">
            <v>1</v>
          </cell>
          <cell r="AU305" t="str">
            <v>ifra.ing.tu-bs.de (@?)</v>
          </cell>
          <cell r="AV305">
            <v>36557</v>
          </cell>
          <cell r="BA305">
            <v>428</v>
          </cell>
          <cell r="BB305">
            <v>4</v>
          </cell>
          <cell r="BC305">
            <v>18</v>
          </cell>
          <cell r="BD305">
            <v>0</v>
          </cell>
          <cell r="BE305">
            <v>4.2056074766355138</v>
          </cell>
        </row>
        <row r="306">
          <cell r="A306" t="str">
            <v>5913-701</v>
          </cell>
          <cell r="B306" t="str">
            <v>Institut für</v>
          </cell>
          <cell r="C306" t="str">
            <v>Regelungs- und Automatisierungstechnik</v>
          </cell>
          <cell r="F306" t="str">
            <v>Herrn</v>
          </cell>
          <cell r="G306" t="str">
            <v>Andreas Siepmann</v>
          </cell>
          <cell r="H306">
            <v>3318</v>
          </cell>
          <cell r="I306" t="str">
            <v>"0"</v>
          </cell>
          <cell r="J306" t="str">
            <v>"0"</v>
          </cell>
          <cell r="K306">
            <v>36012</v>
          </cell>
          <cell r="M306" t="str">
            <v>Büro</v>
          </cell>
          <cell r="N306">
            <v>24</v>
          </cell>
          <cell r="O306">
            <v>24</v>
          </cell>
          <cell r="P306">
            <v>35977</v>
          </cell>
          <cell r="Q306">
            <v>32</v>
          </cell>
          <cell r="S306">
            <v>36951</v>
          </cell>
          <cell r="T306" t="str">
            <v>Andreas Siepmann</v>
          </cell>
          <cell r="U306" t="str">
            <v>Andreas Siepmann</v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>
            <v>36096</v>
          </cell>
          <cell r="AE306">
            <v>36096</v>
          </cell>
          <cell r="AT306">
            <v>0</v>
          </cell>
          <cell r="BA306">
            <v>500</v>
          </cell>
          <cell r="BB306">
            <v>25</v>
          </cell>
          <cell r="BC306">
            <v>1</v>
          </cell>
          <cell r="BD306">
            <v>0</v>
          </cell>
          <cell r="BE306">
            <v>0.2</v>
          </cell>
        </row>
        <row r="307">
          <cell r="A307" t="str">
            <v>5914-500</v>
          </cell>
          <cell r="B307" t="str">
            <v>Institut für</v>
          </cell>
          <cell r="C307" t="str">
            <v>Bioverfahrenstechnik</v>
          </cell>
          <cell r="E307" t="str">
            <v>Gaußstr. 17, Bruchtorwall</v>
          </cell>
          <cell r="F307" t="str">
            <v>Herrn</v>
          </cell>
          <cell r="G307" t="str">
            <v>Rochus  Jonas</v>
          </cell>
          <cell r="H307">
            <v>7658</v>
          </cell>
          <cell r="I307">
            <v>1</v>
          </cell>
          <cell r="J307">
            <v>2</v>
          </cell>
          <cell r="K307">
            <v>35123</v>
          </cell>
          <cell r="M307" t="str">
            <v>Büro</v>
          </cell>
          <cell r="N307">
            <v>24</v>
          </cell>
          <cell r="O307">
            <v>24</v>
          </cell>
          <cell r="P307">
            <v>36008</v>
          </cell>
          <cell r="Q307">
            <v>24</v>
          </cell>
          <cell r="S307">
            <v>36739</v>
          </cell>
          <cell r="T307" t="str">
            <v>Rochus  Jonas</v>
          </cell>
          <cell r="U307" t="str">
            <v>Rochus  Jonas</v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E307" t="str">
            <v/>
          </cell>
          <cell r="AT307">
            <v>1</v>
          </cell>
          <cell r="BA307">
            <v>17</v>
          </cell>
          <cell r="BB307">
            <v>0</v>
          </cell>
          <cell r="BC307">
            <v>3</v>
          </cell>
          <cell r="BD307">
            <v>0</v>
          </cell>
          <cell r="BE307">
            <v>17.647058823529413</v>
          </cell>
        </row>
        <row r="308">
          <cell r="A308" t="str">
            <v>5914-501</v>
          </cell>
          <cell r="B308" t="str">
            <v>Institut für</v>
          </cell>
          <cell r="C308" t="str">
            <v>Bioverfahrenstechnik</v>
          </cell>
          <cell r="E308" t="str">
            <v>Gaußstr. 17, Bruchtorwall</v>
          </cell>
          <cell r="F308" t="str">
            <v>Herrn</v>
          </cell>
          <cell r="G308" t="str">
            <v>Rochus  Jonas</v>
          </cell>
          <cell r="H308">
            <v>7658</v>
          </cell>
          <cell r="I308" t="str">
            <v>"0"</v>
          </cell>
          <cell r="J308" t="str">
            <v>"0"</v>
          </cell>
          <cell r="K308">
            <v>35123</v>
          </cell>
          <cell r="L308">
            <v>2</v>
          </cell>
          <cell r="M308" t="str">
            <v>Werkstatt</v>
          </cell>
          <cell r="N308">
            <v>12</v>
          </cell>
          <cell r="O308">
            <v>12</v>
          </cell>
          <cell r="P308">
            <v>36434</v>
          </cell>
          <cell r="Q308">
            <v>12</v>
          </cell>
          <cell r="R308" t="str">
            <v xml:space="preserve"> </v>
          </cell>
          <cell r="S308">
            <v>36800</v>
          </cell>
          <cell r="T308" t="str">
            <v>Rochus  Jonas</v>
          </cell>
          <cell r="U308" t="str">
            <v>Rochus  Jonas</v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E308" t="str">
            <v/>
          </cell>
          <cell r="AT308">
            <v>0</v>
          </cell>
          <cell r="AW308">
            <v>36697</v>
          </cell>
          <cell r="AX308" t="str">
            <v>Begutachtung von Messe-Konstruktionen mit H. Jonas; nach Fertigstellung erfolgt VDE 701er Abnahme von mir (13.04.00)!</v>
          </cell>
          <cell r="BA308">
            <v>315</v>
          </cell>
          <cell r="BB308">
            <v>3</v>
          </cell>
          <cell r="BC308">
            <v>15</v>
          </cell>
          <cell r="BD308">
            <v>0</v>
          </cell>
          <cell r="BE308">
            <v>4.7619047619047619</v>
          </cell>
        </row>
        <row r="309">
          <cell r="A309" t="str">
            <v>5916-100</v>
          </cell>
          <cell r="C309" t="str">
            <v>Rechenanlage des Mechanikzentrums</v>
          </cell>
          <cell r="F309" t="str">
            <v>Herrn</v>
          </cell>
          <cell r="G309" t="str">
            <v>Volker Jagla</v>
          </cell>
          <cell r="H309" t="str">
            <v>7072/77</v>
          </cell>
          <cell r="I309" t="str">
            <v>"0"</v>
          </cell>
          <cell r="K309">
            <v>33917</v>
          </cell>
          <cell r="M309" t="str">
            <v>Büro</v>
          </cell>
          <cell r="N309">
            <v>24</v>
          </cell>
          <cell r="O309">
            <v>32</v>
          </cell>
          <cell r="P309">
            <v>36690</v>
          </cell>
          <cell r="Q309">
            <v>32</v>
          </cell>
          <cell r="S309">
            <v>37665</v>
          </cell>
          <cell r="T309" t="str">
            <v>Volker Jagla</v>
          </cell>
          <cell r="U309" t="str">
            <v>Volker Jagla</v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"03.04.97"</v>
          </cell>
          <cell r="AE309" t="str">
            <v>"03.04.97"</v>
          </cell>
          <cell r="AT309" t="str">
            <v>Z</v>
          </cell>
          <cell r="BA309">
            <v>82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</row>
        <row r="310">
          <cell r="A310" t="str">
            <v>5927-700</v>
          </cell>
          <cell r="B310" t="str">
            <v>Fachb. 8</v>
          </cell>
          <cell r="C310" t="str">
            <v>Elektrotechnik</v>
          </cell>
          <cell r="F310" t="str">
            <v>Herrn</v>
          </cell>
          <cell r="G310" t="str">
            <v>Jens Faber,   Abt. 42</v>
          </cell>
          <cell r="H310">
            <v>7796</v>
          </cell>
          <cell r="I310" t="str">
            <v>"0"</v>
          </cell>
          <cell r="K310">
            <v>33547</v>
          </cell>
          <cell r="M310" t="str">
            <v>Büro</v>
          </cell>
          <cell r="N310">
            <v>24</v>
          </cell>
          <cell r="O310">
            <v>24</v>
          </cell>
          <cell r="P310">
            <v>35886</v>
          </cell>
          <cell r="Q310">
            <v>24</v>
          </cell>
          <cell r="S310">
            <v>36617</v>
          </cell>
          <cell r="T310" t="str">
            <v>Faber</v>
          </cell>
          <cell r="U310" t="str">
            <v>Faber</v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>siehe &gt;</v>
          </cell>
          <cell r="AA310" t="str">
            <v/>
          </cell>
          <cell r="AB310" t="str">
            <v/>
          </cell>
          <cell r="AC310" t="str">
            <v/>
          </cell>
          <cell r="AE310" t="str">
            <v/>
          </cell>
          <cell r="AM310" t="str">
            <v>siehe oben</v>
          </cell>
          <cell r="AZ310" t="str">
            <v>FJ</v>
          </cell>
          <cell r="BA310">
            <v>28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</row>
        <row r="311">
          <cell r="A311" t="str">
            <v>5927-701</v>
          </cell>
          <cell r="B311" t="str">
            <v>Fachschaft</v>
          </cell>
          <cell r="C311" t="str">
            <v>Elektrotechnik</v>
          </cell>
          <cell r="E311" t="str">
            <v>Zimmerstr. 24 c</v>
          </cell>
          <cell r="F311" t="str">
            <v>Herrn</v>
          </cell>
          <cell r="G311" t="str">
            <v>Jens Faber</v>
          </cell>
          <cell r="H311">
            <v>4568</v>
          </cell>
          <cell r="I311" t="str">
            <v>"0"</v>
          </cell>
          <cell r="K311">
            <v>33547</v>
          </cell>
          <cell r="M311" t="str">
            <v>Büro</v>
          </cell>
          <cell r="N311">
            <v>24</v>
          </cell>
          <cell r="O311">
            <v>24</v>
          </cell>
          <cell r="P311">
            <v>36678</v>
          </cell>
          <cell r="Q311">
            <v>24</v>
          </cell>
          <cell r="S311">
            <v>37408</v>
          </cell>
          <cell r="T311" t="str">
            <v>Faber</v>
          </cell>
          <cell r="U311" t="str">
            <v>Faber</v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E311" t="str">
            <v/>
          </cell>
          <cell r="AM311" t="str">
            <v>siehe oben</v>
          </cell>
          <cell r="AX311" t="str">
            <v>Prüfung erfolgt auf freiw. Basis</v>
          </cell>
          <cell r="AZ311" t="str">
            <v>JF</v>
          </cell>
          <cell r="BE311">
            <v>0</v>
          </cell>
        </row>
        <row r="312">
          <cell r="A312" t="str">
            <v>5928-500</v>
          </cell>
          <cell r="B312" t="str">
            <v>Institut für</v>
          </cell>
          <cell r="C312" t="str">
            <v>El. Meßtechnik, Grdl. d. Elektrotechnik</v>
          </cell>
          <cell r="F312" t="str">
            <v>Frau</v>
          </cell>
          <cell r="G312" t="str">
            <v xml:space="preserve">Kerstin Lauckner </v>
          </cell>
          <cell r="H312">
            <v>3857</v>
          </cell>
          <cell r="I312">
            <v>1</v>
          </cell>
          <cell r="K312">
            <v>33955</v>
          </cell>
          <cell r="M312" t="str">
            <v>Büro</v>
          </cell>
          <cell r="N312">
            <v>24</v>
          </cell>
          <cell r="O312">
            <v>24</v>
          </cell>
          <cell r="P312">
            <v>36620</v>
          </cell>
          <cell r="Q312">
            <v>32</v>
          </cell>
          <cell r="S312">
            <v>37594</v>
          </cell>
          <cell r="T312" t="str">
            <v>K.-P. Rietkötter</v>
          </cell>
          <cell r="U312" t="str">
            <v>K.-P. Rietkötter</v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>
            <v>36669</v>
          </cell>
          <cell r="AE312">
            <v>36669</v>
          </cell>
          <cell r="AT312">
            <v>1</v>
          </cell>
          <cell r="AU312" t="str">
            <v>k.lauckner@tu-bs.de</v>
          </cell>
          <cell r="AV312">
            <v>36650</v>
          </cell>
          <cell r="AW312" t="str">
            <v>23.05.00 BE+PKR; 08.05.00; 18.04.00</v>
          </cell>
          <cell r="BA312">
            <v>175</v>
          </cell>
          <cell r="BB312">
            <v>30</v>
          </cell>
          <cell r="BC312">
            <v>0</v>
          </cell>
          <cell r="BD312">
            <v>0</v>
          </cell>
          <cell r="BE312">
            <v>0</v>
          </cell>
        </row>
        <row r="313">
          <cell r="A313" t="str">
            <v>5928-501</v>
          </cell>
          <cell r="B313" t="str">
            <v>Institut für</v>
          </cell>
          <cell r="C313" t="str">
            <v>El. Meßtechnik, Grdl. d. Elektrotechnik</v>
          </cell>
          <cell r="F313" t="str">
            <v>Frau</v>
          </cell>
          <cell r="G313" t="str">
            <v xml:space="preserve">Kerstin Lauckner </v>
          </cell>
          <cell r="H313">
            <v>3857</v>
          </cell>
          <cell r="J313">
            <v>1</v>
          </cell>
          <cell r="K313">
            <v>33955</v>
          </cell>
          <cell r="M313" t="str">
            <v>Labor, Werkstatt</v>
          </cell>
          <cell r="N313">
            <v>12</v>
          </cell>
          <cell r="O313">
            <v>16</v>
          </cell>
          <cell r="P313">
            <v>36281</v>
          </cell>
          <cell r="Q313">
            <v>16</v>
          </cell>
          <cell r="R313" t="str">
            <v xml:space="preserve"> </v>
          </cell>
          <cell r="S313">
            <v>36770</v>
          </cell>
          <cell r="T313" t="str">
            <v>K.-P. Rietkötter</v>
          </cell>
          <cell r="U313" t="str">
            <v>K.-P. Rietkötter</v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>
            <v>35391</v>
          </cell>
          <cell r="AE313">
            <v>35391</v>
          </cell>
          <cell r="AW313" t="str">
            <v>31.3.00; 03.05.1999</v>
          </cell>
          <cell r="BA313">
            <v>845</v>
          </cell>
          <cell r="BB313">
            <v>13</v>
          </cell>
          <cell r="BC313">
            <v>2</v>
          </cell>
          <cell r="BD313">
            <v>0</v>
          </cell>
          <cell r="BE313">
            <v>0.23668639053254437</v>
          </cell>
        </row>
        <row r="314">
          <cell r="A314" t="str">
            <v>5929-300</v>
          </cell>
          <cell r="B314" t="str">
            <v>Institut für</v>
          </cell>
          <cell r="C314" t="str">
            <v>Regelungstechnik</v>
          </cell>
          <cell r="F314" t="str">
            <v>Herrn</v>
          </cell>
          <cell r="G314" t="str">
            <v>Bodo Schramm</v>
          </cell>
          <cell r="H314" t="str">
            <v>3842/ 36</v>
          </cell>
          <cell r="I314" t="str">
            <v>"0"</v>
          </cell>
          <cell r="K314" t="str">
            <v>Bernd Amlang im Nov 98</v>
          </cell>
          <cell r="M314" t="str">
            <v>Büro</v>
          </cell>
          <cell r="N314">
            <v>24</v>
          </cell>
          <cell r="O314">
            <v>32</v>
          </cell>
          <cell r="P314">
            <v>36161</v>
          </cell>
          <cell r="Q314">
            <v>32</v>
          </cell>
          <cell r="S314">
            <v>37135</v>
          </cell>
          <cell r="T314" t="str">
            <v>Bodo Schramm</v>
          </cell>
          <cell r="U314" t="str">
            <v>Bodo Schramm</v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>
            <v>35459</v>
          </cell>
          <cell r="AE314">
            <v>35459</v>
          </cell>
          <cell r="AW314">
            <v>36146</v>
          </cell>
          <cell r="BA314">
            <v>223</v>
          </cell>
          <cell r="BB314">
            <v>11</v>
          </cell>
          <cell r="BC314">
            <v>0</v>
          </cell>
          <cell r="BD314">
            <v>0</v>
          </cell>
          <cell r="BE314">
            <v>0</v>
          </cell>
        </row>
        <row r="315">
          <cell r="A315" t="str">
            <v>5929-301</v>
          </cell>
          <cell r="B315" t="str">
            <v>Institut für</v>
          </cell>
          <cell r="C315" t="str">
            <v>Regelungstechnik</v>
          </cell>
          <cell r="F315" t="str">
            <v>Herrn</v>
          </cell>
          <cell r="G315" t="str">
            <v>Bodo Schramm</v>
          </cell>
          <cell r="H315" t="str">
            <v>3842/ 36</v>
          </cell>
          <cell r="I315">
            <v>1</v>
          </cell>
          <cell r="K315" t="str">
            <v>Bernd Amlang im Nov 98</v>
          </cell>
          <cell r="M315" t="str">
            <v>Werkstatt, Labor</v>
          </cell>
          <cell r="N315">
            <v>12</v>
          </cell>
          <cell r="O315">
            <v>16</v>
          </cell>
          <cell r="P315">
            <v>36161</v>
          </cell>
          <cell r="Q315">
            <v>16</v>
          </cell>
          <cell r="S315">
            <v>36647</v>
          </cell>
          <cell r="T315" t="str">
            <v>Bodo Schramm</v>
          </cell>
          <cell r="U315" t="str">
            <v>Bodo Schramm</v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>siehe &gt;</v>
          </cell>
          <cell r="AA315" t="str">
            <v/>
          </cell>
          <cell r="AB315" t="str">
            <v/>
          </cell>
          <cell r="AC315" t="str">
            <v/>
          </cell>
          <cell r="AD315">
            <v>35459</v>
          </cell>
          <cell r="AE315">
            <v>35459</v>
          </cell>
          <cell r="AM315" t="str">
            <v>siehe Bemerkungen</v>
          </cell>
          <cell r="AW315" t="str">
            <v>28.04.00; 17.12.1998</v>
          </cell>
          <cell r="AX315" t="str">
            <v>PKA folgt Ende Mai 00 von Herrn Schramm</v>
          </cell>
          <cell r="BA315">
            <v>369</v>
          </cell>
          <cell r="BB315">
            <v>10</v>
          </cell>
          <cell r="BC315">
            <v>0</v>
          </cell>
          <cell r="BD315">
            <v>0</v>
          </cell>
          <cell r="BE315">
            <v>0</v>
          </cell>
        </row>
        <row r="316">
          <cell r="A316" t="str">
            <v>5929-302</v>
          </cell>
          <cell r="B316" t="str">
            <v>Institut für</v>
          </cell>
          <cell r="C316" t="str">
            <v>Regelungstechnik</v>
          </cell>
          <cell r="F316" t="str">
            <v>Herrn</v>
          </cell>
          <cell r="G316" t="str">
            <v>Bodo Schramm</v>
          </cell>
          <cell r="H316" t="str">
            <v>3842/ 36</v>
          </cell>
          <cell r="I316" t="str">
            <v>"0"</v>
          </cell>
          <cell r="K316" t="str">
            <v>Bernd Amlang im Nov 99</v>
          </cell>
          <cell r="M316" t="str">
            <v>Geräteraum</v>
          </cell>
          <cell r="N316">
            <v>12</v>
          </cell>
          <cell r="O316">
            <v>12</v>
          </cell>
          <cell r="P316">
            <v>36161</v>
          </cell>
          <cell r="Q316">
            <v>16</v>
          </cell>
          <cell r="S316">
            <v>36647</v>
          </cell>
          <cell r="T316" t="str">
            <v>Bodo Schramm</v>
          </cell>
          <cell r="U316" t="str">
            <v>Bodo Schramm</v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>siehe &gt;</v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"29.01.97"</v>
          </cell>
          <cell r="AE316" t="str">
            <v>"29.01.97"</v>
          </cell>
          <cell r="AM316" t="str">
            <v>siehe Bemerkungen</v>
          </cell>
          <cell r="AW316" t="str">
            <v>28.04.00; 17.12.1998</v>
          </cell>
          <cell r="AX316" t="str">
            <v>PKA folgt Ende Mai 00 von Herrn Schramm</v>
          </cell>
          <cell r="BA316">
            <v>65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</row>
        <row r="317">
          <cell r="A317" t="str">
            <v>5930-700</v>
          </cell>
          <cell r="B317" t="str">
            <v>Institut für</v>
          </cell>
          <cell r="C317" t="str">
            <v>Halbleitertechnik</v>
          </cell>
          <cell r="F317" t="str">
            <v>Herrn</v>
          </cell>
          <cell r="G317" t="str">
            <v>Herbert Körner</v>
          </cell>
          <cell r="H317">
            <v>3772</v>
          </cell>
          <cell r="I317">
            <v>1</v>
          </cell>
          <cell r="J317">
            <v>1</v>
          </cell>
          <cell r="K317" t="str">
            <v xml:space="preserve">Herbert Körner </v>
          </cell>
          <cell r="M317" t="str">
            <v>Büro, Labor, Werkstatt, Praktikum</v>
          </cell>
          <cell r="N317">
            <v>24</v>
          </cell>
          <cell r="O317">
            <v>24</v>
          </cell>
          <cell r="P317">
            <v>36342</v>
          </cell>
          <cell r="Q317">
            <v>24</v>
          </cell>
          <cell r="R317" t="str">
            <v>X</v>
          </cell>
          <cell r="S317">
            <v>37073</v>
          </cell>
          <cell r="T317" t="str">
            <v>Herbert Körner</v>
          </cell>
          <cell r="U317" t="str">
            <v>Herbert Körner</v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 xml:space="preserve"> -----</v>
          </cell>
          <cell r="AE317" t="str">
            <v>Sonderturnus</v>
          </cell>
          <cell r="AM317" t="str">
            <v>eigenes Prüfgerät</v>
          </cell>
          <cell r="AO317" t="str">
            <v xml:space="preserve"> eigenes Prüfgerät</v>
          </cell>
          <cell r="AQ317" t="str">
            <v xml:space="preserve"> eigenes Prüfgerät                      </v>
          </cell>
          <cell r="AS317">
            <v>1</v>
          </cell>
          <cell r="AT317">
            <v>0</v>
          </cell>
          <cell r="AW317">
            <v>36392</v>
          </cell>
          <cell r="AX317" t="str">
            <v>H. Körner prüft eigenverantwortlich in 2 Jahres-Turnus</v>
          </cell>
          <cell r="BA317">
            <v>536</v>
          </cell>
          <cell r="BB317">
            <v>4</v>
          </cell>
          <cell r="BC317">
            <v>0</v>
          </cell>
          <cell r="BD317">
            <v>0</v>
          </cell>
          <cell r="BE317">
            <v>0</v>
          </cell>
        </row>
        <row r="318">
          <cell r="A318" t="str">
            <v>5931-500</v>
          </cell>
          <cell r="B318" t="str">
            <v>Institut für</v>
          </cell>
          <cell r="C318" t="str">
            <v>Elektrophysik</v>
          </cell>
          <cell r="F318" t="str">
            <v>Herrn</v>
          </cell>
          <cell r="G318" t="str">
            <v>Dietmar Hopert</v>
          </cell>
          <cell r="H318">
            <v>3811</v>
          </cell>
          <cell r="I318">
            <v>1</v>
          </cell>
          <cell r="K318">
            <v>34335</v>
          </cell>
          <cell r="M318" t="str">
            <v>Büro</v>
          </cell>
          <cell r="N318">
            <v>24</v>
          </cell>
          <cell r="O318">
            <v>32</v>
          </cell>
          <cell r="P318">
            <v>36281</v>
          </cell>
          <cell r="Q318">
            <v>32</v>
          </cell>
          <cell r="S318">
            <v>37257</v>
          </cell>
          <cell r="T318" t="str">
            <v>Dietmar Hopert</v>
          </cell>
          <cell r="U318" t="str">
            <v>Dietmar Hopert</v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>
            <v>35391</v>
          </cell>
          <cell r="AE318">
            <v>35391</v>
          </cell>
          <cell r="AM318" t="str">
            <v>eigenes Prüfgerät</v>
          </cell>
          <cell r="AO318" t="str">
            <v xml:space="preserve"> eigenes Prüfgerät</v>
          </cell>
          <cell r="AQ318" t="str">
            <v xml:space="preserve"> eigenes Prüfgerät                      </v>
          </cell>
          <cell r="AS318" t="str">
            <v>a</v>
          </cell>
          <cell r="BA318">
            <v>40</v>
          </cell>
          <cell r="BB318">
            <v>3</v>
          </cell>
          <cell r="BC318">
            <v>0</v>
          </cell>
          <cell r="BD318">
            <v>0</v>
          </cell>
          <cell r="BE318">
            <v>0</v>
          </cell>
        </row>
        <row r="319">
          <cell r="A319" t="str">
            <v>5931-501</v>
          </cell>
          <cell r="B319" t="str">
            <v>Institut für</v>
          </cell>
          <cell r="C319" t="str">
            <v>Elektrophysik</v>
          </cell>
          <cell r="F319" t="str">
            <v>Herrn</v>
          </cell>
          <cell r="G319" t="str">
            <v>Dietmar Hopert</v>
          </cell>
          <cell r="H319">
            <v>3811</v>
          </cell>
          <cell r="I319" t="str">
            <v>"0"</v>
          </cell>
          <cell r="K319">
            <v>34335</v>
          </cell>
          <cell r="M319" t="str">
            <v>Werkstatt</v>
          </cell>
          <cell r="N319">
            <v>12</v>
          </cell>
          <cell r="O319">
            <v>16</v>
          </cell>
          <cell r="P319">
            <v>36281</v>
          </cell>
          <cell r="Q319">
            <v>16</v>
          </cell>
          <cell r="R319" t="str">
            <v xml:space="preserve"> </v>
          </cell>
          <cell r="S319">
            <v>36770</v>
          </cell>
          <cell r="T319" t="str">
            <v>Dietmar Hopert</v>
          </cell>
          <cell r="U319" t="str">
            <v>Dietmar Hopert</v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>
            <v>35391</v>
          </cell>
          <cell r="AE319">
            <v>35391</v>
          </cell>
          <cell r="AW319">
            <v>36264</v>
          </cell>
          <cell r="BA319">
            <v>267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</row>
        <row r="320">
          <cell r="A320" t="str">
            <v>5932-300</v>
          </cell>
          <cell r="B320" t="str">
            <v>Institut für</v>
          </cell>
          <cell r="C320" t="str">
            <v>Netzwerktheorie u. Schaltungstechnik</v>
          </cell>
          <cell r="F320" t="str">
            <v>Herrn</v>
          </cell>
          <cell r="G320" t="str">
            <v>Rainer Otterbach</v>
          </cell>
          <cell r="H320">
            <v>3167</v>
          </cell>
          <cell r="J320">
            <v>1</v>
          </cell>
          <cell r="K320">
            <v>33955</v>
          </cell>
          <cell r="M320" t="str">
            <v>Büro</v>
          </cell>
          <cell r="N320">
            <v>24</v>
          </cell>
          <cell r="O320">
            <v>32</v>
          </cell>
          <cell r="P320">
            <v>36434</v>
          </cell>
          <cell r="Q320">
            <v>32</v>
          </cell>
          <cell r="S320">
            <v>37408</v>
          </cell>
          <cell r="T320">
            <v>36460</v>
          </cell>
          <cell r="U320">
            <v>36460</v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"29.06.98"</v>
          </cell>
          <cell r="AE320" t="str">
            <v>"29.06.98"</v>
          </cell>
          <cell r="AX320" t="str">
            <v xml:space="preserve">Hinweis: H.Otterbach prüfte 50 % der Prüfung schon mit </v>
          </cell>
          <cell r="BA320">
            <v>272</v>
          </cell>
          <cell r="BB320">
            <v>2</v>
          </cell>
          <cell r="BC320">
            <v>0</v>
          </cell>
          <cell r="BD320">
            <v>0</v>
          </cell>
          <cell r="BE320">
            <v>0</v>
          </cell>
        </row>
        <row r="321">
          <cell r="A321" t="str">
            <v>5932-301</v>
          </cell>
          <cell r="B321" t="str">
            <v>Institut für</v>
          </cell>
          <cell r="C321" t="str">
            <v>Netzwerktheorie u. Schaltungstechnik</v>
          </cell>
          <cell r="F321" t="str">
            <v>Herrn</v>
          </cell>
          <cell r="G321" t="str">
            <v>Rainer Otterbach</v>
          </cell>
          <cell r="H321">
            <v>3167</v>
          </cell>
          <cell r="J321" t="str">
            <v>"0"</v>
          </cell>
          <cell r="K321">
            <v>33955</v>
          </cell>
          <cell r="M321" t="str">
            <v>Büro</v>
          </cell>
          <cell r="N321">
            <v>24</v>
          </cell>
          <cell r="O321">
            <v>24</v>
          </cell>
          <cell r="P321">
            <v>35947</v>
          </cell>
          <cell r="Q321">
            <v>32</v>
          </cell>
          <cell r="S321">
            <v>36923</v>
          </cell>
          <cell r="T321">
            <v>35949</v>
          </cell>
          <cell r="U321">
            <v>35949</v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>
            <v>35975</v>
          </cell>
          <cell r="AE321">
            <v>35975</v>
          </cell>
          <cell r="AX321" t="str">
            <v xml:space="preserve">Hinweis: H.Otterbach prüfte 50 % der nächsten Prüfung schon mit </v>
          </cell>
          <cell r="BA321">
            <v>205</v>
          </cell>
          <cell r="BB321">
            <v>8</v>
          </cell>
          <cell r="BC321">
            <v>0</v>
          </cell>
          <cell r="BD321">
            <v>0</v>
          </cell>
          <cell r="BE321">
            <v>0</v>
          </cell>
        </row>
        <row r="322">
          <cell r="A322" t="str">
            <v>5933-100</v>
          </cell>
          <cell r="B322" t="str">
            <v>Institut für</v>
          </cell>
          <cell r="C322" t="str">
            <v>Hochspannungstechnik und Elektrische Energieanlagen</v>
          </cell>
          <cell r="D322" t="str">
            <v>Abt.</v>
          </cell>
          <cell r="E322" t="str">
            <v>Hochspannungstechnik</v>
          </cell>
          <cell r="F322" t="str">
            <v>Herrn</v>
          </cell>
          <cell r="G322" t="str">
            <v>Hans-Joachim Müller</v>
          </cell>
          <cell r="H322">
            <v>7746</v>
          </cell>
          <cell r="I322">
            <v>1</v>
          </cell>
          <cell r="K322">
            <v>33945</v>
          </cell>
          <cell r="M322" t="str">
            <v>Werkstatt</v>
          </cell>
          <cell r="N322">
            <v>12</v>
          </cell>
          <cell r="O322">
            <v>12</v>
          </cell>
          <cell r="P322">
            <v>36682</v>
          </cell>
          <cell r="Q322">
            <v>16</v>
          </cell>
          <cell r="S322">
            <v>37169</v>
          </cell>
          <cell r="T322" t="str">
            <v>Hans-Joachim Müller</v>
          </cell>
          <cell r="U322" t="str">
            <v>Hans-Joachim Müller</v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>
            <v>36251</v>
          </cell>
          <cell r="AE322">
            <v>36251</v>
          </cell>
          <cell r="AM322" t="str">
            <v>eigenes Prüfgerät</v>
          </cell>
          <cell r="AO322" t="str">
            <v xml:space="preserve"> eigenes Prüfgerät</v>
          </cell>
          <cell r="AQ322" t="str">
            <v xml:space="preserve"> eigenes Prüfgerät                      </v>
          </cell>
          <cell r="AR322">
            <v>1</v>
          </cell>
          <cell r="AS322">
            <v>1</v>
          </cell>
          <cell r="AT322">
            <v>1</v>
          </cell>
          <cell r="AW322" t="str">
            <v>05.06.00 ;04.05.00; 08.02.1999</v>
          </cell>
          <cell r="BA322">
            <v>324</v>
          </cell>
          <cell r="BB322">
            <v>3</v>
          </cell>
          <cell r="BC322">
            <v>1</v>
          </cell>
          <cell r="BD322">
            <v>1</v>
          </cell>
          <cell r="BE322">
            <v>0.30864197530864196</v>
          </cell>
        </row>
        <row r="323">
          <cell r="A323" t="str">
            <v>5933-101</v>
          </cell>
          <cell r="B323" t="str">
            <v>Institut für</v>
          </cell>
          <cell r="C323" t="str">
            <v>Hochspannungstechnik und Elektrische Energieanlagen</v>
          </cell>
          <cell r="D323" t="str">
            <v>Abt.</v>
          </cell>
          <cell r="E323" t="str">
            <v>Hochspannungstechnik</v>
          </cell>
          <cell r="F323" t="str">
            <v>Herrn</v>
          </cell>
          <cell r="G323" t="str">
            <v>Hans-Joachim Müller</v>
          </cell>
          <cell r="H323">
            <v>7746</v>
          </cell>
          <cell r="I323" t="str">
            <v>"0"</v>
          </cell>
          <cell r="K323">
            <v>33945</v>
          </cell>
          <cell r="M323" t="str">
            <v>Büro</v>
          </cell>
          <cell r="N323">
            <v>24</v>
          </cell>
          <cell r="O323">
            <v>24</v>
          </cell>
          <cell r="P323">
            <v>36712</v>
          </cell>
          <cell r="Q323">
            <v>32</v>
          </cell>
          <cell r="S323">
            <v>37685</v>
          </cell>
          <cell r="T323" t="str">
            <v>Hans-Joachim Müller</v>
          </cell>
          <cell r="U323" t="str">
            <v>Hans-Joachim Müller</v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>
            <v>35391</v>
          </cell>
          <cell r="AE323" t="str">
            <v>Schreiben?</v>
          </cell>
          <cell r="AM323" t="str">
            <v>eigenes Prüfgerät</v>
          </cell>
          <cell r="AO323" t="str">
            <v xml:space="preserve"> eigenes Prüfgerät</v>
          </cell>
          <cell r="AQ323" t="str">
            <v xml:space="preserve"> eigenes Prüfgerät                      </v>
          </cell>
          <cell r="AR323" t="str">
            <v>pj</v>
          </cell>
          <cell r="AS323" t="str">
            <v>a</v>
          </cell>
          <cell r="AT323" t="str">
            <v>Z</v>
          </cell>
          <cell r="AW323">
            <v>36682</v>
          </cell>
          <cell r="BA323">
            <v>122</v>
          </cell>
          <cell r="BC323">
            <v>0</v>
          </cell>
          <cell r="BE323">
            <v>0</v>
          </cell>
        </row>
        <row r="324">
          <cell r="A324" t="str">
            <v>5933-110</v>
          </cell>
          <cell r="B324" t="str">
            <v>Institut für</v>
          </cell>
          <cell r="C324" t="str">
            <v>Hochspannungstechnik und Elektrische Energieanlagen</v>
          </cell>
          <cell r="D324" t="str">
            <v>Abt.</v>
          </cell>
          <cell r="E324" t="str">
            <v>Elektrische Energieanlagen</v>
          </cell>
          <cell r="F324" t="str">
            <v>Herrn</v>
          </cell>
          <cell r="G324" t="str">
            <v>Hans-Joachim Müller</v>
          </cell>
          <cell r="H324">
            <v>7746</v>
          </cell>
          <cell r="I324" t="str">
            <v>"0"</v>
          </cell>
          <cell r="K324">
            <v>33945</v>
          </cell>
          <cell r="M324" t="str">
            <v>Werkstatt</v>
          </cell>
          <cell r="N324">
            <v>12</v>
          </cell>
          <cell r="O324">
            <v>15</v>
          </cell>
          <cell r="P324">
            <v>36465</v>
          </cell>
          <cell r="Q324">
            <v>16</v>
          </cell>
          <cell r="S324">
            <v>36951</v>
          </cell>
          <cell r="T324" t="str">
            <v>Hans-Joachim Müller</v>
          </cell>
          <cell r="U324" t="str">
            <v>Hans-Joachim Müller</v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>
            <v>36481</v>
          </cell>
          <cell r="AE324">
            <v>36481</v>
          </cell>
          <cell r="AM324" t="str">
            <v>eigenes Prüfgerät</v>
          </cell>
          <cell r="AO324" t="str">
            <v xml:space="preserve"> eigenes Prüfgerät</v>
          </cell>
          <cell r="AQ324" t="str">
            <v xml:space="preserve"> eigenes Prüfgerät                      </v>
          </cell>
          <cell r="AS324" t="str">
            <v>a</v>
          </cell>
          <cell r="AT324" t="str">
            <v>Z</v>
          </cell>
          <cell r="AW324" t="str">
            <v>04.05.00; 04.11.1999</v>
          </cell>
          <cell r="AX324" t="str">
            <v>(Betreuung am 30.7.98 ) Unterlagen ???</v>
          </cell>
          <cell r="BA324">
            <v>287</v>
          </cell>
          <cell r="BB324">
            <v>4</v>
          </cell>
          <cell r="BC324">
            <v>0</v>
          </cell>
          <cell r="BD324">
            <v>0</v>
          </cell>
          <cell r="BE324">
            <v>0</v>
          </cell>
        </row>
        <row r="325">
          <cell r="A325" t="str">
            <v>5933-111</v>
          </cell>
          <cell r="B325" t="str">
            <v>Institut für</v>
          </cell>
          <cell r="C325" t="str">
            <v>Hochspannungstechnik und Elektrische Energieanlagen</v>
          </cell>
          <cell r="D325" t="str">
            <v>Abt.</v>
          </cell>
          <cell r="E325" t="str">
            <v>Elektrische Energieanlagen</v>
          </cell>
          <cell r="F325" t="str">
            <v>Herrn</v>
          </cell>
          <cell r="G325" t="str">
            <v>Hans-Joachim Müller</v>
          </cell>
          <cell r="H325">
            <v>7746</v>
          </cell>
          <cell r="I325" t="str">
            <v>"0"</v>
          </cell>
          <cell r="K325">
            <v>33945</v>
          </cell>
          <cell r="M325" t="str">
            <v>Büro</v>
          </cell>
          <cell r="N325">
            <v>24</v>
          </cell>
          <cell r="O325">
            <v>24</v>
          </cell>
          <cell r="P325">
            <v>35735</v>
          </cell>
          <cell r="Q325">
            <v>32</v>
          </cell>
          <cell r="S325">
            <v>36708</v>
          </cell>
          <cell r="T325" t="str">
            <v>Hans-Joachim Müller</v>
          </cell>
          <cell r="U325" t="str">
            <v>Hans-Joachim Müller</v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>
            <v>35471</v>
          </cell>
          <cell r="AE325">
            <v>35471</v>
          </cell>
          <cell r="AM325" t="str">
            <v>eigenes Prüfgerät</v>
          </cell>
          <cell r="AO325" t="str">
            <v xml:space="preserve"> eigenes Prüfgerät</v>
          </cell>
          <cell r="AQ325" t="str">
            <v xml:space="preserve"> eigenes Prüfgerät                      </v>
          </cell>
          <cell r="AS325" t="str">
            <v>a</v>
          </cell>
          <cell r="AT325" t="str">
            <v>Z</v>
          </cell>
          <cell r="AW325">
            <v>36697</v>
          </cell>
          <cell r="AX325" t="str">
            <v>Korrektur von 11/99 auf 07/2000 (28.10.99 Faber)</v>
          </cell>
          <cell r="BA325">
            <v>122</v>
          </cell>
          <cell r="BB325">
            <v>9</v>
          </cell>
          <cell r="BC325">
            <v>0</v>
          </cell>
          <cell r="BD325">
            <v>0</v>
          </cell>
          <cell r="BE325">
            <v>0</v>
          </cell>
        </row>
        <row r="326">
          <cell r="A326" t="str">
            <v>5933-112</v>
          </cell>
          <cell r="B326" t="str">
            <v>Institut für</v>
          </cell>
          <cell r="C326" t="str">
            <v>Hochspannungstechnik und Elektrische Energieanlagen</v>
          </cell>
          <cell r="E326" t="str">
            <v>Versuchhalle Südturm</v>
          </cell>
          <cell r="F326" t="str">
            <v>Herrn</v>
          </cell>
          <cell r="G326" t="str">
            <v>Hans-Joachim Müller</v>
          </cell>
          <cell r="H326">
            <v>7746</v>
          </cell>
          <cell r="I326" t="str">
            <v>"0"</v>
          </cell>
          <cell r="K326">
            <v>33945</v>
          </cell>
          <cell r="M326" t="str">
            <v>Büro</v>
          </cell>
          <cell r="N326">
            <v>24</v>
          </cell>
          <cell r="O326">
            <v>24</v>
          </cell>
          <cell r="P326">
            <v>35735</v>
          </cell>
          <cell r="Q326">
            <v>32</v>
          </cell>
          <cell r="S326">
            <v>36708</v>
          </cell>
          <cell r="T326" t="str">
            <v>Hans-Joachim Müller</v>
          </cell>
          <cell r="U326" t="str">
            <v>Hans-Joachim Müller</v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>
            <v>35471</v>
          </cell>
          <cell r="AE326">
            <v>35471</v>
          </cell>
          <cell r="AM326" t="str">
            <v>eigenes Prüfgerät</v>
          </cell>
          <cell r="AO326" t="str">
            <v xml:space="preserve"> eigenes Prüfgerät</v>
          </cell>
          <cell r="AQ326" t="str">
            <v xml:space="preserve"> eigenes Prüfgerät                      </v>
          </cell>
          <cell r="AS326" t="str">
            <v>a</v>
          </cell>
          <cell r="AT326" t="str">
            <v>Z</v>
          </cell>
          <cell r="AX326" t="str">
            <v xml:space="preserve">  ?</v>
          </cell>
          <cell r="BE326">
            <v>0</v>
          </cell>
        </row>
        <row r="327">
          <cell r="A327" t="str">
            <v>5933-120</v>
          </cell>
          <cell r="B327" t="str">
            <v>Institut für</v>
          </cell>
          <cell r="C327" t="str">
            <v>Hochspannungstechnik und Elektrische Energieanlagen</v>
          </cell>
          <cell r="D327" t="str">
            <v>Abt.</v>
          </cell>
          <cell r="E327" t="str">
            <v>HS-Technik, Versuchsanlage Hallendorf</v>
          </cell>
          <cell r="F327" t="str">
            <v>Herrn</v>
          </cell>
          <cell r="G327" t="str">
            <v>Helge Winkler</v>
          </cell>
          <cell r="H327" t="str">
            <v>43526</v>
          </cell>
          <cell r="J327">
            <v>1</v>
          </cell>
          <cell r="K327">
            <v>35296</v>
          </cell>
          <cell r="M327" t="str">
            <v>Werkstatt</v>
          </cell>
          <cell r="N327">
            <v>12</v>
          </cell>
          <cell r="O327">
            <v>15</v>
          </cell>
          <cell r="P327">
            <v>36220</v>
          </cell>
          <cell r="Q327">
            <v>16</v>
          </cell>
          <cell r="S327">
            <v>36708</v>
          </cell>
          <cell r="T327" t="str">
            <v>Hans-Joachim Müller</v>
          </cell>
          <cell r="U327" t="str">
            <v>Hans-Joachim Müller</v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>
            <v>36305</v>
          </cell>
          <cell r="AE327">
            <v>36305</v>
          </cell>
          <cell r="AM327" t="str">
            <v>eigenes Prüfgerät</v>
          </cell>
          <cell r="AO327" t="str">
            <v xml:space="preserve"> eigenes Prüfgerät</v>
          </cell>
          <cell r="AQ327" t="str">
            <v xml:space="preserve"> eigenes Prüfgerät                      </v>
          </cell>
          <cell r="AS327" t="str">
            <v>a</v>
          </cell>
          <cell r="AT327" t="str">
            <v>Z</v>
          </cell>
          <cell r="AW327" t="str">
            <v>15.3.99; 08.02.1999</v>
          </cell>
          <cell r="BA327">
            <v>189</v>
          </cell>
          <cell r="BB327">
            <v>0</v>
          </cell>
          <cell r="BC327">
            <v>2</v>
          </cell>
          <cell r="BD327">
            <v>0</v>
          </cell>
          <cell r="BE327">
            <v>1.0582010582010581</v>
          </cell>
        </row>
        <row r="328">
          <cell r="A328" t="str">
            <v>5933-121</v>
          </cell>
          <cell r="B328" t="str">
            <v>Institut für</v>
          </cell>
          <cell r="C328" t="str">
            <v>Hochspannungstechnik und Elektrische Energieanlagen</v>
          </cell>
          <cell r="D328" t="str">
            <v>Abt.</v>
          </cell>
          <cell r="E328" t="str">
            <v>HS-Technik, Versuchsanlage Hallendorf</v>
          </cell>
          <cell r="F328" t="str">
            <v>Herrn</v>
          </cell>
          <cell r="G328" t="str">
            <v>Helge Winkler</v>
          </cell>
          <cell r="H328" t="str">
            <v>43526</v>
          </cell>
          <cell r="J328" t="str">
            <v>"0"</v>
          </cell>
          <cell r="K328">
            <v>35296</v>
          </cell>
          <cell r="M328" t="str">
            <v>Büro</v>
          </cell>
          <cell r="N328">
            <v>24</v>
          </cell>
          <cell r="O328">
            <v>30</v>
          </cell>
          <cell r="P328">
            <v>36220</v>
          </cell>
          <cell r="Q328">
            <v>32</v>
          </cell>
          <cell r="S328">
            <v>37196</v>
          </cell>
          <cell r="T328" t="str">
            <v>Hans-Joachim Müller</v>
          </cell>
          <cell r="U328" t="str">
            <v>Hans-Joachim Müller</v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>
            <v>36305</v>
          </cell>
          <cell r="AE328">
            <v>36305</v>
          </cell>
          <cell r="AM328" t="str">
            <v>eigenes Prüfgerät</v>
          </cell>
          <cell r="AO328" t="str">
            <v xml:space="preserve"> eigenes Prüfgerät</v>
          </cell>
          <cell r="AQ328" t="str">
            <v xml:space="preserve"> eigenes Prüfgerät                      </v>
          </cell>
          <cell r="AS328" t="str">
            <v>a</v>
          </cell>
          <cell r="AT328" t="str">
            <v>Z</v>
          </cell>
          <cell r="AW328" t="str">
            <v>15.3.99; 08.02.99</v>
          </cell>
          <cell r="BA328">
            <v>209</v>
          </cell>
          <cell r="BB328">
            <v>4</v>
          </cell>
          <cell r="BC328">
            <v>0</v>
          </cell>
          <cell r="BD328">
            <v>0</v>
          </cell>
          <cell r="BE328">
            <v>0</v>
          </cell>
        </row>
        <row r="329">
          <cell r="A329" t="str">
            <v>5935-800</v>
          </cell>
          <cell r="B329" t="str">
            <v>Institut für</v>
          </cell>
          <cell r="C329" t="str">
            <v>Elektr. Maschinen, Antriebe und Bahnen</v>
          </cell>
          <cell r="F329" t="str">
            <v>Herrn</v>
          </cell>
          <cell r="G329" t="str">
            <v>Bernd Machus</v>
          </cell>
          <cell r="H329">
            <v>3918</v>
          </cell>
          <cell r="I329">
            <v>1</v>
          </cell>
          <cell r="K329">
            <v>33955</v>
          </cell>
          <cell r="M329" t="str">
            <v>Büro</v>
          </cell>
          <cell r="N329">
            <v>24</v>
          </cell>
          <cell r="O329">
            <v>24</v>
          </cell>
          <cell r="P329">
            <v>36526</v>
          </cell>
          <cell r="Q329">
            <v>28</v>
          </cell>
          <cell r="S329">
            <v>37377</v>
          </cell>
          <cell r="T329" t="str">
            <v>Bernd Machus</v>
          </cell>
          <cell r="U329" t="str">
            <v>Bernd Machus</v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>
            <v>36665</v>
          </cell>
          <cell r="AE329">
            <v>36665</v>
          </cell>
          <cell r="AW329" t="str">
            <v>08.06.00; 19.04.2000</v>
          </cell>
          <cell r="BA329">
            <v>260</v>
          </cell>
          <cell r="BB329">
            <v>7</v>
          </cell>
          <cell r="BC329">
            <v>7</v>
          </cell>
          <cell r="BD329">
            <v>0</v>
          </cell>
          <cell r="BE329">
            <v>2.6923076923076925</v>
          </cell>
        </row>
        <row r="330">
          <cell r="A330" t="str">
            <v>5935-801</v>
          </cell>
          <cell r="B330" t="str">
            <v>Institut für</v>
          </cell>
          <cell r="C330" t="str">
            <v>Elektr. Maschinen, Antriebe und Bahnen</v>
          </cell>
          <cell r="F330" t="str">
            <v>Herrn</v>
          </cell>
          <cell r="G330" t="str">
            <v>Bernd Machus</v>
          </cell>
          <cell r="H330">
            <v>3918</v>
          </cell>
          <cell r="I330">
            <v>1</v>
          </cell>
          <cell r="K330">
            <v>33955</v>
          </cell>
          <cell r="M330" t="str">
            <v>Werkstatt/Labor</v>
          </cell>
          <cell r="N330">
            <v>12</v>
          </cell>
          <cell r="O330">
            <v>12</v>
          </cell>
          <cell r="P330">
            <v>36526</v>
          </cell>
          <cell r="Q330">
            <v>16</v>
          </cell>
          <cell r="S330">
            <v>37012</v>
          </cell>
          <cell r="T330" t="str">
            <v>Bernd Machus</v>
          </cell>
          <cell r="U330" t="str">
            <v>Bernd Machus</v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>
            <v>36665</v>
          </cell>
          <cell r="AE330">
            <v>36665</v>
          </cell>
          <cell r="AW330" t="str">
            <v>08.06.00; 19.04.2000</v>
          </cell>
          <cell r="BA330">
            <v>132</v>
          </cell>
          <cell r="BB330">
            <v>18</v>
          </cell>
          <cell r="BC330">
            <v>0</v>
          </cell>
          <cell r="BD330">
            <v>0</v>
          </cell>
          <cell r="BE330">
            <v>0</v>
          </cell>
        </row>
        <row r="331">
          <cell r="A331" t="str">
            <v>5936-600</v>
          </cell>
          <cell r="B331" t="str">
            <v>Institut für</v>
          </cell>
          <cell r="C331" t="str">
            <v>Hochfrequenztechnik</v>
          </cell>
          <cell r="F331" t="str">
            <v>Herrn</v>
          </cell>
          <cell r="G331" t="str">
            <v>Helmi Moussa</v>
          </cell>
          <cell r="H331" t="str">
            <v>2034/2000</v>
          </cell>
          <cell r="I331">
            <v>1</v>
          </cell>
          <cell r="K331">
            <v>33955</v>
          </cell>
          <cell r="M331" t="str">
            <v>Werkstatt</v>
          </cell>
          <cell r="N331">
            <v>12</v>
          </cell>
          <cell r="O331">
            <v>12</v>
          </cell>
          <cell r="P331">
            <v>35977</v>
          </cell>
          <cell r="Q331">
            <v>24</v>
          </cell>
          <cell r="R331" t="str">
            <v>X</v>
          </cell>
          <cell r="S331">
            <v>36708</v>
          </cell>
          <cell r="T331" t="str">
            <v>Helmi Moussa</v>
          </cell>
          <cell r="U331" t="str">
            <v>Helmi Moussa</v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siehe rechts</v>
          </cell>
          <cell r="AE331" t="str">
            <v>Sonderturnus</v>
          </cell>
          <cell r="AM331" t="str">
            <v>eigenes Prüfgerät</v>
          </cell>
          <cell r="AO331" t="str">
            <v xml:space="preserve"> eigenes Prüfgerät</v>
          </cell>
          <cell r="AQ331" t="str">
            <v xml:space="preserve"> eigenes Prüfgerät                      </v>
          </cell>
          <cell r="AS331">
            <v>1</v>
          </cell>
          <cell r="AT331" t="str">
            <v>Diskette</v>
          </cell>
          <cell r="AX331" t="str">
            <v>Herr Moussa prüft eigenverantwortlich in 2 Jahres-Turnus</v>
          </cell>
          <cell r="BA331">
            <v>859</v>
          </cell>
          <cell r="BB331">
            <v>3</v>
          </cell>
          <cell r="BC331">
            <v>1</v>
          </cell>
          <cell r="BD331">
            <v>0</v>
          </cell>
          <cell r="BE331">
            <v>0.11641443538998836</v>
          </cell>
        </row>
        <row r="332">
          <cell r="A332" t="str">
            <v>5936-601</v>
          </cell>
          <cell r="B332" t="str">
            <v>Institut für</v>
          </cell>
          <cell r="C332" t="str">
            <v>Hochfrequenztechnik</v>
          </cell>
          <cell r="F332" t="str">
            <v>Herrn</v>
          </cell>
          <cell r="G332" t="str">
            <v>Helmi Moussa</v>
          </cell>
          <cell r="H332" t="str">
            <v>2034/2000</v>
          </cell>
          <cell r="I332" t="str">
            <v>"0"</v>
          </cell>
          <cell r="K332">
            <v>33955</v>
          </cell>
          <cell r="M332" t="str">
            <v>Labor</v>
          </cell>
          <cell r="N332">
            <v>12</v>
          </cell>
          <cell r="O332">
            <v>12</v>
          </cell>
          <cell r="P332">
            <v>36526</v>
          </cell>
          <cell r="Q332">
            <v>24</v>
          </cell>
          <cell r="R332" t="str">
            <v>X</v>
          </cell>
          <cell r="S332">
            <v>37257</v>
          </cell>
          <cell r="T332" t="str">
            <v>Helmi Moussa</v>
          </cell>
          <cell r="U332" t="str">
            <v>Helmi Moussa</v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siehe rechts</v>
          </cell>
          <cell r="AE332" t="str">
            <v>Sonderturnus</v>
          </cell>
          <cell r="AM332" t="str">
            <v>eigenes Prüfgerät</v>
          </cell>
          <cell r="AO332" t="str">
            <v xml:space="preserve"> eigenes Prüfgerät</v>
          </cell>
          <cell r="AQ332" t="str">
            <v xml:space="preserve"> eigenes Prüfgerät                      </v>
          </cell>
          <cell r="AS332" t="str">
            <v>a</v>
          </cell>
          <cell r="AT332">
            <v>0</v>
          </cell>
          <cell r="AX332" t="str">
            <v>Herr Moussa prüft eigenverantwortlich in 2 Jahres-Turnus</v>
          </cell>
          <cell r="BE332">
            <v>0</v>
          </cell>
        </row>
        <row r="333">
          <cell r="A333" t="str">
            <v>5936-602</v>
          </cell>
          <cell r="B333" t="str">
            <v>Institut für</v>
          </cell>
          <cell r="C333" t="str">
            <v>Hochfrequenztechnik</v>
          </cell>
          <cell r="E333" t="str">
            <v>Außenstelle Glastechnologie</v>
          </cell>
          <cell r="F333" t="str">
            <v>Herrn</v>
          </cell>
          <cell r="G333" t="str">
            <v>Helmi Moussa</v>
          </cell>
          <cell r="H333" t="str">
            <v>2034/2000</v>
          </cell>
          <cell r="I333" t="str">
            <v>"0"</v>
          </cell>
          <cell r="K333">
            <v>33955</v>
          </cell>
          <cell r="M333" t="str">
            <v>Werkstatt</v>
          </cell>
          <cell r="N333">
            <v>12</v>
          </cell>
          <cell r="O333">
            <v>12</v>
          </cell>
          <cell r="P333">
            <v>35977</v>
          </cell>
          <cell r="Q333">
            <v>24</v>
          </cell>
          <cell r="R333" t="str">
            <v>X</v>
          </cell>
          <cell r="S333">
            <v>36708</v>
          </cell>
          <cell r="T333" t="str">
            <v>Helmi Moussa</v>
          </cell>
          <cell r="U333" t="str">
            <v>Helmi Moussa</v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siehe rechts</v>
          </cell>
          <cell r="AE333" t="str">
            <v>Sonderturnus</v>
          </cell>
          <cell r="AM333" t="str">
            <v>eigenes Prüfgerät</v>
          </cell>
          <cell r="AO333" t="str">
            <v xml:space="preserve"> eigenes Prüfgerät</v>
          </cell>
          <cell r="AQ333" t="str">
            <v xml:space="preserve"> eigenes Prüfgerät                      </v>
          </cell>
          <cell r="AS333" t="str">
            <v>a</v>
          </cell>
          <cell r="AT333" t="str">
            <v>Z</v>
          </cell>
          <cell r="AX333" t="str">
            <v>Herr Moussa prüft eigenverantwortlich in 2 Jahres-Turnus</v>
          </cell>
          <cell r="BE333">
            <v>0</v>
          </cell>
        </row>
        <row r="334">
          <cell r="A334" t="str">
            <v>5937-400</v>
          </cell>
          <cell r="B334" t="str">
            <v>Institut für</v>
          </cell>
          <cell r="C334" t="str">
            <v>Nachrichtentechnik</v>
          </cell>
          <cell r="F334" t="str">
            <v>Herrn</v>
          </cell>
          <cell r="G334" t="str">
            <v>Rolf Bühring</v>
          </cell>
          <cell r="H334">
            <v>2491</v>
          </cell>
          <cell r="I334">
            <v>1</v>
          </cell>
          <cell r="K334">
            <v>33945</v>
          </cell>
          <cell r="M334" t="str">
            <v>Büro</v>
          </cell>
          <cell r="N334">
            <v>24</v>
          </cell>
          <cell r="O334">
            <v>24</v>
          </cell>
          <cell r="P334">
            <v>35855</v>
          </cell>
          <cell r="Q334">
            <v>32</v>
          </cell>
          <cell r="S334">
            <v>36831</v>
          </cell>
          <cell r="T334" t="str">
            <v>Rolf Bühring</v>
          </cell>
          <cell r="U334" t="str">
            <v>Rolf Bühring</v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"22.11.96"</v>
          </cell>
          <cell r="AE334" t="str">
            <v>"22.11.96"</v>
          </cell>
          <cell r="AM334" t="str">
            <v>eigenes Prüfgerät</v>
          </cell>
          <cell r="AO334" t="str">
            <v xml:space="preserve"> eigenes Prüfgerät</v>
          </cell>
          <cell r="AQ334" t="str">
            <v xml:space="preserve"> eigenes Prüfgerät                      </v>
          </cell>
          <cell r="AS334">
            <v>1</v>
          </cell>
          <cell r="AT334" t="str">
            <v>Diskette</v>
          </cell>
          <cell r="AW334">
            <v>36300</v>
          </cell>
          <cell r="AX334" t="str">
            <v>Werkstatt; 20 Bögen, 100 Formulare, Diskette, Filzschreiber; - Herr Stefan Pacholski prüft (UP)</v>
          </cell>
          <cell r="BA334">
            <v>44</v>
          </cell>
          <cell r="BB334">
            <v>1</v>
          </cell>
          <cell r="BC334">
            <v>0</v>
          </cell>
          <cell r="BD334">
            <v>0</v>
          </cell>
          <cell r="BE334">
            <v>0</v>
          </cell>
        </row>
        <row r="335">
          <cell r="A335" t="str">
            <v>5937-410</v>
          </cell>
          <cell r="B335" t="str">
            <v>Institut für</v>
          </cell>
          <cell r="C335" t="str">
            <v>Nachrichtentechnik</v>
          </cell>
          <cell r="D335" t="str">
            <v>Abt.</v>
          </cell>
          <cell r="E335" t="str">
            <v>Fernsehtechnik u. Bildübertragung</v>
          </cell>
          <cell r="F335" t="str">
            <v>Herrn</v>
          </cell>
          <cell r="G335" t="str">
            <v>Stefan Pacholski</v>
          </cell>
          <cell r="H335">
            <v>2491</v>
          </cell>
          <cell r="J335">
            <v>1</v>
          </cell>
          <cell r="K335">
            <v>33945</v>
          </cell>
          <cell r="M335" t="str">
            <v>Werkstatt</v>
          </cell>
          <cell r="N335">
            <v>12</v>
          </cell>
          <cell r="O335">
            <v>12</v>
          </cell>
          <cell r="P335">
            <v>36312</v>
          </cell>
          <cell r="Q335">
            <v>24</v>
          </cell>
          <cell r="R335" t="str">
            <v>X</v>
          </cell>
          <cell r="S335">
            <v>37043</v>
          </cell>
          <cell r="T335" t="str">
            <v>Rolf Bühring</v>
          </cell>
          <cell r="U335" t="str">
            <v>Rolf Bühring</v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siehe rechts</v>
          </cell>
          <cell r="AE335" t="str">
            <v>Sonderturnus</v>
          </cell>
          <cell r="AM335" t="str">
            <v>eigenes Prüfgerät</v>
          </cell>
          <cell r="AO335" t="str">
            <v xml:space="preserve"> eigenes Prüfgerät</v>
          </cell>
          <cell r="AQ335" t="str">
            <v xml:space="preserve"> eigenes Prüfgerät                      </v>
          </cell>
          <cell r="AS335" t="str">
            <v>a</v>
          </cell>
          <cell r="AT335" t="str">
            <v>Z</v>
          </cell>
          <cell r="AW335">
            <v>36300</v>
          </cell>
          <cell r="AX335" t="str">
            <v>Herr Bühring prüft eigenverantwortlich in 2 Jahres-Turnus; Stefan Pacholski UP</v>
          </cell>
          <cell r="BA335">
            <v>275</v>
          </cell>
          <cell r="BB335">
            <v>3</v>
          </cell>
          <cell r="BC335">
            <v>0</v>
          </cell>
          <cell r="BD335">
            <v>0</v>
          </cell>
          <cell r="BE335">
            <v>0</v>
          </cell>
        </row>
        <row r="336">
          <cell r="A336" t="str">
            <v>5937-420</v>
          </cell>
          <cell r="B336" t="str">
            <v>Institut für</v>
          </cell>
          <cell r="C336" t="str">
            <v>Nachrichtentechnik</v>
          </cell>
          <cell r="D336" t="str">
            <v>Abt.</v>
          </cell>
          <cell r="E336" t="str">
            <v>Digit. Signalverarb. u. automat. Mustererk.</v>
          </cell>
          <cell r="F336" t="str">
            <v>Herrn</v>
          </cell>
          <cell r="G336" t="str">
            <v>Stefan Pacholski</v>
          </cell>
          <cell r="H336">
            <v>2491</v>
          </cell>
          <cell r="J336" t="str">
            <v>"0"</v>
          </cell>
          <cell r="K336">
            <v>33945</v>
          </cell>
          <cell r="M336" t="str">
            <v>Werkstatt</v>
          </cell>
          <cell r="N336">
            <v>12</v>
          </cell>
          <cell r="O336">
            <v>12</v>
          </cell>
          <cell r="P336">
            <v>35947</v>
          </cell>
          <cell r="Q336">
            <v>24</v>
          </cell>
          <cell r="R336" t="str">
            <v>X</v>
          </cell>
          <cell r="S336">
            <v>36678</v>
          </cell>
          <cell r="T336" t="str">
            <v>Rolf Bühring</v>
          </cell>
          <cell r="U336" t="str">
            <v>Rolf Bühring</v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>
            <v>36672</v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siehe rechts</v>
          </cell>
          <cell r="AE336" t="str">
            <v>Sonderturnus</v>
          </cell>
          <cell r="AM336" t="str">
            <v>eigenes Prüfgerät</v>
          </cell>
          <cell r="AO336" t="str">
            <v xml:space="preserve"> eigenes Prüfgerät</v>
          </cell>
          <cell r="AQ336" t="str">
            <v xml:space="preserve"> eigenes Prüfgerät                      </v>
          </cell>
          <cell r="AS336" t="str">
            <v>a</v>
          </cell>
          <cell r="AT336" t="str">
            <v>Z</v>
          </cell>
          <cell r="AW336">
            <v>36300</v>
          </cell>
          <cell r="AX336" t="str">
            <v>Herr Bühring prüft eigenverantwortlich in 2 Jahres-Turnus; Sttefan Pacholski UP</v>
          </cell>
          <cell r="BA336">
            <v>587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</row>
        <row r="337">
          <cell r="A337" t="str">
            <v>5937-430</v>
          </cell>
          <cell r="B337" t="str">
            <v>Institut für</v>
          </cell>
          <cell r="C337" t="str">
            <v>Nachrichtentechnik</v>
          </cell>
          <cell r="D337" t="str">
            <v>Abt.</v>
          </cell>
          <cell r="E337" t="str">
            <v>Signaltheorie in Ortungs- u. Info.-Technik</v>
          </cell>
          <cell r="F337" t="str">
            <v>Herrn</v>
          </cell>
          <cell r="G337" t="str">
            <v>Rolf Bühring</v>
          </cell>
          <cell r="H337">
            <v>2491</v>
          </cell>
          <cell r="I337" t="str">
            <v>"0"</v>
          </cell>
          <cell r="K337">
            <v>33945</v>
          </cell>
          <cell r="M337" t="str">
            <v>Werkstatt</v>
          </cell>
          <cell r="N337">
            <v>12</v>
          </cell>
          <cell r="O337">
            <v>12</v>
          </cell>
          <cell r="P337">
            <v>36312</v>
          </cell>
          <cell r="Q337">
            <v>24</v>
          </cell>
          <cell r="R337" t="str">
            <v>X</v>
          </cell>
          <cell r="S337">
            <v>37043</v>
          </cell>
          <cell r="T337" t="str">
            <v>Rolf Bühring</v>
          </cell>
          <cell r="U337" t="str">
            <v>Rolf Bühring</v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siehe rechts</v>
          </cell>
          <cell r="AE337" t="str">
            <v>Sonderturnus</v>
          </cell>
          <cell r="AM337" t="str">
            <v>eigenes Prüfgerät</v>
          </cell>
          <cell r="AO337" t="str">
            <v xml:space="preserve"> eigenes Prüfgerät</v>
          </cell>
          <cell r="AQ337" t="str">
            <v xml:space="preserve"> eigenes Prüfgerät                      </v>
          </cell>
          <cell r="AS337" t="str">
            <v>a</v>
          </cell>
          <cell r="AT337" t="str">
            <v>Z</v>
          </cell>
          <cell r="AW337">
            <v>36300</v>
          </cell>
          <cell r="AX337" t="str">
            <v>Herr Bühring prüft eigenverantwortlich in 2 Jahres-Turnus; Sttefan Pacholski UP</v>
          </cell>
          <cell r="BE337">
            <v>0</v>
          </cell>
        </row>
        <row r="338">
          <cell r="A338" t="str">
            <v>5937-490</v>
          </cell>
          <cell r="B338" t="str">
            <v>Institut für</v>
          </cell>
          <cell r="C338" t="str">
            <v>Nachrichtentechnik</v>
          </cell>
          <cell r="D338" t="str">
            <v>Abt.</v>
          </cell>
          <cell r="E338" t="str">
            <v>Arbeitsgruppe</v>
          </cell>
          <cell r="F338" t="str">
            <v>Herrn</v>
          </cell>
          <cell r="G338" t="str">
            <v>Rolf Bühring</v>
          </cell>
          <cell r="H338">
            <v>2491</v>
          </cell>
          <cell r="I338" t="str">
            <v>"0"</v>
          </cell>
          <cell r="K338">
            <v>33945</v>
          </cell>
          <cell r="M338" t="str">
            <v>Werkstatt</v>
          </cell>
          <cell r="N338">
            <v>12</v>
          </cell>
          <cell r="O338">
            <v>12</v>
          </cell>
          <cell r="P338">
            <v>36312</v>
          </cell>
          <cell r="Q338">
            <v>24</v>
          </cell>
          <cell r="R338" t="str">
            <v>X</v>
          </cell>
          <cell r="S338">
            <v>37043</v>
          </cell>
          <cell r="T338" t="str">
            <v>Rolf Bühring</v>
          </cell>
          <cell r="U338" t="str">
            <v>Rolf Bühring</v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siehe rechts</v>
          </cell>
          <cell r="AE338" t="str">
            <v>Sonderturnus</v>
          </cell>
          <cell r="AM338" t="str">
            <v>eigenes Prüfgerät</v>
          </cell>
          <cell r="AO338" t="str">
            <v xml:space="preserve"> eigenes Prüfgerät</v>
          </cell>
          <cell r="AQ338" t="str">
            <v xml:space="preserve"> eigenes Prüfgerät                      </v>
          </cell>
          <cell r="AS338" t="str">
            <v>a</v>
          </cell>
          <cell r="AT338" t="str">
            <v>Z</v>
          </cell>
          <cell r="AW338">
            <v>36300</v>
          </cell>
          <cell r="AX338" t="str">
            <v>Herr Bühring prüft eigenverantwortlich in 2 Jahres-Turnus; Sttefan Pacholski UP</v>
          </cell>
          <cell r="BE338">
            <v>0</v>
          </cell>
        </row>
        <row r="339">
          <cell r="A339" t="str">
            <v>5937-491</v>
          </cell>
          <cell r="B339" t="str">
            <v>Institut für</v>
          </cell>
          <cell r="C339" t="str">
            <v>Nachrichtentechnik</v>
          </cell>
          <cell r="D339" t="str">
            <v>Studentische Vereinigung</v>
          </cell>
          <cell r="E339" t="str">
            <v>Wiss. Arbeitsgemeinschaft für Studio- u. Sendefragen, AGS</v>
          </cell>
          <cell r="G339" t="str">
            <v>Marc Koch</v>
          </cell>
          <cell r="H339">
            <v>2477</v>
          </cell>
          <cell r="J339">
            <v>1</v>
          </cell>
          <cell r="K339" t="str">
            <v>Bühring ?</v>
          </cell>
          <cell r="M339" t="str">
            <v>Büro</v>
          </cell>
          <cell r="N339">
            <v>24</v>
          </cell>
          <cell r="O339">
            <v>24</v>
          </cell>
          <cell r="P339">
            <v>36312</v>
          </cell>
          <cell r="Q339">
            <v>24</v>
          </cell>
          <cell r="S339">
            <v>37043</v>
          </cell>
          <cell r="T339" t="str">
            <v>Rolf Bühring</v>
          </cell>
          <cell r="U339" t="str">
            <v>Rolf Bühring</v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E339" t="str">
            <v/>
          </cell>
          <cell r="AX339" t="str">
            <v>Schreiben folgt !</v>
          </cell>
          <cell r="BE339">
            <v>0</v>
          </cell>
        </row>
        <row r="340">
          <cell r="A340" t="str">
            <v>5937-492</v>
          </cell>
          <cell r="B340" t="str">
            <v>Institut für</v>
          </cell>
          <cell r="C340" t="str">
            <v>Nachrichtentechnik</v>
          </cell>
          <cell r="D340" t="str">
            <v>Studentische Vereinigung</v>
          </cell>
          <cell r="E340" t="str">
            <v>Wiss. Arbeitsgemeinschaft für Studio- u. Sendefragen, AGS</v>
          </cell>
          <cell r="G340" t="str">
            <v>Dirk Wessel</v>
          </cell>
          <cell r="H340" t="str">
            <v>0177-2161528</v>
          </cell>
          <cell r="J340">
            <v>1</v>
          </cell>
          <cell r="K340">
            <v>36270</v>
          </cell>
          <cell r="L340">
            <v>0</v>
          </cell>
          <cell r="M340" t="str">
            <v>Büro</v>
          </cell>
          <cell r="N340">
            <v>24</v>
          </cell>
          <cell r="O340">
            <v>24</v>
          </cell>
          <cell r="P340">
            <v>36251</v>
          </cell>
          <cell r="Q340">
            <v>24</v>
          </cell>
          <cell r="S340">
            <v>36982</v>
          </cell>
          <cell r="T340" t="str">
            <v>Rolf Bühring</v>
          </cell>
          <cell r="U340" t="str">
            <v>Rolf Bühring</v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E340" t="str">
            <v/>
          </cell>
          <cell r="AS340">
            <v>0</v>
          </cell>
          <cell r="BA340">
            <v>101</v>
          </cell>
          <cell r="BB340">
            <v>19</v>
          </cell>
          <cell r="BC340">
            <v>1</v>
          </cell>
          <cell r="BD340">
            <v>1</v>
          </cell>
          <cell r="BE340">
            <v>0.99009900990099009</v>
          </cell>
        </row>
        <row r="341">
          <cell r="A341" t="str">
            <v>5938-200</v>
          </cell>
          <cell r="B341" t="str">
            <v>Institut für</v>
          </cell>
          <cell r="C341" t="str">
            <v>Nachrichtensysteme</v>
          </cell>
          <cell r="F341" t="str">
            <v>Herrn</v>
          </cell>
          <cell r="G341" t="str">
            <v>Dieter Ponto</v>
          </cell>
          <cell r="H341">
            <v>5295</v>
          </cell>
          <cell r="I341" t="str">
            <v>"0"</v>
          </cell>
          <cell r="J341" t="str">
            <v>"0"</v>
          </cell>
          <cell r="K341">
            <v>33995</v>
          </cell>
          <cell r="M341" t="str">
            <v>Büro</v>
          </cell>
          <cell r="N341">
            <v>24</v>
          </cell>
          <cell r="O341">
            <v>24</v>
          </cell>
          <cell r="P341">
            <v>35582</v>
          </cell>
          <cell r="Q341">
            <v>48</v>
          </cell>
          <cell r="R341" t="str">
            <v>X</v>
          </cell>
          <cell r="S341">
            <v>37043</v>
          </cell>
          <cell r="T341" t="str">
            <v>Dieter Ponto</v>
          </cell>
          <cell r="U341" t="str">
            <v>Dieter Ponto</v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>
            <v>35391</v>
          </cell>
          <cell r="AE341" t="str">
            <v>Sonderturnus</v>
          </cell>
          <cell r="AT341" t="str">
            <v>Z</v>
          </cell>
          <cell r="AW341" t="str">
            <v>22.02.00; 12.11.1998</v>
          </cell>
          <cell r="AX341" t="str">
            <v>Kerstin Freise wurde von Herrn Ponto unterwiesen; Prüfung von Fgeb 00 nach Jun 01 verschoben!</v>
          </cell>
          <cell r="BA341">
            <v>16</v>
          </cell>
          <cell r="BC341">
            <v>0</v>
          </cell>
          <cell r="BE341">
            <v>0</v>
          </cell>
        </row>
        <row r="342">
          <cell r="A342" t="str">
            <v>5938-201</v>
          </cell>
          <cell r="B342" t="str">
            <v>Institut für</v>
          </cell>
          <cell r="C342" t="str">
            <v>Nachrichtensysteme</v>
          </cell>
          <cell r="F342" t="str">
            <v>Herrn</v>
          </cell>
          <cell r="G342" t="str">
            <v>Dieter Ponto</v>
          </cell>
          <cell r="H342">
            <v>5295</v>
          </cell>
          <cell r="I342">
            <v>1</v>
          </cell>
          <cell r="J342">
            <v>1</v>
          </cell>
          <cell r="K342">
            <v>33995</v>
          </cell>
          <cell r="M342" t="str">
            <v>Büro</v>
          </cell>
          <cell r="N342">
            <v>24</v>
          </cell>
          <cell r="O342">
            <v>32</v>
          </cell>
          <cell r="P342">
            <v>36069</v>
          </cell>
          <cell r="Q342">
            <v>32</v>
          </cell>
          <cell r="S342">
            <v>37043</v>
          </cell>
          <cell r="T342" t="str">
            <v>Dieter Ponto</v>
          </cell>
          <cell r="U342" t="str">
            <v>Dieter Ponto</v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>
            <v>35391</v>
          </cell>
          <cell r="AE342">
            <v>35391</v>
          </cell>
          <cell r="AT342" t="str">
            <v>Diskette</v>
          </cell>
          <cell r="AW342" t="str">
            <v>19.1.99; 15.12.1998</v>
          </cell>
          <cell r="AX342" t="str">
            <v>Kerstin Freise wurde von Herrn Ponto unterwiesen</v>
          </cell>
          <cell r="BA342">
            <v>401</v>
          </cell>
          <cell r="BB342">
            <v>1</v>
          </cell>
          <cell r="BC342">
            <v>0</v>
          </cell>
          <cell r="BD342">
            <v>0</v>
          </cell>
          <cell r="BE342">
            <v>0</v>
          </cell>
        </row>
        <row r="343">
          <cell r="A343" t="str">
            <v>5938-202</v>
          </cell>
          <cell r="B343" t="str">
            <v>Institut für</v>
          </cell>
          <cell r="C343" t="str">
            <v>Nachrichtensysteme</v>
          </cell>
          <cell r="F343" t="str">
            <v>Herrn</v>
          </cell>
          <cell r="G343" t="str">
            <v>Dieter Ponto</v>
          </cell>
          <cell r="H343">
            <v>5295</v>
          </cell>
          <cell r="I343" t="str">
            <v>"0"</v>
          </cell>
          <cell r="J343" t="str">
            <v>"0"</v>
          </cell>
          <cell r="K343">
            <v>33995</v>
          </cell>
          <cell r="M343" t="str">
            <v>Werkstatt</v>
          </cell>
          <cell r="N343">
            <v>12</v>
          </cell>
          <cell r="O343">
            <v>16</v>
          </cell>
          <cell r="P343">
            <v>36606</v>
          </cell>
          <cell r="Q343">
            <v>16</v>
          </cell>
          <cell r="S343">
            <v>37093</v>
          </cell>
          <cell r="T343" t="str">
            <v>Dieter Ponto</v>
          </cell>
          <cell r="U343" t="str">
            <v>Dieter Ponto</v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>
            <v>35391</v>
          </cell>
          <cell r="AE343">
            <v>35391</v>
          </cell>
          <cell r="AT343" t="str">
            <v>Z</v>
          </cell>
          <cell r="AX343" t="str">
            <v>Kerstin Freise wurde von Herrn Ponto unterwiesen</v>
          </cell>
          <cell r="BA343">
            <v>104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</row>
        <row r="344">
          <cell r="A344" t="str">
            <v>5939-000</v>
          </cell>
          <cell r="B344" t="str">
            <v>Institut für</v>
          </cell>
          <cell r="C344" t="str">
            <v>Datenverarbeitungsanlagen</v>
          </cell>
          <cell r="F344" t="str">
            <v>Herrn</v>
          </cell>
          <cell r="G344" t="str">
            <v>Dr. Manfred Gärtner</v>
          </cell>
          <cell r="H344">
            <v>3743</v>
          </cell>
          <cell r="I344">
            <v>1</v>
          </cell>
          <cell r="J344">
            <v>4</v>
          </cell>
          <cell r="K344">
            <v>33955</v>
          </cell>
          <cell r="M344" t="str">
            <v>Labor</v>
          </cell>
          <cell r="N344">
            <v>12</v>
          </cell>
          <cell r="O344">
            <v>12</v>
          </cell>
          <cell r="P344">
            <v>36192</v>
          </cell>
          <cell r="Q344">
            <v>16</v>
          </cell>
          <cell r="S344">
            <v>36678</v>
          </cell>
          <cell r="T344" t="str">
            <v>Dr. Manfred Gärtner</v>
          </cell>
          <cell r="U344" t="str">
            <v>Dr. Manfred Gärtner</v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>
            <v>36672</v>
          </cell>
          <cell r="AA344" t="str">
            <v/>
          </cell>
          <cell r="AB344" t="str">
            <v/>
          </cell>
          <cell r="AC344" t="str">
            <v/>
          </cell>
          <cell r="AD344">
            <v>35675</v>
          </cell>
          <cell r="AE344">
            <v>35675</v>
          </cell>
          <cell r="AT344">
            <v>0</v>
          </cell>
          <cell r="AW344">
            <v>36188</v>
          </cell>
          <cell r="AX344" t="str">
            <v>Jan Pietrzyk UP, wurde von Herrn Gärtner unterwiesen; prüft ab ´99</v>
          </cell>
          <cell r="BA344">
            <v>475</v>
          </cell>
          <cell r="BB344">
            <v>6</v>
          </cell>
          <cell r="BC344">
            <v>0</v>
          </cell>
          <cell r="BD344">
            <v>0</v>
          </cell>
          <cell r="BE344">
            <v>0</v>
          </cell>
        </row>
        <row r="345">
          <cell r="A345" t="str">
            <v>5939-001</v>
          </cell>
          <cell r="B345" t="str">
            <v>Institut für</v>
          </cell>
          <cell r="C345" t="str">
            <v>Datenverarbeitungsanlagen</v>
          </cell>
          <cell r="F345" t="str">
            <v>Herrn</v>
          </cell>
          <cell r="G345" t="str">
            <v>Dr. Manfred Gärtner</v>
          </cell>
          <cell r="H345">
            <v>3743</v>
          </cell>
          <cell r="I345" t="str">
            <v>"0"</v>
          </cell>
          <cell r="J345" t="str">
            <v>"0"</v>
          </cell>
          <cell r="K345">
            <v>33955</v>
          </cell>
          <cell r="M345" t="str">
            <v>Büro</v>
          </cell>
          <cell r="N345">
            <v>24</v>
          </cell>
          <cell r="O345">
            <v>24</v>
          </cell>
          <cell r="P345">
            <v>36192</v>
          </cell>
          <cell r="Q345">
            <v>32</v>
          </cell>
          <cell r="S345">
            <v>37165</v>
          </cell>
          <cell r="T345" t="str">
            <v>Dr. Manfred Gärtner</v>
          </cell>
          <cell r="U345" t="str">
            <v>Dr. Manfred Gärtner</v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>
            <v>36243</v>
          </cell>
          <cell r="AE345">
            <v>36243</v>
          </cell>
          <cell r="AT345" t="str">
            <v>Z</v>
          </cell>
          <cell r="AW345">
            <v>36188</v>
          </cell>
          <cell r="AX345" t="str">
            <v>Herr Burek UP,Herr Meier F. (11/89)</v>
          </cell>
          <cell r="BA345">
            <v>137</v>
          </cell>
          <cell r="BB345">
            <v>3</v>
          </cell>
          <cell r="BC345">
            <v>0</v>
          </cell>
          <cell r="BD345">
            <v>0</v>
          </cell>
          <cell r="BE345">
            <v>0</v>
          </cell>
        </row>
        <row r="346">
          <cell r="A346" t="str">
            <v>5940-400</v>
          </cell>
          <cell r="B346" t="str">
            <v>Institut für</v>
          </cell>
          <cell r="C346" t="str">
            <v>Elektromagnetische Verträglichkeit</v>
          </cell>
          <cell r="F346" t="str">
            <v>Herrn</v>
          </cell>
          <cell r="G346" t="str">
            <v>Lutz Mönkemeyer</v>
          </cell>
          <cell r="H346">
            <v>7728</v>
          </cell>
          <cell r="J346">
            <v>1</v>
          </cell>
          <cell r="K346" t="str">
            <v xml:space="preserve">Müller hat unterwiesen ! </v>
          </cell>
          <cell r="M346" t="str">
            <v>Büro / BS</v>
          </cell>
          <cell r="N346">
            <v>24</v>
          </cell>
          <cell r="O346">
            <v>24</v>
          </cell>
          <cell r="P346">
            <v>36557</v>
          </cell>
          <cell r="Q346">
            <v>24</v>
          </cell>
          <cell r="S346">
            <v>37288</v>
          </cell>
          <cell r="T346" t="str">
            <v>Hans-Joachim Müller</v>
          </cell>
          <cell r="U346" t="str">
            <v>Hans-Joachim Müller</v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E346" t="str">
            <v/>
          </cell>
          <cell r="AW346">
            <v>36551</v>
          </cell>
          <cell r="BA346">
            <v>185</v>
          </cell>
          <cell r="BB346">
            <v>12</v>
          </cell>
          <cell r="BC346">
            <v>0</v>
          </cell>
          <cell r="BD346">
            <v>0</v>
          </cell>
          <cell r="BE346">
            <v>0</v>
          </cell>
        </row>
        <row r="347">
          <cell r="A347" t="str">
            <v>5940-401</v>
          </cell>
          <cell r="B347" t="str">
            <v>Institut für</v>
          </cell>
          <cell r="C347" t="str">
            <v>Elektromagnetische Verträglichkeit</v>
          </cell>
          <cell r="F347" t="str">
            <v>Herrn</v>
          </cell>
          <cell r="G347" t="str">
            <v>Lutz Mönkemeyer</v>
          </cell>
          <cell r="H347">
            <v>7728</v>
          </cell>
          <cell r="J347">
            <v>1</v>
          </cell>
          <cell r="K347" t="str">
            <v xml:space="preserve">Müller hat unterwiesen ! </v>
          </cell>
          <cell r="M347" t="str">
            <v>Büro / SZ</v>
          </cell>
          <cell r="N347">
            <v>24</v>
          </cell>
          <cell r="O347">
            <v>24</v>
          </cell>
          <cell r="P347">
            <v>36557</v>
          </cell>
          <cell r="Q347">
            <v>24</v>
          </cell>
          <cell r="S347">
            <v>37288</v>
          </cell>
          <cell r="T347" t="str">
            <v>Hans-Joachim Müller</v>
          </cell>
          <cell r="U347" t="str">
            <v>Hans-Joachim Müller</v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E347" t="str">
            <v/>
          </cell>
          <cell r="AW347">
            <v>36551</v>
          </cell>
          <cell r="BA347">
            <v>128</v>
          </cell>
          <cell r="BB347">
            <v>8</v>
          </cell>
          <cell r="BC347">
            <v>0</v>
          </cell>
          <cell r="BD347">
            <v>0</v>
          </cell>
          <cell r="BE347">
            <v>0</v>
          </cell>
        </row>
        <row r="348">
          <cell r="A348" t="str">
            <v>5940-402</v>
          </cell>
          <cell r="B348" t="str">
            <v>Institut für</v>
          </cell>
          <cell r="C348" t="str">
            <v>Elektromagnetische Verträglichkeit</v>
          </cell>
          <cell r="F348" t="str">
            <v>Herrn</v>
          </cell>
          <cell r="G348" t="str">
            <v>Lutz Mönkemeyer</v>
          </cell>
          <cell r="H348">
            <v>7728</v>
          </cell>
          <cell r="J348" t="str">
            <v>"0"</v>
          </cell>
          <cell r="K348" t="str">
            <v xml:space="preserve">Müller hat unterwiesen ! </v>
          </cell>
          <cell r="M348" t="str">
            <v>Werkstatt / SZ</v>
          </cell>
          <cell r="N348">
            <v>12</v>
          </cell>
          <cell r="O348">
            <v>12</v>
          </cell>
          <cell r="P348">
            <v>36557</v>
          </cell>
          <cell r="Q348">
            <v>16</v>
          </cell>
          <cell r="S348">
            <v>37043</v>
          </cell>
          <cell r="T348" t="str">
            <v>Hans-Joachim Müller</v>
          </cell>
          <cell r="U348" t="str">
            <v>Hans-Joachim Müller</v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>
            <v>36175</v>
          </cell>
          <cell r="AE348">
            <v>36175</v>
          </cell>
          <cell r="AT348">
            <v>1</v>
          </cell>
          <cell r="AU348" t="str">
            <v>l.moenkemeyer@tu-bs.de</v>
          </cell>
          <cell r="AV348">
            <v>36551</v>
          </cell>
          <cell r="AW348" t="str">
            <v>26.01.00; 15.01.1999</v>
          </cell>
          <cell r="BA348">
            <v>29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</row>
        <row r="349">
          <cell r="A349" t="str">
            <v>5949-800</v>
          </cell>
          <cell r="B349" t="str">
            <v>Fachb.9</v>
          </cell>
          <cell r="C349" t="str">
            <v>Philosophie, Wirtschaftschafts - und Sozialwissenschaften</v>
          </cell>
          <cell r="F349" t="str">
            <v>Herrn</v>
          </cell>
          <cell r="G349" t="str">
            <v>Jens Faber,   Abt. 42</v>
          </cell>
          <cell r="H349">
            <v>2840</v>
          </cell>
          <cell r="I349" t="str">
            <v>"0"</v>
          </cell>
          <cell r="K349">
            <v>33547</v>
          </cell>
          <cell r="M349" t="str">
            <v>Büro</v>
          </cell>
          <cell r="N349">
            <v>24</v>
          </cell>
          <cell r="O349">
            <v>24</v>
          </cell>
          <cell r="P349">
            <v>35855</v>
          </cell>
          <cell r="Q349">
            <v>24</v>
          </cell>
          <cell r="S349">
            <v>36586</v>
          </cell>
          <cell r="T349" t="str">
            <v>Faber</v>
          </cell>
          <cell r="U349" t="str">
            <v>Faber</v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>siehe &gt;</v>
          </cell>
          <cell r="AA349" t="str">
            <v/>
          </cell>
          <cell r="AB349" t="str">
            <v/>
          </cell>
          <cell r="AC349" t="str">
            <v/>
          </cell>
          <cell r="AE349" t="str">
            <v/>
          </cell>
          <cell r="AM349" t="str">
            <v>siehe oben</v>
          </cell>
          <cell r="AZ349" t="str">
            <v>FJ</v>
          </cell>
          <cell r="BA349">
            <v>25</v>
          </cell>
          <cell r="BC349">
            <v>1</v>
          </cell>
          <cell r="BE349">
            <v>4</v>
          </cell>
        </row>
        <row r="350">
          <cell r="A350" t="str">
            <v>5949-801</v>
          </cell>
          <cell r="B350" t="str">
            <v>Fachschaft</v>
          </cell>
          <cell r="C350" t="str">
            <v>Philosophie, Wirtschaftschafts - und Sozialwissenschaften</v>
          </cell>
          <cell r="E350" t="str">
            <v>Zimmerstr. 24 c</v>
          </cell>
          <cell r="F350" t="str">
            <v>Herrn</v>
          </cell>
          <cell r="G350" t="str">
            <v>Jens Faber</v>
          </cell>
          <cell r="H350" t="str">
            <v>4557 ?</v>
          </cell>
          <cell r="I350" t="str">
            <v>"0"</v>
          </cell>
          <cell r="K350">
            <v>33547</v>
          </cell>
          <cell r="M350" t="str">
            <v>Büro</v>
          </cell>
          <cell r="N350">
            <v>24</v>
          </cell>
          <cell r="O350">
            <v>24</v>
          </cell>
          <cell r="P350">
            <v>36678</v>
          </cell>
          <cell r="Q350">
            <v>24</v>
          </cell>
          <cell r="S350">
            <v>37408</v>
          </cell>
          <cell r="T350" t="str">
            <v>Faber</v>
          </cell>
          <cell r="U350" t="str">
            <v>Faber</v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E350" t="str">
            <v/>
          </cell>
          <cell r="AM350" t="str">
            <v>siehe oben</v>
          </cell>
          <cell r="AX350" t="str">
            <v>Prüfung erfolgt auf freiw. Basis</v>
          </cell>
          <cell r="AZ350" t="str">
            <v>JF</v>
          </cell>
          <cell r="BE350">
            <v>0</v>
          </cell>
        </row>
        <row r="351">
          <cell r="A351" t="str">
            <v>5950-100</v>
          </cell>
          <cell r="B351" t="str">
            <v>Seminar für</v>
          </cell>
          <cell r="C351" t="str">
            <v xml:space="preserve">Philosophie </v>
          </cell>
          <cell r="F351" t="str">
            <v>Herrn</v>
          </cell>
          <cell r="G351" t="str">
            <v>Reinhard Loock</v>
          </cell>
          <cell r="H351">
            <v>3122</v>
          </cell>
          <cell r="J351">
            <v>1</v>
          </cell>
          <cell r="K351">
            <v>34113</v>
          </cell>
          <cell r="M351" t="str">
            <v>Büro</v>
          </cell>
          <cell r="N351">
            <v>24</v>
          </cell>
          <cell r="O351">
            <v>24</v>
          </cell>
          <cell r="P351">
            <v>36069</v>
          </cell>
          <cell r="Q351">
            <v>30</v>
          </cell>
          <cell r="S351">
            <v>36982</v>
          </cell>
          <cell r="T351">
            <v>36080</v>
          </cell>
          <cell r="U351">
            <v>36080</v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E351" t="str">
            <v/>
          </cell>
          <cell r="AX351" t="str">
            <v>s. u.</v>
          </cell>
          <cell r="BA351">
            <v>91</v>
          </cell>
          <cell r="BB351">
            <v>16</v>
          </cell>
          <cell r="BC351">
            <v>1</v>
          </cell>
          <cell r="BD351">
            <v>0</v>
          </cell>
          <cell r="BE351">
            <v>1.098901098901099</v>
          </cell>
        </row>
        <row r="352">
          <cell r="A352" t="str">
            <v>5952-800</v>
          </cell>
          <cell r="B352" t="str">
            <v>Seminar für</v>
          </cell>
          <cell r="C352" t="str">
            <v>Deutsche Sprache und Literatur</v>
          </cell>
          <cell r="D352" t="str">
            <v xml:space="preserve"> </v>
          </cell>
          <cell r="F352" t="str">
            <v>Herrn</v>
          </cell>
          <cell r="G352" t="str">
            <v>Joachim Leesch</v>
          </cell>
          <cell r="H352" t="str">
            <v>3518/ 98</v>
          </cell>
          <cell r="J352">
            <v>1</v>
          </cell>
          <cell r="K352">
            <v>36634</v>
          </cell>
          <cell r="M352" t="str">
            <v>Büro</v>
          </cell>
          <cell r="N352">
            <v>24</v>
          </cell>
          <cell r="O352">
            <v>24</v>
          </cell>
          <cell r="P352">
            <v>36641</v>
          </cell>
          <cell r="Q352">
            <v>24</v>
          </cell>
          <cell r="S352">
            <v>37371</v>
          </cell>
          <cell r="T352">
            <v>36642</v>
          </cell>
          <cell r="U352">
            <v>36642</v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E352" t="str">
            <v/>
          </cell>
          <cell r="AW352" t="str">
            <v>18.04.00; 13.04.00</v>
          </cell>
          <cell r="BA352">
            <v>149</v>
          </cell>
          <cell r="BB352">
            <v>3</v>
          </cell>
          <cell r="BC352">
            <v>7</v>
          </cell>
          <cell r="BD352">
            <v>0</v>
          </cell>
          <cell r="BE352">
            <v>4.6979865771812079</v>
          </cell>
        </row>
        <row r="353">
          <cell r="A353" t="str">
            <v>5952-810</v>
          </cell>
          <cell r="B353" t="str">
            <v>Seminar für</v>
          </cell>
          <cell r="C353" t="str">
            <v>Deutsche Sprache und Literatur</v>
          </cell>
          <cell r="D353" t="str">
            <v>Fachgrup.</v>
          </cell>
          <cell r="E353" t="str">
            <v>Germanistische Linguistik</v>
          </cell>
          <cell r="F353" t="str">
            <v>Herrn</v>
          </cell>
          <cell r="G353" t="str">
            <v>Joachim Leesch</v>
          </cell>
          <cell r="H353" t="str">
            <v>3518/ 98</v>
          </cell>
          <cell r="J353" t="str">
            <v>"0"</v>
          </cell>
          <cell r="K353">
            <v>36634</v>
          </cell>
          <cell r="M353" t="str">
            <v>Büro</v>
          </cell>
          <cell r="N353">
            <v>24</v>
          </cell>
          <cell r="O353">
            <v>24</v>
          </cell>
          <cell r="P353">
            <v>36641</v>
          </cell>
          <cell r="Q353">
            <v>24</v>
          </cell>
          <cell r="S353">
            <v>37371</v>
          </cell>
          <cell r="T353">
            <v>36642</v>
          </cell>
          <cell r="U353">
            <v>36642</v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E353" t="str">
            <v/>
          </cell>
          <cell r="AW353" t="str">
            <v>18.04.00; 13.04.00</v>
          </cell>
          <cell r="BE353">
            <v>0</v>
          </cell>
        </row>
        <row r="354">
          <cell r="A354" t="str">
            <v>5952-820</v>
          </cell>
          <cell r="B354" t="str">
            <v>Seminar für</v>
          </cell>
          <cell r="C354" t="str">
            <v>Deutsche Sprache und Literatur</v>
          </cell>
          <cell r="D354" t="str">
            <v>Fachgrup.</v>
          </cell>
          <cell r="E354" t="str">
            <v>Deutsche Literaturwissenschaft</v>
          </cell>
          <cell r="F354" t="str">
            <v>Herrn</v>
          </cell>
          <cell r="G354" t="str">
            <v>Joachim Leesch</v>
          </cell>
          <cell r="H354" t="str">
            <v>3520/ 98</v>
          </cell>
          <cell r="J354" t="str">
            <v>"0"</v>
          </cell>
          <cell r="K354">
            <v>36634</v>
          </cell>
          <cell r="M354" t="str">
            <v>Büro</v>
          </cell>
          <cell r="N354">
            <v>24</v>
          </cell>
          <cell r="O354">
            <v>24</v>
          </cell>
          <cell r="P354">
            <v>36641</v>
          </cell>
          <cell r="Q354">
            <v>24</v>
          </cell>
          <cell r="S354">
            <v>37371</v>
          </cell>
          <cell r="T354">
            <v>36642</v>
          </cell>
          <cell r="U354">
            <v>36642</v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E354" t="str">
            <v/>
          </cell>
          <cell r="AW354" t="str">
            <v>18.04.00; 13.04.00</v>
          </cell>
          <cell r="AX354" t="str">
            <v>Mi+Do Nachmittag; Freitag Vorm.</v>
          </cell>
          <cell r="AZ354">
            <v>36692</v>
          </cell>
          <cell r="BE354">
            <v>0</v>
          </cell>
        </row>
        <row r="355">
          <cell r="A355" t="str">
            <v>5952-830</v>
          </cell>
          <cell r="B355" t="str">
            <v>Seminar für</v>
          </cell>
          <cell r="C355" t="str">
            <v>Deutsche Sprache und Literatur</v>
          </cell>
          <cell r="D355" t="str">
            <v>Fachgeb.</v>
          </cell>
          <cell r="E355" t="str">
            <v>Ältere deutsche Sprache und Literatur</v>
          </cell>
          <cell r="F355" t="str">
            <v>Herrn</v>
          </cell>
          <cell r="G355" t="str">
            <v>David  Knapheide</v>
          </cell>
          <cell r="H355">
            <v>3527</v>
          </cell>
          <cell r="J355">
            <v>1</v>
          </cell>
          <cell r="K355">
            <v>36634</v>
          </cell>
          <cell r="M355" t="str">
            <v>Büro</v>
          </cell>
          <cell r="N355">
            <v>24</v>
          </cell>
          <cell r="O355">
            <v>24</v>
          </cell>
          <cell r="P355">
            <v>36641</v>
          </cell>
          <cell r="Q355">
            <v>24</v>
          </cell>
          <cell r="S355">
            <v>37371</v>
          </cell>
          <cell r="T355">
            <v>36642</v>
          </cell>
          <cell r="U355">
            <v>36642</v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E355" t="str">
            <v/>
          </cell>
          <cell r="AW355" t="str">
            <v>18.04.00; 13.04.00</v>
          </cell>
          <cell r="BE355">
            <v>0</v>
          </cell>
        </row>
        <row r="356">
          <cell r="A356" t="str">
            <v>5953-600</v>
          </cell>
          <cell r="B356" t="str">
            <v>Seminar für</v>
          </cell>
          <cell r="C356" t="str">
            <v>Anglistik und Amerikanistik</v>
          </cell>
          <cell r="F356" t="str">
            <v>Herrn</v>
          </cell>
          <cell r="G356" t="str">
            <v>Christopher Perkins</v>
          </cell>
          <cell r="H356">
            <v>3503</v>
          </cell>
          <cell r="J356">
            <v>1</v>
          </cell>
          <cell r="K356">
            <v>34116</v>
          </cell>
          <cell r="M356" t="str">
            <v>Schulung</v>
          </cell>
          <cell r="N356">
            <v>12</v>
          </cell>
          <cell r="O356">
            <v>12</v>
          </cell>
          <cell r="P356">
            <v>36251</v>
          </cell>
          <cell r="Q356">
            <v>16</v>
          </cell>
          <cell r="S356">
            <v>36739</v>
          </cell>
          <cell r="T356">
            <v>36257</v>
          </cell>
          <cell r="U356">
            <v>36257</v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>
            <v>35927</v>
          </cell>
          <cell r="AE356">
            <v>35927</v>
          </cell>
          <cell r="AW356">
            <v>36250</v>
          </cell>
          <cell r="BA356">
            <v>21</v>
          </cell>
          <cell r="BB356">
            <v>2</v>
          </cell>
          <cell r="BC356">
            <v>1</v>
          </cell>
          <cell r="BD356">
            <v>0</v>
          </cell>
          <cell r="BE356">
            <v>4.7619047619047619</v>
          </cell>
        </row>
        <row r="357">
          <cell r="A357" t="str">
            <v>5953-601</v>
          </cell>
          <cell r="B357" t="str">
            <v>Seminar für</v>
          </cell>
          <cell r="C357" t="str">
            <v>Anglistik und Amerikanistik</v>
          </cell>
          <cell r="F357" t="str">
            <v>Herrn</v>
          </cell>
          <cell r="G357" t="str">
            <v>Christopher Perkins</v>
          </cell>
          <cell r="H357">
            <v>3503</v>
          </cell>
          <cell r="J357" t="str">
            <v>"0"</v>
          </cell>
          <cell r="K357">
            <v>34116</v>
          </cell>
          <cell r="M357" t="str">
            <v>Büro</v>
          </cell>
          <cell r="N357">
            <v>24</v>
          </cell>
          <cell r="O357">
            <v>24</v>
          </cell>
          <cell r="P357">
            <v>35886</v>
          </cell>
          <cell r="Q357">
            <v>28</v>
          </cell>
          <cell r="S357">
            <v>36739</v>
          </cell>
          <cell r="T357">
            <v>34932</v>
          </cell>
          <cell r="U357">
            <v>34932</v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>
            <v>35906</v>
          </cell>
          <cell r="AE357">
            <v>35906</v>
          </cell>
          <cell r="AG357">
            <v>35530</v>
          </cell>
          <cell r="AX357" t="str">
            <v>Heyer ( HIWI ), Tel : 3500; muß noch unterwiesen werden !</v>
          </cell>
          <cell r="BA357">
            <v>75</v>
          </cell>
          <cell r="BB357">
            <v>12</v>
          </cell>
          <cell r="BC357">
            <v>2</v>
          </cell>
          <cell r="BD357">
            <v>0</v>
          </cell>
          <cell r="BE357">
            <v>2.6666666666666665</v>
          </cell>
        </row>
        <row r="358">
          <cell r="A358" t="str">
            <v>5954-400</v>
          </cell>
          <cell r="C358" t="str">
            <v>Romanisches Seminar</v>
          </cell>
          <cell r="F358" t="str">
            <v>Herrn</v>
          </cell>
          <cell r="G358" t="str">
            <v>Dr. Eberhard Kleinschmidt</v>
          </cell>
          <cell r="H358" t="str">
            <v>3139 priv. 375455</v>
          </cell>
          <cell r="J358">
            <v>1</v>
          </cell>
          <cell r="K358">
            <v>33995</v>
          </cell>
          <cell r="M358" t="str">
            <v>Büro</v>
          </cell>
          <cell r="N358">
            <v>24</v>
          </cell>
          <cell r="O358">
            <v>24</v>
          </cell>
          <cell r="P358">
            <v>36039</v>
          </cell>
          <cell r="Q358">
            <v>32</v>
          </cell>
          <cell r="S358">
            <v>37012</v>
          </cell>
          <cell r="T358">
            <v>36056</v>
          </cell>
          <cell r="U358">
            <v>36056</v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>
            <v>36060</v>
          </cell>
          <cell r="AE358">
            <v>36060</v>
          </cell>
          <cell r="BA358">
            <v>79</v>
          </cell>
          <cell r="BB358">
            <v>6</v>
          </cell>
          <cell r="BC358">
            <v>0</v>
          </cell>
          <cell r="BD358">
            <v>0</v>
          </cell>
          <cell r="BE358">
            <v>0</v>
          </cell>
        </row>
        <row r="359">
          <cell r="A359" t="str">
            <v>5955-200</v>
          </cell>
          <cell r="C359" t="str">
            <v>Historisches Seminar</v>
          </cell>
          <cell r="F359" t="str">
            <v>Frau</v>
          </cell>
          <cell r="G359" t="str">
            <v>Bärbel Girwert</v>
          </cell>
          <cell r="H359">
            <v>3088</v>
          </cell>
          <cell r="J359">
            <v>1</v>
          </cell>
          <cell r="K359">
            <v>35255</v>
          </cell>
          <cell r="M359" t="str">
            <v>Büro</v>
          </cell>
          <cell r="N359">
            <v>24</v>
          </cell>
          <cell r="O359">
            <v>24</v>
          </cell>
          <cell r="P359">
            <v>35827</v>
          </cell>
          <cell r="Q359">
            <v>32</v>
          </cell>
          <cell r="S359">
            <v>36800</v>
          </cell>
          <cell r="T359">
            <v>35507</v>
          </cell>
          <cell r="U359">
            <v>35507</v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E359" t="str">
            <v/>
          </cell>
          <cell r="BA359">
            <v>49</v>
          </cell>
          <cell r="BB359">
            <v>5</v>
          </cell>
          <cell r="BC359">
            <v>0</v>
          </cell>
          <cell r="BD359">
            <v>0</v>
          </cell>
          <cell r="BE359">
            <v>0</v>
          </cell>
        </row>
        <row r="360">
          <cell r="A360" t="str">
            <v>5955-210</v>
          </cell>
          <cell r="C360" t="str">
            <v>Historisches Seminar</v>
          </cell>
          <cell r="D360" t="str">
            <v>Fachgrup.</v>
          </cell>
          <cell r="E360" t="str">
            <v>Alte Geschichte</v>
          </cell>
          <cell r="F360" t="str">
            <v>Frau</v>
          </cell>
          <cell r="G360" t="str">
            <v>Bärbel Girwert</v>
          </cell>
          <cell r="H360">
            <v>3088</v>
          </cell>
          <cell r="J360" t="str">
            <v>"0"</v>
          </cell>
          <cell r="K360">
            <v>35255</v>
          </cell>
          <cell r="M360" t="str">
            <v>Büro</v>
          </cell>
          <cell r="N360">
            <v>24</v>
          </cell>
          <cell r="O360">
            <v>24</v>
          </cell>
          <cell r="P360">
            <v>35827</v>
          </cell>
          <cell r="Q360">
            <v>32</v>
          </cell>
          <cell r="S360">
            <v>36800</v>
          </cell>
          <cell r="T360">
            <v>35507</v>
          </cell>
          <cell r="U360">
            <v>35507</v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E360" t="str">
            <v/>
          </cell>
          <cell r="BE360">
            <v>0</v>
          </cell>
        </row>
        <row r="361">
          <cell r="A361" t="str">
            <v>5955-220</v>
          </cell>
          <cell r="C361" t="str">
            <v>Historisches Seminar</v>
          </cell>
          <cell r="D361" t="str">
            <v>Fachgrup.</v>
          </cell>
          <cell r="E361" t="str">
            <v>Mittelalterliche Geschichte</v>
          </cell>
          <cell r="F361" t="str">
            <v>Herrn</v>
          </cell>
          <cell r="G361" t="str">
            <v>Dr. Goswin Spreckelmeyer</v>
          </cell>
          <cell r="H361">
            <v>3089</v>
          </cell>
          <cell r="J361">
            <v>1</v>
          </cell>
          <cell r="K361">
            <v>35123</v>
          </cell>
          <cell r="M361" t="str">
            <v>Büro</v>
          </cell>
          <cell r="N361">
            <v>24</v>
          </cell>
          <cell r="O361">
            <v>24</v>
          </cell>
          <cell r="P361">
            <v>35827</v>
          </cell>
          <cell r="Q361">
            <v>32</v>
          </cell>
          <cell r="S361">
            <v>36800</v>
          </cell>
          <cell r="T361">
            <v>35507</v>
          </cell>
          <cell r="U361">
            <v>35507</v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E361" t="str">
            <v/>
          </cell>
          <cell r="BE361">
            <v>0</v>
          </cell>
        </row>
        <row r="362">
          <cell r="A362" t="str">
            <v>5955-230</v>
          </cell>
          <cell r="C362" t="str">
            <v>Historisches Seminar</v>
          </cell>
          <cell r="D362" t="str">
            <v>Fachgrup.</v>
          </cell>
          <cell r="E362" t="str">
            <v>Neuere Geschichte</v>
          </cell>
          <cell r="F362" t="str">
            <v>Herrn</v>
          </cell>
          <cell r="G362" t="str">
            <v>Dr. Goswin Spreckelmeyer</v>
          </cell>
          <cell r="H362">
            <v>3089</v>
          </cell>
          <cell r="J362" t="str">
            <v>"0"</v>
          </cell>
          <cell r="K362">
            <v>35123</v>
          </cell>
          <cell r="M362" t="str">
            <v>Büro</v>
          </cell>
          <cell r="N362">
            <v>24</v>
          </cell>
          <cell r="O362">
            <v>24</v>
          </cell>
          <cell r="P362">
            <v>35827</v>
          </cell>
          <cell r="Q362">
            <v>32</v>
          </cell>
          <cell r="S362">
            <v>36800</v>
          </cell>
          <cell r="T362">
            <v>35507</v>
          </cell>
          <cell r="U362">
            <v>35507</v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E362" t="str">
            <v/>
          </cell>
          <cell r="BE362">
            <v>0</v>
          </cell>
        </row>
        <row r="363">
          <cell r="A363" t="str">
            <v>5956-000</v>
          </cell>
          <cell r="B363" t="str">
            <v>Institut für</v>
          </cell>
          <cell r="C363" t="str">
            <v>Sozialwissenschaften</v>
          </cell>
          <cell r="F363" t="str">
            <v>Herrn</v>
          </cell>
          <cell r="G363" t="str">
            <v>Dr. Hartwig Hummel</v>
          </cell>
          <cell r="H363">
            <v>3120</v>
          </cell>
          <cell r="J363">
            <v>3</v>
          </cell>
          <cell r="K363">
            <v>36088</v>
          </cell>
          <cell r="L363">
            <v>2</v>
          </cell>
          <cell r="M363" t="str">
            <v>Büro</v>
          </cell>
          <cell r="N363">
            <v>24</v>
          </cell>
          <cell r="O363">
            <v>24</v>
          </cell>
          <cell r="P363">
            <v>36100</v>
          </cell>
          <cell r="Q363">
            <v>24</v>
          </cell>
          <cell r="S363">
            <v>36831</v>
          </cell>
          <cell r="T363">
            <v>36124</v>
          </cell>
          <cell r="U363">
            <v>36124</v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E363" t="str">
            <v/>
          </cell>
          <cell r="AW363">
            <v>36081</v>
          </cell>
          <cell r="BA363">
            <v>218</v>
          </cell>
          <cell r="BB363">
            <v>29</v>
          </cell>
          <cell r="BC363">
            <v>9</v>
          </cell>
          <cell r="BD363">
            <v>3</v>
          </cell>
          <cell r="BE363">
            <v>4.1284403669724767</v>
          </cell>
        </row>
        <row r="364">
          <cell r="A364" t="str">
            <v>5957-900</v>
          </cell>
          <cell r="B364" t="str">
            <v>Institut für</v>
          </cell>
          <cell r="C364" t="str">
            <v>Kunstgeschichte</v>
          </cell>
          <cell r="F364" t="str">
            <v>Frau</v>
          </cell>
          <cell r="G364" t="str">
            <v>Johanna Faist</v>
          </cell>
          <cell r="H364">
            <v>2339</v>
          </cell>
          <cell r="J364">
            <v>1</v>
          </cell>
          <cell r="K364">
            <v>33995</v>
          </cell>
          <cell r="M364" t="str">
            <v>Büro</v>
          </cell>
          <cell r="N364">
            <v>24</v>
          </cell>
          <cell r="O364">
            <v>24</v>
          </cell>
          <cell r="P364">
            <v>35977</v>
          </cell>
          <cell r="Q364">
            <v>32</v>
          </cell>
          <cell r="S364">
            <v>36951</v>
          </cell>
          <cell r="T364">
            <v>35996</v>
          </cell>
          <cell r="U364">
            <v>35996</v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>
            <v>35391</v>
          </cell>
          <cell r="AE364">
            <v>35391</v>
          </cell>
          <cell r="BA364">
            <v>35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</row>
        <row r="365">
          <cell r="A365" t="str">
            <v>5957-901</v>
          </cell>
          <cell r="B365" t="str">
            <v>Institut für</v>
          </cell>
          <cell r="C365" t="str">
            <v>Kunstgeschichte</v>
          </cell>
          <cell r="F365" t="str">
            <v>Frau</v>
          </cell>
          <cell r="G365" t="str">
            <v>Johanna Faist</v>
          </cell>
          <cell r="H365">
            <v>2339</v>
          </cell>
          <cell r="J365" t="str">
            <v>"0"</v>
          </cell>
          <cell r="K365">
            <v>33995</v>
          </cell>
          <cell r="M365" t="str">
            <v>Fotolabor</v>
          </cell>
          <cell r="N365">
            <v>12</v>
          </cell>
          <cell r="O365">
            <v>16</v>
          </cell>
          <cell r="P365">
            <v>36591</v>
          </cell>
          <cell r="Q365">
            <v>16</v>
          </cell>
          <cell r="S365">
            <v>37078</v>
          </cell>
          <cell r="T365">
            <v>36591</v>
          </cell>
          <cell r="U365">
            <v>36591</v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>
            <v>35391</v>
          </cell>
          <cell r="AE365">
            <v>35391</v>
          </cell>
          <cell r="BA365">
            <v>28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</row>
        <row r="366">
          <cell r="A366" t="str">
            <v>5958-700</v>
          </cell>
          <cell r="B366" t="str">
            <v>Institut für</v>
          </cell>
          <cell r="C366" t="str">
            <v>Wirtschaftswissenschaften</v>
          </cell>
          <cell r="D366" t="str">
            <v>Abt.</v>
          </cell>
          <cell r="F366" t="str">
            <v>Frau</v>
          </cell>
          <cell r="G366" t="str">
            <v>Dr. Andreas Kammel</v>
          </cell>
          <cell r="H366">
            <v>2588</v>
          </cell>
          <cell r="J366" t="str">
            <v>"0"</v>
          </cell>
          <cell r="K366">
            <v>34320</v>
          </cell>
          <cell r="M366" t="str">
            <v>Büro</v>
          </cell>
          <cell r="N366">
            <v>24</v>
          </cell>
          <cell r="O366">
            <v>24</v>
          </cell>
          <cell r="P366">
            <v>36251</v>
          </cell>
          <cell r="Q366">
            <v>32</v>
          </cell>
          <cell r="S366">
            <v>37226</v>
          </cell>
          <cell r="T366">
            <v>36265</v>
          </cell>
          <cell r="U366">
            <v>36265</v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>
            <v>36370</v>
          </cell>
          <cell r="AE366">
            <v>36370</v>
          </cell>
          <cell r="AW366" t="str">
            <v>15.4.99; 03.10.1998</v>
          </cell>
          <cell r="BA366">
            <v>78</v>
          </cell>
          <cell r="BB366">
            <v>5</v>
          </cell>
          <cell r="BC366">
            <v>0</v>
          </cell>
          <cell r="BD366">
            <v>0</v>
          </cell>
          <cell r="BE366">
            <v>0</v>
          </cell>
        </row>
        <row r="367">
          <cell r="A367" t="str">
            <v>5958-710</v>
          </cell>
          <cell r="B367" t="str">
            <v>Institut für</v>
          </cell>
          <cell r="C367" t="str">
            <v>Wirtschaftswissenschaften</v>
          </cell>
          <cell r="D367" t="str">
            <v>Abt.</v>
          </cell>
          <cell r="E367" t="str">
            <v xml:space="preserve">Marketing </v>
          </cell>
          <cell r="F367" t="str">
            <v>Herrn</v>
          </cell>
          <cell r="G367" t="str">
            <v>Michael Rudloff</v>
          </cell>
          <cell r="H367">
            <v>3202</v>
          </cell>
          <cell r="J367">
            <v>1</v>
          </cell>
          <cell r="K367" t="str">
            <v>?.03.1998</v>
          </cell>
          <cell r="M367" t="str">
            <v>Büro</v>
          </cell>
          <cell r="N367">
            <v>24</v>
          </cell>
          <cell r="O367">
            <v>24</v>
          </cell>
          <cell r="P367">
            <v>35886</v>
          </cell>
          <cell r="Q367">
            <v>32</v>
          </cell>
          <cell r="S367">
            <v>36861</v>
          </cell>
          <cell r="T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>
            <v>35913</v>
          </cell>
          <cell r="AE367">
            <v>35913</v>
          </cell>
          <cell r="AX367" t="str">
            <v>Sven Pape war Unterweiser !</v>
          </cell>
          <cell r="BA367">
            <v>103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</row>
        <row r="368">
          <cell r="A368" t="str">
            <v>5958-720</v>
          </cell>
          <cell r="B368" t="str">
            <v>Institut für</v>
          </cell>
          <cell r="C368" t="str">
            <v>Wirtschaftswissenschaften</v>
          </cell>
          <cell r="E368" t="str">
            <v>Produktionswirtschaft</v>
          </cell>
          <cell r="F368" t="str">
            <v>Frau</v>
          </cell>
          <cell r="G368" t="str">
            <v>Birgit Heck</v>
          </cell>
          <cell r="H368">
            <v>2202</v>
          </cell>
          <cell r="J368" t="str">
            <v>"2"</v>
          </cell>
          <cell r="M368" t="str">
            <v>Büro</v>
          </cell>
          <cell r="N368">
            <v>24</v>
          </cell>
          <cell r="O368">
            <v>24</v>
          </cell>
          <cell r="S368" t="str">
            <v/>
          </cell>
          <cell r="T368" t="str">
            <v/>
          </cell>
          <cell r="V368" t="str">
            <v>siehe 5,1 &gt;</v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E368" t="str">
            <v/>
          </cell>
          <cell r="AJ368">
            <v>36657</v>
          </cell>
          <cell r="AW368">
            <v>36657</v>
          </cell>
          <cell r="AX368" t="str">
            <v>Gespräch mit Frau Heck; Unterlagen wurden zugesandt! Zur Unterweisung werden 2 Prüfer gemeldet</v>
          </cell>
          <cell r="AZ368" t="str">
            <v>T</v>
          </cell>
          <cell r="BE368">
            <v>0</v>
          </cell>
        </row>
        <row r="369">
          <cell r="A369" t="str">
            <v>5958-730</v>
          </cell>
          <cell r="B369" t="str">
            <v>Institut für</v>
          </cell>
          <cell r="C369" t="str">
            <v>Wirtschaftswissenschaften</v>
          </cell>
          <cell r="D369" t="str">
            <v>Abt.</v>
          </cell>
          <cell r="E369" t="str">
            <v>Finanzwirtschaft</v>
          </cell>
          <cell r="F369" t="str">
            <v>Herrn</v>
          </cell>
          <cell r="G369" t="str">
            <v>Andreas Grob</v>
          </cell>
          <cell r="H369">
            <v>2898</v>
          </cell>
          <cell r="J369">
            <v>1</v>
          </cell>
          <cell r="K369">
            <v>35985</v>
          </cell>
          <cell r="M369" t="str">
            <v>Büro</v>
          </cell>
          <cell r="N369">
            <v>24</v>
          </cell>
          <cell r="O369">
            <v>24</v>
          </cell>
          <cell r="P369">
            <v>35977</v>
          </cell>
          <cell r="Q369">
            <v>24</v>
          </cell>
          <cell r="S369">
            <v>36708</v>
          </cell>
          <cell r="T369">
            <v>35997</v>
          </cell>
          <cell r="U369">
            <v>35997</v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E369" t="str">
            <v/>
          </cell>
          <cell r="AX369" t="str">
            <v>Frau Spier meldet neuen Prüfer (18.05.00)</v>
          </cell>
          <cell r="BA369">
            <v>69</v>
          </cell>
          <cell r="BB369">
            <v>2</v>
          </cell>
          <cell r="BC369">
            <v>0</v>
          </cell>
          <cell r="BD369">
            <v>0</v>
          </cell>
          <cell r="BE369">
            <v>0</v>
          </cell>
        </row>
        <row r="370">
          <cell r="A370" t="str">
            <v>5958-740</v>
          </cell>
          <cell r="B370" t="str">
            <v>Institut für</v>
          </cell>
          <cell r="C370" t="str">
            <v>Wirtschaftswissenschaften</v>
          </cell>
          <cell r="D370" t="str">
            <v>Abt.</v>
          </cell>
          <cell r="E370" t="str">
            <v>Unternehmensführung</v>
          </cell>
          <cell r="F370" t="str">
            <v>Herrn</v>
          </cell>
          <cell r="G370" t="str">
            <v>Dr. Andreas Kammel</v>
          </cell>
          <cell r="H370">
            <v>2588</v>
          </cell>
          <cell r="J370">
            <v>1</v>
          </cell>
          <cell r="K370">
            <v>34320</v>
          </cell>
          <cell r="M370" t="str">
            <v>Büro</v>
          </cell>
          <cell r="N370">
            <v>24</v>
          </cell>
          <cell r="O370">
            <v>24</v>
          </cell>
          <cell r="P370">
            <v>36251</v>
          </cell>
          <cell r="Q370">
            <v>32</v>
          </cell>
          <cell r="R370" t="str">
            <v xml:space="preserve"> </v>
          </cell>
          <cell r="S370">
            <v>37226</v>
          </cell>
          <cell r="T370">
            <v>36329</v>
          </cell>
          <cell r="U370">
            <v>36329</v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>
            <v>36370</v>
          </cell>
          <cell r="AE370">
            <v>36370</v>
          </cell>
          <cell r="AW370">
            <v>36125</v>
          </cell>
          <cell r="BA370">
            <v>139</v>
          </cell>
          <cell r="BB370">
            <v>4</v>
          </cell>
          <cell r="BC370">
            <v>0</v>
          </cell>
          <cell r="BD370">
            <v>0</v>
          </cell>
          <cell r="BE370">
            <v>0</v>
          </cell>
        </row>
        <row r="371">
          <cell r="A371" t="str">
            <v>5958-750</v>
          </cell>
          <cell r="B371" t="str">
            <v>Institut für</v>
          </cell>
          <cell r="C371" t="str">
            <v>Wirtschaftswissenschaften</v>
          </cell>
          <cell r="D371" t="str">
            <v>Abt.</v>
          </cell>
          <cell r="E371" t="str">
            <v>Controling u. Unternehmensrechnung</v>
          </cell>
          <cell r="F371" t="str">
            <v>Herrn</v>
          </cell>
          <cell r="G371" t="str">
            <v>Michael Förster</v>
          </cell>
          <cell r="H371" t="str">
            <v>3608 o 3606</v>
          </cell>
          <cell r="J371">
            <v>1</v>
          </cell>
          <cell r="K371">
            <v>36076</v>
          </cell>
          <cell r="L371">
            <v>1</v>
          </cell>
          <cell r="M371" t="str">
            <v>Büro</v>
          </cell>
          <cell r="N371">
            <v>24</v>
          </cell>
          <cell r="O371">
            <v>24</v>
          </cell>
          <cell r="P371">
            <v>36069</v>
          </cell>
          <cell r="Q371">
            <v>24</v>
          </cell>
          <cell r="S371">
            <v>36800</v>
          </cell>
          <cell r="T371">
            <v>36081</v>
          </cell>
          <cell r="U371">
            <v>36081</v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E371" t="str">
            <v/>
          </cell>
          <cell r="AW371">
            <v>36067</v>
          </cell>
          <cell r="BA371">
            <v>49</v>
          </cell>
          <cell r="BB371">
            <v>1</v>
          </cell>
          <cell r="BC371">
            <v>1</v>
          </cell>
          <cell r="BD371">
            <v>0</v>
          </cell>
          <cell r="BE371">
            <v>2.0408163265306123</v>
          </cell>
        </row>
        <row r="372">
          <cell r="A372" t="str">
            <v>5958-760</v>
          </cell>
          <cell r="B372" t="str">
            <v>Institut für</v>
          </cell>
          <cell r="C372" t="str">
            <v>Wirtschaftswissenschaften</v>
          </cell>
          <cell r="D372" t="str">
            <v>Abt.</v>
          </cell>
          <cell r="E372" t="str">
            <v>Allg. BWL, Wirtsch.-info u. Info-Management</v>
          </cell>
          <cell r="F372" t="str">
            <v>Herrn</v>
          </cell>
          <cell r="G372" t="str">
            <v>Steffen Prochnow</v>
          </cell>
          <cell r="H372">
            <v>3211</v>
          </cell>
          <cell r="J372">
            <v>1</v>
          </cell>
          <cell r="K372">
            <v>36110</v>
          </cell>
          <cell r="L372">
            <v>1</v>
          </cell>
          <cell r="M372" t="str">
            <v>Büro</v>
          </cell>
          <cell r="N372">
            <v>24</v>
          </cell>
          <cell r="O372">
            <v>24</v>
          </cell>
          <cell r="P372">
            <v>36100</v>
          </cell>
          <cell r="Q372">
            <v>24</v>
          </cell>
          <cell r="S372">
            <v>36831</v>
          </cell>
          <cell r="T372">
            <v>36124</v>
          </cell>
          <cell r="U372">
            <v>36124</v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E372" t="str">
            <v/>
          </cell>
          <cell r="AW372">
            <v>36101</v>
          </cell>
          <cell r="BA372">
            <v>127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</row>
        <row r="373">
          <cell r="A373" t="str">
            <v>5958-770</v>
          </cell>
          <cell r="B373" t="str">
            <v>Institut für</v>
          </cell>
          <cell r="C373" t="str">
            <v>Wirtschaftswissenschaften</v>
          </cell>
          <cell r="D373" t="str">
            <v>Abt.</v>
          </cell>
          <cell r="E373" t="str">
            <v>Volkswirtschaftslehre</v>
          </cell>
          <cell r="F373" t="str">
            <v>Frau</v>
          </cell>
          <cell r="G373" t="str">
            <v>Birgit Ehlers</v>
          </cell>
          <cell r="H373">
            <v>2578</v>
          </cell>
          <cell r="J373">
            <v>1</v>
          </cell>
          <cell r="K373">
            <v>34478</v>
          </cell>
          <cell r="M373" t="str">
            <v>Büro</v>
          </cell>
          <cell r="N373">
            <v>24</v>
          </cell>
          <cell r="O373">
            <v>24</v>
          </cell>
          <cell r="P373">
            <v>36251</v>
          </cell>
          <cell r="Q373">
            <v>32</v>
          </cell>
          <cell r="S373">
            <v>37226</v>
          </cell>
          <cell r="T373">
            <v>36265</v>
          </cell>
          <cell r="U373">
            <v>36265</v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>
            <v>36370</v>
          </cell>
          <cell r="AE373">
            <v>36370</v>
          </cell>
          <cell r="AW373" t="str">
            <v>15.4.99; 03.10.1998</v>
          </cell>
          <cell r="BA373">
            <v>78</v>
          </cell>
          <cell r="BB373">
            <v>5</v>
          </cell>
          <cell r="BC373">
            <v>0</v>
          </cell>
          <cell r="BD373">
            <v>0</v>
          </cell>
          <cell r="BE373">
            <v>0</v>
          </cell>
        </row>
        <row r="374">
          <cell r="A374" t="str">
            <v>5958-780</v>
          </cell>
          <cell r="B374" t="str">
            <v>Institut für</v>
          </cell>
          <cell r="C374" t="str">
            <v>Wirtschaftswissenschaften</v>
          </cell>
          <cell r="D374" t="str">
            <v>Abt.</v>
          </cell>
          <cell r="E374" t="str">
            <v>Rechtswissenschaft</v>
          </cell>
          <cell r="F374" t="str">
            <v>Herrn</v>
          </cell>
          <cell r="G374" t="str">
            <v>Bernhard Schönfuß</v>
          </cell>
          <cell r="H374">
            <v>2850</v>
          </cell>
          <cell r="J374">
            <v>1</v>
          </cell>
          <cell r="K374">
            <v>36292</v>
          </cell>
          <cell r="L374">
            <v>1</v>
          </cell>
          <cell r="M374" t="str">
            <v>Büro</v>
          </cell>
          <cell r="N374">
            <v>24</v>
          </cell>
          <cell r="O374">
            <v>24</v>
          </cell>
          <cell r="P374">
            <v>36281</v>
          </cell>
          <cell r="Q374">
            <v>28</v>
          </cell>
          <cell r="S374">
            <v>37135</v>
          </cell>
          <cell r="T374">
            <v>36311</v>
          </cell>
          <cell r="U374">
            <v>36311</v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>
            <v>36371</v>
          </cell>
          <cell r="AE374">
            <v>36371</v>
          </cell>
          <cell r="AW374" t="str">
            <v xml:space="preserve"> </v>
          </cell>
          <cell r="AX374" t="str">
            <v>Jörg Wolberg nicht mehr im Institut (10.5.99)</v>
          </cell>
          <cell r="BA374">
            <v>42</v>
          </cell>
          <cell r="BB374">
            <v>4</v>
          </cell>
          <cell r="BC374">
            <v>1</v>
          </cell>
          <cell r="BD374">
            <v>0</v>
          </cell>
          <cell r="BE374">
            <v>2.3809523809523809</v>
          </cell>
        </row>
        <row r="375">
          <cell r="A375" t="str">
            <v>5958-790</v>
          </cell>
          <cell r="B375" t="str">
            <v>Institut für</v>
          </cell>
          <cell r="C375" t="str">
            <v>Wirtschaftswissenschaften</v>
          </cell>
          <cell r="D375" t="str">
            <v>Abt.</v>
          </cell>
          <cell r="E375" t="str">
            <v>Arbeitswissenschaft</v>
          </cell>
          <cell r="F375" t="str">
            <v>Herrn</v>
          </cell>
          <cell r="G375" t="str">
            <v>Dipl.- Ing. Olaf Reinhardt</v>
          </cell>
          <cell r="H375" t="str">
            <v>3194 / 3287</v>
          </cell>
          <cell r="I375">
            <v>1</v>
          </cell>
          <cell r="K375">
            <v>35184</v>
          </cell>
          <cell r="M375" t="str">
            <v>Büro</v>
          </cell>
          <cell r="N375">
            <v>24</v>
          </cell>
          <cell r="O375">
            <v>24</v>
          </cell>
          <cell r="P375">
            <v>36069</v>
          </cell>
          <cell r="Q375">
            <v>32</v>
          </cell>
          <cell r="S375">
            <v>37043</v>
          </cell>
          <cell r="T375" t="str">
            <v>Olaf Reinhardt</v>
          </cell>
          <cell r="U375" t="str">
            <v>Olaf Reinhardt</v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>
            <v>36167</v>
          </cell>
          <cell r="AE375">
            <v>36167</v>
          </cell>
          <cell r="AW375">
            <v>36054</v>
          </cell>
          <cell r="BA375">
            <v>67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</row>
        <row r="376">
          <cell r="A376" t="str">
            <v>5967-600</v>
          </cell>
          <cell r="B376" t="str">
            <v>Fachb. 10</v>
          </cell>
          <cell r="C376" t="str">
            <v>Erziehungswissenschaftlicher Fachbereich</v>
          </cell>
          <cell r="F376" t="str">
            <v>Herrn</v>
          </cell>
          <cell r="G376" t="str">
            <v>Jens Faber,   Abt. 42</v>
          </cell>
          <cell r="H376">
            <v>3410</v>
          </cell>
          <cell r="I376" t="str">
            <v>"0"</v>
          </cell>
          <cell r="K376">
            <v>33547</v>
          </cell>
          <cell r="M376" t="str">
            <v>Büro</v>
          </cell>
          <cell r="N376">
            <v>24</v>
          </cell>
          <cell r="O376">
            <v>24</v>
          </cell>
          <cell r="P376">
            <v>35855</v>
          </cell>
          <cell r="Q376">
            <v>24</v>
          </cell>
          <cell r="S376">
            <v>36586</v>
          </cell>
          <cell r="T376" t="str">
            <v>Faber</v>
          </cell>
          <cell r="U376" t="str">
            <v>Faber</v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>siehe &gt;</v>
          </cell>
          <cell r="AA376" t="str">
            <v/>
          </cell>
          <cell r="AB376" t="str">
            <v/>
          </cell>
          <cell r="AC376" t="str">
            <v/>
          </cell>
          <cell r="AE376" t="str">
            <v/>
          </cell>
          <cell r="AM376" t="str">
            <v>siehe oben</v>
          </cell>
          <cell r="AZ376" t="str">
            <v>FJ</v>
          </cell>
          <cell r="BA376">
            <v>22</v>
          </cell>
          <cell r="BC376">
            <v>0</v>
          </cell>
          <cell r="BE376">
            <v>0</v>
          </cell>
        </row>
        <row r="377">
          <cell r="A377" t="str">
            <v>5967-601</v>
          </cell>
          <cell r="B377" t="str">
            <v>Fachschaft</v>
          </cell>
          <cell r="C377" t="str">
            <v>Erziehungswissenschaftlicher Fachbereich</v>
          </cell>
          <cell r="E377" t="str">
            <v>Pockelsstr. 11</v>
          </cell>
          <cell r="F377" t="str">
            <v>Herrn</v>
          </cell>
          <cell r="G377" t="str">
            <v>Jens Faber</v>
          </cell>
          <cell r="H377">
            <v>2849</v>
          </cell>
          <cell r="I377" t="str">
            <v>"0"</v>
          </cell>
          <cell r="K377">
            <v>33547</v>
          </cell>
          <cell r="M377" t="str">
            <v>Büro</v>
          </cell>
          <cell r="N377">
            <v>24</v>
          </cell>
          <cell r="O377">
            <v>24</v>
          </cell>
          <cell r="P377">
            <v>36678</v>
          </cell>
          <cell r="Q377">
            <v>24</v>
          </cell>
          <cell r="S377">
            <v>37408</v>
          </cell>
          <cell r="T377" t="str">
            <v>Faber</v>
          </cell>
          <cell r="U377" t="str">
            <v>Faber</v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E377" t="str">
            <v/>
          </cell>
          <cell r="AM377" t="str">
            <v>siehe oben</v>
          </cell>
          <cell r="AW377">
            <v>36486</v>
          </cell>
          <cell r="AX377" t="str">
            <v>Frau Wolf rief zurück auf Schreiben 19.11.99, Prüfung mit Hausmeister absprechen wegen aufschließen !</v>
          </cell>
          <cell r="AZ377" t="str">
            <v>JF</v>
          </cell>
          <cell r="BE377">
            <v>0</v>
          </cell>
        </row>
        <row r="378">
          <cell r="A378" t="str">
            <v>5967-620</v>
          </cell>
          <cell r="B378" t="str">
            <v>Fachb. 10</v>
          </cell>
          <cell r="C378" t="str">
            <v>FASTA Fachbereich 10</v>
          </cell>
          <cell r="F378" t="str">
            <v>Herrn</v>
          </cell>
          <cell r="G378" t="str">
            <v>Jens Faber,   Abt. 42</v>
          </cell>
          <cell r="I378" t="str">
            <v>"0"</v>
          </cell>
          <cell r="K378">
            <v>33547</v>
          </cell>
          <cell r="N378">
            <v>24</v>
          </cell>
          <cell r="O378">
            <v>24</v>
          </cell>
          <cell r="P378">
            <v>36678</v>
          </cell>
          <cell r="Q378">
            <v>24</v>
          </cell>
          <cell r="S378">
            <v>37408</v>
          </cell>
          <cell r="T378" t="str">
            <v>Faber</v>
          </cell>
          <cell r="U378" t="str">
            <v>Faber</v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E378" t="str">
            <v/>
          </cell>
          <cell r="AM378" t="str">
            <v>siehe oben</v>
          </cell>
          <cell r="AX378" t="str">
            <v>Daten eintragen !</v>
          </cell>
          <cell r="AZ378" t="str">
            <v>JF</v>
          </cell>
          <cell r="BE378">
            <v>0</v>
          </cell>
        </row>
        <row r="379">
          <cell r="A379" t="str">
            <v>5968-400</v>
          </cell>
          <cell r="B379" t="str">
            <v>Seminar für</v>
          </cell>
          <cell r="C379" t="str">
            <v>Allgemeine Pädagogik</v>
          </cell>
          <cell r="F379" t="str">
            <v>Herrn</v>
          </cell>
          <cell r="G379" t="str">
            <v>Renato Lumia</v>
          </cell>
          <cell r="H379" t="str">
            <v>3482 priv. BS/ 377975</v>
          </cell>
          <cell r="J379">
            <v>1</v>
          </cell>
          <cell r="K379">
            <v>36088</v>
          </cell>
          <cell r="L379">
            <v>1</v>
          </cell>
          <cell r="M379" t="str">
            <v>Büro</v>
          </cell>
          <cell r="N379">
            <v>24</v>
          </cell>
          <cell r="O379">
            <v>24</v>
          </cell>
          <cell r="P379">
            <v>36161</v>
          </cell>
          <cell r="Q379">
            <v>24</v>
          </cell>
          <cell r="S379">
            <v>36892</v>
          </cell>
          <cell r="T379">
            <v>36200</v>
          </cell>
          <cell r="U379">
            <v>36200</v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E379" t="str">
            <v/>
          </cell>
          <cell r="AW379">
            <v>36067</v>
          </cell>
          <cell r="BA379">
            <v>100</v>
          </cell>
          <cell r="BB379">
            <v>10</v>
          </cell>
          <cell r="BC379">
            <v>2</v>
          </cell>
          <cell r="BD379">
            <v>1</v>
          </cell>
          <cell r="BE379">
            <v>2</v>
          </cell>
        </row>
        <row r="380">
          <cell r="A380" t="str">
            <v>5969-200</v>
          </cell>
          <cell r="B380" t="str">
            <v>Seminar für</v>
          </cell>
          <cell r="C380" t="str">
            <v>Schulpädagogik</v>
          </cell>
          <cell r="F380" t="str">
            <v>Herrn</v>
          </cell>
          <cell r="G380" t="str">
            <v>Peter Schade-Didschies</v>
          </cell>
          <cell r="H380">
            <v>2844</v>
          </cell>
          <cell r="I380">
            <v>1</v>
          </cell>
          <cell r="J380">
            <v>1</v>
          </cell>
          <cell r="K380">
            <v>34507</v>
          </cell>
          <cell r="M380" t="str">
            <v>Büro</v>
          </cell>
          <cell r="N380">
            <v>24</v>
          </cell>
          <cell r="O380">
            <v>24</v>
          </cell>
          <cell r="P380">
            <v>35947</v>
          </cell>
          <cell r="Q380">
            <v>32</v>
          </cell>
          <cell r="S380">
            <v>36923</v>
          </cell>
          <cell r="T380" t="str">
            <v>Peter Schade-Didschies</v>
          </cell>
          <cell r="U380" t="str">
            <v>Peter Schade-Didschies</v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>
            <v>36068</v>
          </cell>
          <cell r="AE380">
            <v>36068</v>
          </cell>
          <cell r="AT380" t="str">
            <v>Diskette</v>
          </cell>
          <cell r="AX380" t="str">
            <v>Marc Koch ist UP</v>
          </cell>
          <cell r="BA380">
            <v>473</v>
          </cell>
          <cell r="BB380">
            <v>6</v>
          </cell>
          <cell r="BC380">
            <v>3</v>
          </cell>
          <cell r="BD380">
            <v>0</v>
          </cell>
          <cell r="BE380">
            <v>0.63424947145877375</v>
          </cell>
        </row>
        <row r="381">
          <cell r="A381" t="str">
            <v>5969-230</v>
          </cell>
          <cell r="C381" t="str">
            <v>Forschungsstelle für Schulgeschichte</v>
          </cell>
          <cell r="F381" t="str">
            <v>Herrn</v>
          </cell>
          <cell r="G381" t="str">
            <v>Peter Schade-Didschies</v>
          </cell>
          <cell r="H381">
            <v>2844</v>
          </cell>
          <cell r="I381" t="str">
            <v>"0"</v>
          </cell>
          <cell r="J381" t="str">
            <v>"0"</v>
          </cell>
          <cell r="K381">
            <v>34507</v>
          </cell>
          <cell r="M381" t="str">
            <v>Büro</v>
          </cell>
          <cell r="N381">
            <v>24</v>
          </cell>
          <cell r="O381">
            <v>24</v>
          </cell>
          <cell r="P381">
            <v>35947</v>
          </cell>
          <cell r="Q381">
            <v>32</v>
          </cell>
          <cell r="S381">
            <v>36923</v>
          </cell>
          <cell r="T381" t="str">
            <v>Peter Schade-Didschies</v>
          </cell>
          <cell r="U381" t="str">
            <v>Peter Schade-Didschies</v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>
            <v>36068</v>
          </cell>
          <cell r="AE381">
            <v>36068</v>
          </cell>
          <cell r="AT381" t="str">
            <v>Z</v>
          </cell>
          <cell r="AX381" t="str">
            <v>Marc Koch ist UP</v>
          </cell>
          <cell r="BE381">
            <v>0</v>
          </cell>
        </row>
        <row r="382">
          <cell r="A382" t="str">
            <v>5969-250</v>
          </cell>
          <cell r="C382" t="str">
            <v>Medienpädagogisches Labor</v>
          </cell>
          <cell r="F382" t="str">
            <v>Herrn</v>
          </cell>
          <cell r="G382" t="str">
            <v>Peter Schade-Didschies</v>
          </cell>
          <cell r="H382">
            <v>2844</v>
          </cell>
          <cell r="I382" t="str">
            <v>"0"</v>
          </cell>
          <cell r="J382" t="str">
            <v>"0"</v>
          </cell>
          <cell r="K382">
            <v>34507</v>
          </cell>
          <cell r="M382" t="str">
            <v>Büro</v>
          </cell>
          <cell r="N382">
            <v>24</v>
          </cell>
          <cell r="O382">
            <v>24</v>
          </cell>
          <cell r="P382">
            <v>35947</v>
          </cell>
          <cell r="Q382">
            <v>32</v>
          </cell>
          <cell r="S382">
            <v>36923</v>
          </cell>
          <cell r="T382" t="str">
            <v>Peter Schade-Didschies</v>
          </cell>
          <cell r="U382" t="str">
            <v>Peter Schade-Didschies</v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>
            <v>36068</v>
          </cell>
          <cell r="AE382">
            <v>36068</v>
          </cell>
          <cell r="AT382" t="str">
            <v>Z</v>
          </cell>
          <cell r="AX382" t="str">
            <v>Marc Koch ist UP</v>
          </cell>
          <cell r="BE382">
            <v>0</v>
          </cell>
        </row>
        <row r="383">
          <cell r="A383" t="str">
            <v>5970-600</v>
          </cell>
          <cell r="B383" t="str">
            <v>Seminar für</v>
          </cell>
          <cell r="C383" t="str">
            <v>Sozialarbeitswissenschaft</v>
          </cell>
          <cell r="F383" t="str">
            <v>Herrn</v>
          </cell>
          <cell r="G383" t="str">
            <v>Dr. Henning Imker</v>
          </cell>
          <cell r="H383">
            <v>3408</v>
          </cell>
          <cell r="J383">
            <v>1</v>
          </cell>
          <cell r="K383">
            <v>35977</v>
          </cell>
          <cell r="M383" t="str">
            <v>Büro</v>
          </cell>
          <cell r="N383">
            <v>24</v>
          </cell>
          <cell r="O383">
            <v>24</v>
          </cell>
          <cell r="P383">
            <v>35977</v>
          </cell>
          <cell r="Q383">
            <v>24</v>
          </cell>
          <cell r="S383">
            <v>36708</v>
          </cell>
          <cell r="T383">
            <v>36007</v>
          </cell>
          <cell r="U383">
            <v>36007</v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E383" t="str">
            <v/>
          </cell>
          <cell r="BA383">
            <v>28</v>
          </cell>
          <cell r="BB383">
            <v>4</v>
          </cell>
          <cell r="BC383">
            <v>0</v>
          </cell>
          <cell r="BD383">
            <v>0</v>
          </cell>
          <cell r="BE383">
            <v>0</v>
          </cell>
        </row>
        <row r="384">
          <cell r="A384" t="str">
            <v>5970-601</v>
          </cell>
          <cell r="C384" t="str">
            <v>Sozialarbeitswissenschaft</v>
          </cell>
          <cell r="E384" t="str">
            <v>Test-Studiengang "Sachunterricht"</v>
          </cell>
          <cell r="F384" t="str">
            <v>Frau</v>
          </cell>
          <cell r="G384" t="str">
            <v>Andrea Schröder</v>
          </cell>
          <cell r="H384">
            <v>3116</v>
          </cell>
          <cell r="J384">
            <v>1</v>
          </cell>
          <cell r="K384">
            <v>36062</v>
          </cell>
          <cell r="L384">
            <v>1</v>
          </cell>
          <cell r="M384" t="str">
            <v>Büro</v>
          </cell>
          <cell r="N384">
            <v>24</v>
          </cell>
          <cell r="O384">
            <v>24</v>
          </cell>
          <cell r="P384">
            <v>36039</v>
          </cell>
          <cell r="Q384">
            <v>24</v>
          </cell>
          <cell r="S384">
            <v>36770</v>
          </cell>
          <cell r="T384">
            <v>36066</v>
          </cell>
          <cell r="U384">
            <v>36066</v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E384" t="str">
            <v/>
          </cell>
          <cell r="BA384">
            <v>52</v>
          </cell>
          <cell r="BB384">
            <v>1</v>
          </cell>
          <cell r="BC384">
            <v>3</v>
          </cell>
          <cell r="BD384">
            <v>0</v>
          </cell>
          <cell r="BE384">
            <v>5.7692307692307692</v>
          </cell>
        </row>
        <row r="385">
          <cell r="A385" t="str">
            <v>5970-690</v>
          </cell>
          <cell r="C385" t="str">
            <v>Akad. Prüfungsamt Erziehungswissenschaft</v>
          </cell>
          <cell r="E385" t="str">
            <v>APA - Akademisches Prüfungsamt</v>
          </cell>
          <cell r="F385" t="str">
            <v>Frau</v>
          </cell>
          <cell r="G385" t="str">
            <v>Andrea Schröder</v>
          </cell>
          <cell r="H385">
            <v>3116</v>
          </cell>
          <cell r="J385" t="str">
            <v>"0"</v>
          </cell>
          <cell r="K385">
            <v>36062</v>
          </cell>
          <cell r="L385">
            <v>0</v>
          </cell>
          <cell r="M385" t="str">
            <v>Büro</v>
          </cell>
          <cell r="N385">
            <v>24</v>
          </cell>
          <cell r="O385">
            <v>24</v>
          </cell>
          <cell r="P385">
            <v>36039</v>
          </cell>
          <cell r="Q385">
            <v>24</v>
          </cell>
          <cell r="S385">
            <v>36770</v>
          </cell>
          <cell r="T385">
            <v>36066</v>
          </cell>
          <cell r="U385">
            <v>36066</v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E385" t="str">
            <v/>
          </cell>
          <cell r="BE385">
            <v>0</v>
          </cell>
        </row>
        <row r="386">
          <cell r="A386" t="str">
            <v>5971-400</v>
          </cell>
          <cell r="B386" t="str">
            <v>Seminar für</v>
          </cell>
          <cell r="C386" t="str">
            <v xml:space="preserve">Psychologie </v>
          </cell>
          <cell r="F386" t="str">
            <v>Frau</v>
          </cell>
          <cell r="G386" t="str">
            <v>Ramona Marquardt</v>
          </cell>
          <cell r="H386">
            <v>3493</v>
          </cell>
          <cell r="J386">
            <v>1</v>
          </cell>
          <cell r="K386">
            <v>36354</v>
          </cell>
          <cell r="L386">
            <v>1</v>
          </cell>
          <cell r="M386" t="str">
            <v>Büro</v>
          </cell>
          <cell r="N386">
            <v>24</v>
          </cell>
          <cell r="O386">
            <v>24</v>
          </cell>
          <cell r="P386">
            <v>36342</v>
          </cell>
          <cell r="Q386">
            <v>24</v>
          </cell>
          <cell r="S386">
            <v>37073</v>
          </cell>
          <cell r="T386">
            <v>36438</v>
          </cell>
          <cell r="U386">
            <v>36438</v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E386" t="str">
            <v/>
          </cell>
          <cell r="AW386" t="str">
            <v xml:space="preserve">16.7.99; 6.7.99; 24.3.99; 2.3.99; 11.2.99; 28.1.99; 22.9.98; </v>
          </cell>
          <cell r="AX386" t="str">
            <v>Unterlagen suchen !?</v>
          </cell>
          <cell r="AZ386" t="str">
            <v>T</v>
          </cell>
          <cell r="BA386">
            <v>72</v>
          </cell>
          <cell r="BE386">
            <v>0</v>
          </cell>
        </row>
        <row r="387">
          <cell r="A387" t="str">
            <v>5971-410</v>
          </cell>
          <cell r="B387" t="str">
            <v>Seminar für</v>
          </cell>
          <cell r="C387" t="str">
            <v xml:space="preserve">Psychologie </v>
          </cell>
          <cell r="E387" t="str">
            <v>Arbeitsstelle Modellprojekt Technik ( zum Be-Greifen )</v>
          </cell>
          <cell r="F387" t="str">
            <v>Frau</v>
          </cell>
          <cell r="G387" t="str">
            <v>Bettina Meine</v>
          </cell>
          <cell r="H387">
            <v>3493</v>
          </cell>
          <cell r="J387">
            <v>1</v>
          </cell>
          <cell r="K387">
            <v>36354</v>
          </cell>
          <cell r="L387">
            <v>1</v>
          </cell>
          <cell r="M387" t="str">
            <v>Büro</v>
          </cell>
          <cell r="N387">
            <v>24</v>
          </cell>
          <cell r="O387">
            <v>24</v>
          </cell>
          <cell r="P387">
            <v>36342</v>
          </cell>
          <cell r="Q387">
            <v>24</v>
          </cell>
          <cell r="S387">
            <v>37073</v>
          </cell>
          <cell r="T387">
            <v>36438</v>
          </cell>
          <cell r="U387">
            <v>36438</v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E387" t="str">
            <v/>
          </cell>
          <cell r="AW387" t="str">
            <v xml:space="preserve">16.7.99; 6.7.99; 24.3.99; 2.3.99; 11.2.99; 28.1.99; 22.9.98; </v>
          </cell>
          <cell r="AX387" t="str">
            <v>Unterlagen suchen !?</v>
          </cell>
          <cell r="AZ387" t="str">
            <v>T</v>
          </cell>
          <cell r="BE387">
            <v>0</v>
          </cell>
        </row>
        <row r="388">
          <cell r="A388" t="str">
            <v>5973-000</v>
          </cell>
          <cell r="B388" t="str">
            <v>Seminar für</v>
          </cell>
          <cell r="C388" t="str">
            <v>Polit. Wissenschaft,   Polit. Bildung</v>
          </cell>
          <cell r="F388" t="str">
            <v>Herrn</v>
          </cell>
          <cell r="G388" t="str">
            <v>Hermann Harms</v>
          </cell>
          <cell r="H388">
            <v>3468</v>
          </cell>
          <cell r="J388">
            <v>1</v>
          </cell>
          <cell r="K388">
            <v>34507</v>
          </cell>
          <cell r="M388" t="str">
            <v>Büro</v>
          </cell>
          <cell r="N388">
            <v>24</v>
          </cell>
          <cell r="O388">
            <v>24</v>
          </cell>
          <cell r="P388">
            <v>36577</v>
          </cell>
          <cell r="Q388">
            <v>30</v>
          </cell>
          <cell r="S388">
            <v>37489</v>
          </cell>
          <cell r="T388">
            <v>36591</v>
          </cell>
          <cell r="U388">
            <v>36591</v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E388" t="str">
            <v/>
          </cell>
          <cell r="BA388">
            <v>76</v>
          </cell>
          <cell r="BB388">
            <v>5</v>
          </cell>
          <cell r="BC388">
            <v>0</v>
          </cell>
          <cell r="BD388">
            <v>0</v>
          </cell>
          <cell r="BE388">
            <v>0</v>
          </cell>
        </row>
        <row r="389">
          <cell r="A389" t="str">
            <v>5973-010</v>
          </cell>
          <cell r="B389" t="str">
            <v>Seminar für</v>
          </cell>
          <cell r="C389" t="str">
            <v>Polit. Wissenschaft,   Polit. Bildung</v>
          </cell>
          <cell r="D389" t="str">
            <v>Abt.</v>
          </cell>
          <cell r="E389" t="str">
            <v>Politische Wissenschaft</v>
          </cell>
          <cell r="F389" t="str">
            <v>Herrn</v>
          </cell>
          <cell r="G389" t="str">
            <v>Hermann Harms</v>
          </cell>
          <cell r="H389">
            <v>3468</v>
          </cell>
          <cell r="J389" t="str">
            <v>"0"</v>
          </cell>
          <cell r="K389">
            <v>34507</v>
          </cell>
          <cell r="M389" t="str">
            <v>Büro</v>
          </cell>
          <cell r="N389">
            <v>24</v>
          </cell>
          <cell r="O389">
            <v>24</v>
          </cell>
          <cell r="P389">
            <v>36577</v>
          </cell>
          <cell r="Q389">
            <v>30</v>
          </cell>
          <cell r="S389">
            <v>37489</v>
          </cell>
          <cell r="T389">
            <v>36591</v>
          </cell>
          <cell r="U389">
            <v>36591</v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E389" t="str">
            <v/>
          </cell>
          <cell r="BE389">
            <v>0</v>
          </cell>
        </row>
        <row r="390">
          <cell r="A390" t="str">
            <v>5973-020</v>
          </cell>
          <cell r="B390" t="str">
            <v>Seminar für</v>
          </cell>
          <cell r="C390" t="str">
            <v>Polit. Wissenschaft,   Polit. Bildung</v>
          </cell>
          <cell r="D390" t="str">
            <v>Abt.</v>
          </cell>
          <cell r="E390" t="str">
            <v>Politische Bildung</v>
          </cell>
          <cell r="F390" t="str">
            <v>Herrn</v>
          </cell>
          <cell r="G390" t="str">
            <v>Hermann Harms</v>
          </cell>
          <cell r="H390">
            <v>3468</v>
          </cell>
          <cell r="J390" t="str">
            <v>"0"</v>
          </cell>
          <cell r="K390">
            <v>34507</v>
          </cell>
          <cell r="M390" t="str">
            <v>Büro</v>
          </cell>
          <cell r="N390">
            <v>24</v>
          </cell>
          <cell r="O390">
            <v>24</v>
          </cell>
          <cell r="P390">
            <v>36577</v>
          </cell>
          <cell r="Q390">
            <v>30</v>
          </cell>
          <cell r="S390">
            <v>37489</v>
          </cell>
          <cell r="T390">
            <v>36591</v>
          </cell>
          <cell r="U390">
            <v>36591</v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E390" t="str">
            <v/>
          </cell>
          <cell r="BE390">
            <v>0</v>
          </cell>
        </row>
        <row r="391">
          <cell r="A391" t="str">
            <v>5974-900</v>
          </cell>
          <cell r="B391" t="str">
            <v>Seminar für</v>
          </cell>
          <cell r="C391" t="str">
            <v>Deutsche Sprache u. Literatur u. d. Didaktik</v>
          </cell>
          <cell r="F391" t="str">
            <v>Herrn</v>
          </cell>
          <cell r="G391" t="str">
            <v>Hans- Werner Gottschalk</v>
          </cell>
          <cell r="H391">
            <v>3434</v>
          </cell>
          <cell r="J391">
            <v>1</v>
          </cell>
          <cell r="K391">
            <v>36648</v>
          </cell>
          <cell r="M391" t="str">
            <v>Büro</v>
          </cell>
          <cell r="N391">
            <v>24</v>
          </cell>
          <cell r="O391">
            <v>32</v>
          </cell>
          <cell r="P391">
            <v>36648</v>
          </cell>
          <cell r="Q391">
            <v>32</v>
          </cell>
          <cell r="S391">
            <v>37623</v>
          </cell>
          <cell r="T391">
            <v>36648</v>
          </cell>
          <cell r="U391">
            <v>36648</v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>
            <v>35608</v>
          </cell>
          <cell r="AE391">
            <v>35608</v>
          </cell>
          <cell r="AT391">
            <v>1</v>
          </cell>
          <cell r="AU391" t="str">
            <v>h.gottschalk@tu-bs.de</v>
          </cell>
          <cell r="AV391">
            <v>36648</v>
          </cell>
          <cell r="AW391" t="str">
            <v>03.05.00; 02.05.2000</v>
          </cell>
          <cell r="BA391">
            <v>108</v>
          </cell>
          <cell r="BB391">
            <v>4</v>
          </cell>
          <cell r="BC391">
            <v>4</v>
          </cell>
          <cell r="BD391">
            <v>0</v>
          </cell>
          <cell r="BE391">
            <v>3.7037037037037037</v>
          </cell>
        </row>
        <row r="392">
          <cell r="A392" t="str">
            <v>5975-700</v>
          </cell>
          <cell r="B392" t="str">
            <v>Fachgebiet</v>
          </cell>
          <cell r="C392" t="str">
            <v>Französisch</v>
          </cell>
          <cell r="F392" t="str">
            <v>Herrn</v>
          </cell>
          <cell r="G392" t="str">
            <v>Pierre Lecoeur</v>
          </cell>
          <cell r="H392" t="str">
            <v>3440/ 3497/ 05307-2484</v>
          </cell>
          <cell r="J392">
            <v>1</v>
          </cell>
          <cell r="K392">
            <v>33995</v>
          </cell>
          <cell r="M392" t="str">
            <v>Büro</v>
          </cell>
          <cell r="N392">
            <v>24</v>
          </cell>
          <cell r="O392">
            <v>24</v>
          </cell>
          <cell r="P392">
            <v>36651</v>
          </cell>
          <cell r="Q392">
            <v>32</v>
          </cell>
          <cell r="S392">
            <v>37626</v>
          </cell>
          <cell r="T392">
            <v>36696</v>
          </cell>
          <cell r="U392">
            <v>36696</v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>
            <v>35587</v>
          </cell>
          <cell r="AE392" t="str">
            <v>Schreiben?</v>
          </cell>
          <cell r="AW392" t="str">
            <v>08.05.00; 04.05.00; 27.03.2000 mit 3497 gesprochen</v>
          </cell>
          <cell r="AX392" t="str">
            <v>Raum 327</v>
          </cell>
          <cell r="AZ392" t="str">
            <v>s</v>
          </cell>
          <cell r="BA392">
            <v>91</v>
          </cell>
          <cell r="BB392">
            <v>11</v>
          </cell>
          <cell r="BC392">
            <v>1</v>
          </cell>
          <cell r="BD392">
            <v>0</v>
          </cell>
          <cell r="BE392">
            <v>1.098901098901099</v>
          </cell>
        </row>
        <row r="393">
          <cell r="A393" t="str">
            <v>5975-710</v>
          </cell>
          <cell r="B393" t="str">
            <v>Fachgebiet</v>
          </cell>
          <cell r="C393" t="str">
            <v>Französisch</v>
          </cell>
          <cell r="D393" t="str">
            <v>Abt.</v>
          </cell>
          <cell r="E393" t="str">
            <v>Französische Sprache u. ihre Didaktik</v>
          </cell>
          <cell r="F393" t="str">
            <v>Herrn</v>
          </cell>
          <cell r="G393" t="str">
            <v>Pierre Lecoeur</v>
          </cell>
          <cell r="H393" t="str">
            <v>3440/ 3497/ 05307-2484</v>
          </cell>
          <cell r="J393" t="str">
            <v>"0"</v>
          </cell>
          <cell r="K393">
            <v>33995</v>
          </cell>
          <cell r="M393" t="str">
            <v>Büro</v>
          </cell>
          <cell r="N393">
            <v>24</v>
          </cell>
          <cell r="O393">
            <v>24</v>
          </cell>
          <cell r="P393">
            <v>36651</v>
          </cell>
          <cell r="Q393">
            <v>32</v>
          </cell>
          <cell r="S393">
            <v>37626</v>
          </cell>
          <cell r="T393">
            <v>36696</v>
          </cell>
          <cell r="U393">
            <v>36696</v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"06.06.97"</v>
          </cell>
          <cell r="AE393" t="str">
            <v>"06.06.97"</v>
          </cell>
          <cell r="AW393">
            <v>36676</v>
          </cell>
          <cell r="AX393" t="str">
            <v>Institut wird Ende 2000 aufgelöst !</v>
          </cell>
          <cell r="AZ393" t="str">
            <v>s</v>
          </cell>
          <cell r="BE393">
            <v>0</v>
          </cell>
        </row>
        <row r="394">
          <cell r="A394" t="str">
            <v>5975-711</v>
          </cell>
          <cell r="B394" t="str">
            <v>Seminar für</v>
          </cell>
          <cell r="C394" t="str">
            <v>Englische Sprache</v>
          </cell>
          <cell r="G394" t="str">
            <v>Pierre Lecoeur</v>
          </cell>
          <cell r="H394" t="str">
            <v>3440/ 3497/ 05307-2484</v>
          </cell>
          <cell r="J394" t="str">
            <v>"0"</v>
          </cell>
          <cell r="K394">
            <v>33995</v>
          </cell>
          <cell r="M394" t="str">
            <v>Büro</v>
          </cell>
          <cell r="N394">
            <v>24</v>
          </cell>
          <cell r="O394">
            <v>24</v>
          </cell>
          <cell r="P394">
            <v>36651</v>
          </cell>
          <cell r="Q394">
            <v>32</v>
          </cell>
          <cell r="S394">
            <v>37626</v>
          </cell>
          <cell r="T394">
            <v>36696</v>
          </cell>
          <cell r="U394">
            <v>36696</v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E394" t="str">
            <v/>
          </cell>
          <cell r="AW394">
            <v>36552</v>
          </cell>
          <cell r="AX394" t="str">
            <v>ENGLISCH UND FRANZÖSISCH GETRENNT</v>
          </cell>
          <cell r="AZ394" t="str">
            <v>s</v>
          </cell>
          <cell r="BE394">
            <v>0</v>
          </cell>
        </row>
        <row r="395">
          <cell r="A395" t="str">
            <v>5975-712</v>
          </cell>
          <cell r="B395" t="str">
            <v>Seminar für</v>
          </cell>
          <cell r="C395" t="str">
            <v>Englische Sprache</v>
          </cell>
          <cell r="E395" t="str">
            <v>Englische Sprache u. ihre Didaktik</v>
          </cell>
          <cell r="G395" t="str">
            <v>Pierre Lecoeur</v>
          </cell>
          <cell r="H395" t="str">
            <v>3440/ 3497/ 05307-2484</v>
          </cell>
          <cell r="J395" t="str">
            <v>"0"</v>
          </cell>
          <cell r="K395">
            <v>33995</v>
          </cell>
          <cell r="M395" t="str">
            <v>Schulung</v>
          </cell>
          <cell r="N395">
            <v>24</v>
          </cell>
          <cell r="O395">
            <v>24</v>
          </cell>
          <cell r="P395">
            <v>36651</v>
          </cell>
          <cell r="Q395">
            <v>32</v>
          </cell>
          <cell r="S395">
            <v>37626</v>
          </cell>
          <cell r="T395">
            <v>36696</v>
          </cell>
          <cell r="U395">
            <v>36696</v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E395" t="str">
            <v/>
          </cell>
          <cell r="AW395">
            <v>36552</v>
          </cell>
          <cell r="AX395" t="str">
            <v>ENGLISCH UND FRANZÖSISCH GETRENNT</v>
          </cell>
          <cell r="AZ395" t="str">
            <v>s</v>
          </cell>
          <cell r="BE395">
            <v>0</v>
          </cell>
        </row>
        <row r="396">
          <cell r="A396" t="str">
            <v>5976-500</v>
          </cell>
          <cell r="B396" t="str">
            <v>Seminar für</v>
          </cell>
          <cell r="C396" t="str">
            <v>Ev. Theologie und Religionspädagogik</v>
          </cell>
          <cell r="D396" t="str">
            <v>Fachgrup.</v>
          </cell>
          <cell r="E396" t="str">
            <v>Katholische Relionspädagogik</v>
          </cell>
          <cell r="F396" t="str">
            <v>Herrn</v>
          </cell>
          <cell r="G396" t="str">
            <v>Hiwimeldung ????!</v>
          </cell>
          <cell r="H396">
            <v>3476</v>
          </cell>
          <cell r="J396" t="str">
            <v>"0"</v>
          </cell>
          <cell r="K396" t="str">
            <v>siehe links</v>
          </cell>
          <cell r="M396" t="str">
            <v>Büro</v>
          </cell>
          <cell r="N396">
            <v>24</v>
          </cell>
          <cell r="O396">
            <v>24</v>
          </cell>
          <cell r="P396">
            <v>35947</v>
          </cell>
          <cell r="Q396">
            <v>24</v>
          </cell>
          <cell r="S396">
            <v>36678</v>
          </cell>
          <cell r="T396">
            <v>35975</v>
          </cell>
          <cell r="U396">
            <v>35975</v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>siehe &gt;</v>
          </cell>
          <cell r="AA396" t="str">
            <v/>
          </cell>
          <cell r="AB396" t="str">
            <v/>
          </cell>
          <cell r="AC396" t="str">
            <v/>
          </cell>
          <cell r="AE396" t="str">
            <v/>
          </cell>
          <cell r="AM396" t="str">
            <v>siehe Bemerkungen</v>
          </cell>
          <cell r="AW396" t="str">
            <v>15.06.00; 14.06.00 Fon: 2844</v>
          </cell>
          <cell r="AX396" t="str">
            <v xml:space="preserve">Peter Schade-Didschies prüft hier nicht;- HIWI ab 06-00 </v>
          </cell>
          <cell r="AZ396" t="str">
            <v>H</v>
          </cell>
          <cell r="BA396">
            <v>65</v>
          </cell>
          <cell r="BB396">
            <v>9</v>
          </cell>
          <cell r="BC396">
            <v>6</v>
          </cell>
          <cell r="BD396">
            <v>5</v>
          </cell>
          <cell r="BE396">
            <v>9.2307692307692299</v>
          </cell>
        </row>
        <row r="397">
          <cell r="A397" t="str">
            <v>5977-300</v>
          </cell>
          <cell r="B397" t="str">
            <v>Seminar für</v>
          </cell>
          <cell r="C397" t="str">
            <v>Geographie und Geschichte u. d. Didaktik</v>
          </cell>
          <cell r="F397" t="str">
            <v>Herrn</v>
          </cell>
          <cell r="G397" t="str">
            <v>Dr. Helmut Amthauer</v>
          </cell>
          <cell r="H397">
            <v>3464</v>
          </cell>
          <cell r="J397">
            <v>1</v>
          </cell>
          <cell r="K397">
            <v>33995</v>
          </cell>
          <cell r="M397" t="str">
            <v>Büro</v>
          </cell>
          <cell r="N397">
            <v>24</v>
          </cell>
          <cell r="O397">
            <v>24</v>
          </cell>
          <cell r="P397">
            <v>36161</v>
          </cell>
          <cell r="Q397">
            <v>32</v>
          </cell>
          <cell r="S397">
            <v>37135</v>
          </cell>
          <cell r="T397">
            <v>36214</v>
          </cell>
          <cell r="U397">
            <v>36214</v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>
            <v>35391</v>
          </cell>
          <cell r="AE397">
            <v>35391</v>
          </cell>
          <cell r="AM397" t="str">
            <v>eigenes Prüfgerät</v>
          </cell>
          <cell r="AO397" t="str">
            <v xml:space="preserve"> eigenes Prüfgerät</v>
          </cell>
          <cell r="AQ397" t="str">
            <v xml:space="preserve"> eigenes Prüfgerät                      </v>
          </cell>
          <cell r="AS397" t="str">
            <v>a</v>
          </cell>
          <cell r="AW397">
            <v>36193</v>
          </cell>
          <cell r="AX397" t="str">
            <v>(Pk v. d. Physik) 9.2001 neue GUV Protokolle zusenden !</v>
          </cell>
          <cell r="BA397">
            <v>78</v>
          </cell>
          <cell r="BB397">
            <v>8</v>
          </cell>
          <cell r="BC397">
            <v>0</v>
          </cell>
          <cell r="BD397">
            <v>0</v>
          </cell>
          <cell r="BE397">
            <v>0</v>
          </cell>
        </row>
        <row r="398">
          <cell r="A398" t="str">
            <v>5977-310</v>
          </cell>
          <cell r="B398" t="str">
            <v>Seminar für</v>
          </cell>
          <cell r="C398" t="str">
            <v>Geographie und Geschichte u. d. Didaktik</v>
          </cell>
          <cell r="D398" t="str">
            <v>Abt.</v>
          </cell>
          <cell r="E398" t="str">
            <v>Geographie u. ihre Didaktik</v>
          </cell>
          <cell r="F398" t="str">
            <v>Herrn</v>
          </cell>
          <cell r="G398" t="str">
            <v>Dr. Helmut Amthauer</v>
          </cell>
          <cell r="H398">
            <v>3464</v>
          </cell>
          <cell r="J398" t="str">
            <v>"0"</v>
          </cell>
          <cell r="K398">
            <v>33995</v>
          </cell>
          <cell r="M398" t="str">
            <v>Büro</v>
          </cell>
          <cell r="N398">
            <v>24</v>
          </cell>
          <cell r="O398">
            <v>24</v>
          </cell>
          <cell r="P398">
            <v>36161</v>
          </cell>
          <cell r="Q398">
            <v>32</v>
          </cell>
          <cell r="S398">
            <v>37135</v>
          </cell>
          <cell r="T398">
            <v>36214</v>
          </cell>
          <cell r="U398">
            <v>36214</v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"22.11.96"</v>
          </cell>
          <cell r="AE398" t="str">
            <v>"22.11.96"</v>
          </cell>
          <cell r="AM398" t="str">
            <v>eigenes Prüfgerät</v>
          </cell>
          <cell r="AO398" t="str">
            <v xml:space="preserve"> eigenes Prüfgerät</v>
          </cell>
          <cell r="AQ398" t="str">
            <v xml:space="preserve"> eigenes Prüfgerät                      </v>
          </cell>
          <cell r="AS398" t="str">
            <v>a</v>
          </cell>
          <cell r="AW398">
            <v>36193</v>
          </cell>
          <cell r="AX398" t="str">
            <v>(Pk v. d. Physik) 9.2001 neue GUV Protokolle zusenden !</v>
          </cell>
          <cell r="BE398">
            <v>0</v>
          </cell>
        </row>
        <row r="399">
          <cell r="A399" t="str">
            <v>5977-320</v>
          </cell>
          <cell r="B399" t="str">
            <v>Seminar für</v>
          </cell>
          <cell r="C399" t="str">
            <v>Geographie und Geschichte u. d. Didaktik</v>
          </cell>
          <cell r="D399" t="str">
            <v>Abt.</v>
          </cell>
          <cell r="E399" t="str">
            <v>Geschichte u. ihre Didaktik</v>
          </cell>
          <cell r="F399" t="str">
            <v>Herrn</v>
          </cell>
          <cell r="G399" t="str">
            <v>Dr. Helmut Amthauer</v>
          </cell>
          <cell r="H399">
            <v>3464</v>
          </cell>
          <cell r="J399" t="str">
            <v>"0"</v>
          </cell>
          <cell r="K399">
            <v>33995</v>
          </cell>
          <cell r="M399" t="str">
            <v>Büro</v>
          </cell>
          <cell r="N399">
            <v>24</v>
          </cell>
          <cell r="O399">
            <v>24</v>
          </cell>
          <cell r="P399">
            <v>36161</v>
          </cell>
          <cell r="Q399">
            <v>32</v>
          </cell>
          <cell r="S399">
            <v>37135</v>
          </cell>
          <cell r="T399">
            <v>36214</v>
          </cell>
          <cell r="U399">
            <v>36214</v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"22.11.96"</v>
          </cell>
          <cell r="AE399" t="str">
            <v>"22.11.96"</v>
          </cell>
          <cell r="AM399" t="str">
            <v>eigenes Prüfgerät</v>
          </cell>
          <cell r="AO399" t="str">
            <v xml:space="preserve"> eigenes Prüfgerät</v>
          </cell>
          <cell r="AQ399" t="str">
            <v xml:space="preserve"> eigenes Prüfgerät                      </v>
          </cell>
          <cell r="AS399" t="str">
            <v>a</v>
          </cell>
          <cell r="AW399">
            <v>36193</v>
          </cell>
          <cell r="AX399" t="str">
            <v>(Pk v. d. Physik) 9.2001 neue GUV Protokolle zusenden !</v>
          </cell>
          <cell r="BE399">
            <v>0</v>
          </cell>
        </row>
        <row r="400">
          <cell r="A400" t="str">
            <v>5978-100</v>
          </cell>
          <cell r="B400" t="str">
            <v>Seminar für</v>
          </cell>
          <cell r="C400" t="str">
            <v>Musik und deren Didaktik</v>
          </cell>
          <cell r="F400" t="str">
            <v>Frau</v>
          </cell>
          <cell r="G400" t="str">
            <v>Stephanie Kamitz</v>
          </cell>
          <cell r="H400" t="str">
            <v>3487/8</v>
          </cell>
          <cell r="J400">
            <v>1</v>
          </cell>
          <cell r="K400">
            <v>35521</v>
          </cell>
          <cell r="L400">
            <v>1</v>
          </cell>
          <cell r="M400" t="str">
            <v>Büro</v>
          </cell>
          <cell r="N400">
            <v>24</v>
          </cell>
          <cell r="O400">
            <v>24</v>
          </cell>
          <cell r="P400">
            <v>36373</v>
          </cell>
          <cell r="Q400">
            <v>32</v>
          </cell>
          <cell r="R400" t="str">
            <v xml:space="preserve"> </v>
          </cell>
          <cell r="S400">
            <v>37347</v>
          </cell>
          <cell r="T400">
            <v>36384</v>
          </cell>
          <cell r="U400">
            <v>36384</v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>
            <v>36402</v>
          </cell>
          <cell r="AE400">
            <v>36402</v>
          </cell>
          <cell r="AX400" t="str">
            <v>Kathrin Herrmann ev. UP !</v>
          </cell>
          <cell r="BA400">
            <v>258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</row>
        <row r="401">
          <cell r="A401" t="str">
            <v>5979-000</v>
          </cell>
          <cell r="B401" t="str">
            <v>Seminar für</v>
          </cell>
          <cell r="C401" t="str">
            <v>Sportwissenschaften und Sportpädagogik</v>
          </cell>
          <cell r="F401" t="str">
            <v>Herrn</v>
          </cell>
          <cell r="G401" t="str">
            <v>Reinhard Künne</v>
          </cell>
          <cell r="H401">
            <v>2834</v>
          </cell>
          <cell r="J401">
            <v>1</v>
          </cell>
          <cell r="K401">
            <v>33995</v>
          </cell>
          <cell r="M401" t="str">
            <v>Schulung</v>
          </cell>
          <cell r="N401">
            <v>12</v>
          </cell>
          <cell r="O401">
            <v>16</v>
          </cell>
          <cell r="P401">
            <v>36557</v>
          </cell>
          <cell r="Q401">
            <v>16</v>
          </cell>
          <cell r="S401">
            <v>37043</v>
          </cell>
          <cell r="T401">
            <v>36556</v>
          </cell>
          <cell r="U401">
            <v>36556</v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>
            <v>35391</v>
          </cell>
          <cell r="AE401">
            <v>35391</v>
          </cell>
          <cell r="AW401">
            <v>36557</v>
          </cell>
          <cell r="BA401">
            <v>17</v>
          </cell>
          <cell r="BB401">
            <v>1</v>
          </cell>
          <cell r="BC401">
            <v>0</v>
          </cell>
          <cell r="BD401">
            <v>0</v>
          </cell>
          <cell r="BE401">
            <v>0</v>
          </cell>
        </row>
        <row r="402">
          <cell r="A402" t="str">
            <v>5979-001</v>
          </cell>
          <cell r="B402" t="str">
            <v>Seminar für</v>
          </cell>
          <cell r="C402" t="str">
            <v>Sportwissenschaften und Sportpädagogik</v>
          </cell>
          <cell r="F402" t="str">
            <v>Herrn</v>
          </cell>
          <cell r="G402" t="str">
            <v>Reinhard Künne</v>
          </cell>
          <cell r="H402">
            <v>2834</v>
          </cell>
          <cell r="J402" t="str">
            <v>"0"</v>
          </cell>
          <cell r="K402">
            <v>33995</v>
          </cell>
          <cell r="M402" t="str">
            <v>Büro</v>
          </cell>
          <cell r="N402">
            <v>24</v>
          </cell>
          <cell r="O402">
            <v>32</v>
          </cell>
          <cell r="P402">
            <v>36557</v>
          </cell>
          <cell r="Q402">
            <v>32</v>
          </cell>
          <cell r="R402" t="str">
            <v xml:space="preserve"> </v>
          </cell>
          <cell r="S402">
            <v>37530</v>
          </cell>
          <cell r="T402">
            <v>36556</v>
          </cell>
          <cell r="U402">
            <v>36556</v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>
            <v>35391</v>
          </cell>
          <cell r="AE402">
            <v>35391</v>
          </cell>
          <cell r="BA402">
            <v>84</v>
          </cell>
          <cell r="BB402">
            <v>11</v>
          </cell>
          <cell r="BC402">
            <v>0</v>
          </cell>
          <cell r="BD402">
            <v>0</v>
          </cell>
          <cell r="BE402">
            <v>0</v>
          </cell>
        </row>
        <row r="403">
          <cell r="A403" t="str">
            <v>5980-300</v>
          </cell>
          <cell r="B403" t="str">
            <v>Institut für</v>
          </cell>
          <cell r="C403" t="str">
            <v>Biologie u. Chemie und deren Didaktik</v>
          </cell>
          <cell r="D403" t="str">
            <v>Abt.</v>
          </cell>
          <cell r="E403" t="str">
            <v>Didaktik der Biologie</v>
          </cell>
          <cell r="F403" t="str">
            <v>Frau</v>
          </cell>
          <cell r="G403" t="str">
            <v>Claudia Storm</v>
          </cell>
          <cell r="H403">
            <v>3444</v>
          </cell>
          <cell r="J403">
            <v>1</v>
          </cell>
          <cell r="K403">
            <v>35963</v>
          </cell>
          <cell r="L403">
            <v>1</v>
          </cell>
          <cell r="M403" t="str">
            <v>Büro</v>
          </cell>
          <cell r="N403">
            <v>24</v>
          </cell>
          <cell r="O403">
            <v>24</v>
          </cell>
          <cell r="P403">
            <v>35947</v>
          </cell>
          <cell r="Q403">
            <v>24</v>
          </cell>
          <cell r="S403">
            <v>36678</v>
          </cell>
          <cell r="T403">
            <v>35963</v>
          </cell>
          <cell r="U403">
            <v>35963</v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>
            <v>36672</v>
          </cell>
          <cell r="AA403" t="str">
            <v/>
          </cell>
          <cell r="AB403" t="str">
            <v/>
          </cell>
          <cell r="AC403" t="str">
            <v/>
          </cell>
          <cell r="AE403" t="str">
            <v/>
          </cell>
          <cell r="AX403" t="str">
            <v xml:space="preserve">Kirsten Wallenfang ist nicht mehr am Institut ( Ende Juli 98) </v>
          </cell>
          <cell r="BA403">
            <v>130</v>
          </cell>
          <cell r="BB403">
            <v>3</v>
          </cell>
          <cell r="BC403">
            <v>3</v>
          </cell>
          <cell r="BD403">
            <v>0</v>
          </cell>
          <cell r="BE403">
            <v>2.3076923076923075</v>
          </cell>
        </row>
        <row r="404">
          <cell r="A404" t="str">
            <v>5980-320</v>
          </cell>
          <cell r="B404" t="str">
            <v>Institut für</v>
          </cell>
          <cell r="C404" t="str">
            <v>Biologie u. Chemie und deren Didaktik</v>
          </cell>
          <cell r="D404" t="str">
            <v>Abt.</v>
          </cell>
          <cell r="E404" t="str">
            <v>Chemie und ihre Didaktik</v>
          </cell>
          <cell r="F404" t="str">
            <v>Frau</v>
          </cell>
          <cell r="G404" t="str">
            <v>Helga Greger</v>
          </cell>
          <cell r="H404">
            <v>2845</v>
          </cell>
          <cell r="J404">
            <v>1</v>
          </cell>
          <cell r="K404">
            <v>33948</v>
          </cell>
          <cell r="M404" t="str">
            <v>Schulung</v>
          </cell>
          <cell r="N404">
            <v>12</v>
          </cell>
          <cell r="O404">
            <v>16</v>
          </cell>
          <cell r="P404">
            <v>36434</v>
          </cell>
          <cell r="Q404">
            <v>16</v>
          </cell>
          <cell r="R404" t="str">
            <v xml:space="preserve"> </v>
          </cell>
          <cell r="S404">
            <v>36923</v>
          </cell>
          <cell r="T404">
            <v>36529</v>
          </cell>
          <cell r="U404">
            <v>36529</v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>
            <v>35391</v>
          </cell>
          <cell r="AE404">
            <v>35391</v>
          </cell>
          <cell r="AM404" t="str">
            <v>eigenes Prüfgerät</v>
          </cell>
          <cell r="AO404" t="str">
            <v xml:space="preserve"> eigenes Prüfgerät</v>
          </cell>
          <cell r="AQ404" t="str">
            <v xml:space="preserve"> eigenes Prüfgerät                      </v>
          </cell>
          <cell r="AS404" t="str">
            <v>a</v>
          </cell>
          <cell r="AW404" t="str">
            <v>20.10.99; 6.10.99; 24.6.99; 24.3.99; 11.2.99; 28.09.1998</v>
          </cell>
          <cell r="BA404">
            <v>147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</row>
        <row r="405">
          <cell r="A405" t="str">
            <v>5981-110</v>
          </cell>
          <cell r="B405" t="str">
            <v>Institut für</v>
          </cell>
          <cell r="C405" t="str">
            <v>Mathematik, Physik und deren Didaktik</v>
          </cell>
          <cell r="D405" t="str">
            <v>Abt.</v>
          </cell>
          <cell r="E405" t="str">
            <v>Mathematik u. ihre Didaktik</v>
          </cell>
          <cell r="F405" t="str">
            <v>Herrn</v>
          </cell>
          <cell r="G405" t="str">
            <v>Andreas Eichler</v>
          </cell>
          <cell r="H405" t="str">
            <v>2830; 3435</v>
          </cell>
          <cell r="J405">
            <v>1</v>
          </cell>
          <cell r="K405">
            <v>36613</v>
          </cell>
          <cell r="L405">
            <v>1</v>
          </cell>
          <cell r="M405" t="str">
            <v>Schulung</v>
          </cell>
          <cell r="N405">
            <v>12</v>
          </cell>
          <cell r="O405">
            <v>16</v>
          </cell>
          <cell r="P405">
            <v>36613</v>
          </cell>
          <cell r="Q405">
            <v>16</v>
          </cell>
          <cell r="S405">
            <v>37100</v>
          </cell>
          <cell r="T405">
            <v>36619</v>
          </cell>
          <cell r="U405">
            <v>36619</v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>
            <v>36175</v>
          </cell>
          <cell r="AE405">
            <v>36175</v>
          </cell>
          <cell r="AK405">
            <v>36613</v>
          </cell>
          <cell r="AM405" t="str">
            <v>eigenes Prüfgerät</v>
          </cell>
          <cell r="AO405" t="str">
            <v xml:space="preserve"> eigenes Prüfgerät</v>
          </cell>
          <cell r="AQ405" t="str">
            <v xml:space="preserve"> eigenes Prüfgerät                      </v>
          </cell>
          <cell r="AS405" t="str">
            <v>a</v>
          </cell>
          <cell r="AT405">
            <v>1</v>
          </cell>
          <cell r="AU405" t="str">
            <v>andreas.eichler@tu-bs.bs</v>
          </cell>
          <cell r="AV405">
            <v>36616</v>
          </cell>
          <cell r="AW405">
            <v>36605</v>
          </cell>
          <cell r="AX405" t="str">
            <v>Schulung wird zukünftig ab 2001 mit Bürobereich geprüft !</v>
          </cell>
          <cell r="BA405">
            <v>49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</row>
        <row r="406">
          <cell r="A406" t="str">
            <v>5981-111</v>
          </cell>
          <cell r="B406" t="str">
            <v>Institut für</v>
          </cell>
          <cell r="C406" t="str">
            <v>Mathematik, Physik und deren Didaktik</v>
          </cell>
          <cell r="D406" t="str">
            <v>Abt.</v>
          </cell>
          <cell r="E406" t="str">
            <v>Mathematik u. ihre Didaktik</v>
          </cell>
          <cell r="F406" t="str">
            <v>Herrn</v>
          </cell>
          <cell r="G406" t="str">
            <v>Andreas Eichler</v>
          </cell>
          <cell r="H406" t="str">
            <v>2830; 3435</v>
          </cell>
          <cell r="J406" t="str">
            <v>"0"</v>
          </cell>
          <cell r="K406">
            <v>35290</v>
          </cell>
          <cell r="L406">
            <v>0</v>
          </cell>
          <cell r="M406" t="str">
            <v>Büro</v>
          </cell>
          <cell r="N406">
            <v>24</v>
          </cell>
          <cell r="O406">
            <v>24</v>
          </cell>
          <cell r="P406">
            <v>36100</v>
          </cell>
          <cell r="Q406">
            <v>28</v>
          </cell>
          <cell r="S406">
            <v>36951</v>
          </cell>
          <cell r="T406">
            <v>36335</v>
          </cell>
          <cell r="U406">
            <v>36335</v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>
            <v>36129</v>
          </cell>
          <cell r="AE406">
            <v>36129</v>
          </cell>
          <cell r="AM406" t="str">
            <v>eigenes Prüfgerät</v>
          </cell>
          <cell r="AO406" t="str">
            <v xml:space="preserve"> eigenes Prüfgerät</v>
          </cell>
          <cell r="AQ406" t="str">
            <v xml:space="preserve"> eigenes Prüfgerät                      </v>
          </cell>
          <cell r="AS406" t="str">
            <v>a</v>
          </cell>
          <cell r="AT406" t="str">
            <v>Diskette</v>
          </cell>
          <cell r="BA406">
            <v>89</v>
          </cell>
          <cell r="BB406">
            <v>8</v>
          </cell>
          <cell r="BC406">
            <v>2</v>
          </cell>
          <cell r="BD406">
            <v>0</v>
          </cell>
          <cell r="BE406">
            <v>2.2471910112359552</v>
          </cell>
        </row>
        <row r="407">
          <cell r="A407" t="str">
            <v>5981-120</v>
          </cell>
          <cell r="B407" t="str">
            <v>Institut für</v>
          </cell>
          <cell r="C407" t="str">
            <v>Mathematik, Physik und deren Didaktik</v>
          </cell>
          <cell r="D407" t="str">
            <v>Abt.</v>
          </cell>
          <cell r="E407" t="str">
            <v>Physik u. ihre Didaktik</v>
          </cell>
          <cell r="F407" t="str">
            <v>Herrn</v>
          </cell>
          <cell r="G407" t="str">
            <v>Klaus Jahnke</v>
          </cell>
          <cell r="H407">
            <v>3439</v>
          </cell>
          <cell r="J407">
            <v>1</v>
          </cell>
          <cell r="K407">
            <v>33995</v>
          </cell>
          <cell r="M407" t="str">
            <v>Schulung</v>
          </cell>
          <cell r="N407">
            <v>12</v>
          </cell>
          <cell r="O407">
            <v>12</v>
          </cell>
          <cell r="P407">
            <v>36251</v>
          </cell>
          <cell r="Q407">
            <v>16</v>
          </cell>
          <cell r="S407">
            <v>36739</v>
          </cell>
          <cell r="T407">
            <v>36335</v>
          </cell>
          <cell r="U407">
            <v>36335</v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>
            <v>35618</v>
          </cell>
          <cell r="AE407">
            <v>35618</v>
          </cell>
          <cell r="AM407" t="str">
            <v>eigenes Prüfgerät</v>
          </cell>
          <cell r="AO407" t="str">
            <v xml:space="preserve"> eigenes Prüfgerät</v>
          </cell>
          <cell r="AQ407" t="str">
            <v xml:space="preserve"> eigenes Prüfgerät                      </v>
          </cell>
          <cell r="AS407" t="str">
            <v>a</v>
          </cell>
          <cell r="AT407">
            <v>0</v>
          </cell>
          <cell r="AW407" t="str">
            <v>16.6.99; 31.03.1999</v>
          </cell>
          <cell r="BA407">
            <v>360</v>
          </cell>
          <cell r="BB407">
            <v>7</v>
          </cell>
          <cell r="BC407">
            <v>4</v>
          </cell>
          <cell r="BD407">
            <v>0</v>
          </cell>
          <cell r="BE407">
            <v>1.1111111111111112</v>
          </cell>
        </row>
        <row r="408">
          <cell r="A408" t="str">
            <v>5981-121</v>
          </cell>
          <cell r="B408" t="str">
            <v>Institut für</v>
          </cell>
          <cell r="C408" t="str">
            <v>Mathematik, Physik und deren Didaktik</v>
          </cell>
          <cell r="D408" t="str">
            <v>Abt.</v>
          </cell>
          <cell r="E408" t="str">
            <v>Physik u. ihre Didaktik</v>
          </cell>
          <cell r="F408" t="str">
            <v>Herrn</v>
          </cell>
          <cell r="G408" t="str">
            <v>Wolfgang Peisker</v>
          </cell>
          <cell r="H408">
            <v>3457</v>
          </cell>
          <cell r="J408">
            <v>1</v>
          </cell>
          <cell r="K408">
            <v>33995</v>
          </cell>
          <cell r="M408" t="str">
            <v>Schulung</v>
          </cell>
          <cell r="N408">
            <v>12</v>
          </cell>
          <cell r="O408">
            <v>12</v>
          </cell>
          <cell r="P408">
            <v>36342</v>
          </cell>
          <cell r="Q408">
            <v>16</v>
          </cell>
          <cell r="S408">
            <v>36831</v>
          </cell>
          <cell r="T408">
            <v>35951</v>
          </cell>
          <cell r="U408">
            <v>35951</v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"07.07. 97"</v>
          </cell>
          <cell r="AE408" t="str">
            <v>"07.07. 97"</v>
          </cell>
          <cell r="AM408" t="str">
            <v>eigenes Prüfgerät</v>
          </cell>
          <cell r="AO408" t="str">
            <v xml:space="preserve"> eigenes Prüfgerät</v>
          </cell>
          <cell r="AQ408" t="str">
            <v xml:space="preserve"> eigenes Prüfgerät                      </v>
          </cell>
          <cell r="AS408">
            <v>1</v>
          </cell>
          <cell r="AW408">
            <v>36333</v>
          </cell>
          <cell r="BE408">
            <v>0</v>
          </cell>
        </row>
        <row r="409">
          <cell r="A409" t="str">
            <v>5981-122</v>
          </cell>
          <cell r="B409" t="str">
            <v>Institut für</v>
          </cell>
          <cell r="C409" t="str">
            <v>Mathematik, Physik und deren Didaktik</v>
          </cell>
          <cell r="D409" t="str">
            <v>Abt.</v>
          </cell>
          <cell r="E409" t="str">
            <v>Physik u. ihre Didaktik</v>
          </cell>
          <cell r="F409" t="str">
            <v>Herrn</v>
          </cell>
          <cell r="G409" t="str">
            <v>Christopher Mennerich</v>
          </cell>
          <cell r="H409">
            <v>3457</v>
          </cell>
          <cell r="J409">
            <v>1</v>
          </cell>
          <cell r="K409">
            <v>36279</v>
          </cell>
          <cell r="L409">
            <v>1</v>
          </cell>
          <cell r="M409" t="str">
            <v>Schulung</v>
          </cell>
          <cell r="N409">
            <v>12</v>
          </cell>
          <cell r="O409">
            <v>16</v>
          </cell>
          <cell r="P409">
            <v>36434</v>
          </cell>
          <cell r="Q409">
            <v>16</v>
          </cell>
          <cell r="R409" t="str">
            <v xml:space="preserve"> </v>
          </cell>
          <cell r="S409">
            <v>36923</v>
          </cell>
          <cell r="T409">
            <v>36438</v>
          </cell>
          <cell r="U409">
            <v>36438</v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"07.07. 97"</v>
          </cell>
          <cell r="AE409" t="str">
            <v>"07.07. 97"</v>
          </cell>
          <cell r="AM409" t="str">
            <v>eigenes Prüfgerät</v>
          </cell>
          <cell r="AO409" t="str">
            <v xml:space="preserve"> eigenes Prüfgerät</v>
          </cell>
          <cell r="AQ409" t="str">
            <v xml:space="preserve"> eigenes Prüfgerät                      </v>
          </cell>
          <cell r="AS409" t="str">
            <v>a</v>
          </cell>
          <cell r="BA409">
            <v>419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</row>
        <row r="410">
          <cell r="A410" t="str">
            <v>5981-123</v>
          </cell>
          <cell r="B410" t="str">
            <v>Institut für</v>
          </cell>
          <cell r="C410" t="str">
            <v>Mathematik, Physik und deren Didaktik</v>
          </cell>
          <cell r="D410" t="str">
            <v>Abt.</v>
          </cell>
          <cell r="E410" t="str">
            <v>Physik u. ihre Didaktik</v>
          </cell>
          <cell r="F410" t="str">
            <v>Herrn</v>
          </cell>
          <cell r="G410" t="str">
            <v>Christopher Mennerich</v>
          </cell>
          <cell r="H410">
            <v>3457</v>
          </cell>
          <cell r="J410">
            <v>1</v>
          </cell>
          <cell r="K410">
            <v>36279</v>
          </cell>
          <cell r="L410">
            <v>0</v>
          </cell>
          <cell r="M410" t="str">
            <v>Büro</v>
          </cell>
          <cell r="N410">
            <v>24</v>
          </cell>
          <cell r="O410">
            <v>24</v>
          </cell>
          <cell r="P410">
            <v>36434</v>
          </cell>
          <cell r="Q410">
            <v>32</v>
          </cell>
          <cell r="R410" t="str">
            <v xml:space="preserve"> </v>
          </cell>
          <cell r="S410">
            <v>37408</v>
          </cell>
          <cell r="T410">
            <v>36438</v>
          </cell>
          <cell r="U410">
            <v>36438</v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"07.07. 97"</v>
          </cell>
          <cell r="AE410" t="str">
            <v>"07.07. 97"</v>
          </cell>
          <cell r="AM410" t="str">
            <v>eigenes Prüfgerät</v>
          </cell>
          <cell r="AO410" t="str">
            <v xml:space="preserve"> eigenes Prüfgerät</v>
          </cell>
          <cell r="AQ410" t="str">
            <v xml:space="preserve"> eigenes Prüfgerät                      </v>
          </cell>
          <cell r="AS410" t="str">
            <v>a</v>
          </cell>
          <cell r="BA410">
            <v>29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</row>
        <row r="411">
          <cell r="A411" t="str">
            <v>5982-000</v>
          </cell>
          <cell r="B411" t="str">
            <v>Institut für</v>
          </cell>
          <cell r="C411" t="str">
            <v>Empirische Pädagogik, Instruktionspsychologie</v>
          </cell>
          <cell r="F411" t="str">
            <v>Herrn</v>
          </cell>
          <cell r="G411" t="str">
            <v>Stefan Löhr</v>
          </cell>
          <cell r="H411" t="str">
            <v>2554 / 62 u. 0177/7708777</v>
          </cell>
          <cell r="J411">
            <v>1</v>
          </cell>
          <cell r="K411">
            <v>36062</v>
          </cell>
          <cell r="M411" t="str">
            <v>Büro</v>
          </cell>
          <cell r="N411">
            <v>24</v>
          </cell>
          <cell r="O411">
            <v>24</v>
          </cell>
          <cell r="P411">
            <v>36161</v>
          </cell>
          <cell r="Q411">
            <v>24</v>
          </cell>
          <cell r="S411">
            <v>36892</v>
          </cell>
          <cell r="T411">
            <v>36228</v>
          </cell>
          <cell r="U411">
            <v>36228</v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"10.02.97"</v>
          </cell>
          <cell r="AE411" t="str">
            <v>"10.02.97"</v>
          </cell>
          <cell r="AW411">
            <v>36186</v>
          </cell>
          <cell r="BA411">
            <v>110</v>
          </cell>
          <cell r="BB411">
            <v>4</v>
          </cell>
          <cell r="BC411">
            <v>5</v>
          </cell>
          <cell r="BD411">
            <v>0</v>
          </cell>
          <cell r="BE411">
            <v>4.5454545454545459</v>
          </cell>
        </row>
        <row r="412">
          <cell r="A412" t="str">
            <v>5859-900</v>
          </cell>
          <cell r="B412" t="str">
            <v>Institut für</v>
          </cell>
          <cell r="C412" t="str">
            <v xml:space="preserve">SFB 477 </v>
          </cell>
          <cell r="F412" t="str">
            <v>Herrn</v>
          </cell>
          <cell r="G412" t="str">
            <v>Stephan Amelung</v>
          </cell>
          <cell r="H412">
            <v>3364</v>
          </cell>
          <cell r="J412" t="str">
            <v>"0"</v>
          </cell>
          <cell r="K412">
            <v>36466</v>
          </cell>
          <cell r="M412" t="str">
            <v>Büro</v>
          </cell>
          <cell r="N412">
            <v>24</v>
          </cell>
          <cell r="O412">
            <v>32</v>
          </cell>
          <cell r="P412">
            <v>36495</v>
          </cell>
          <cell r="Q412">
            <v>32</v>
          </cell>
          <cell r="S412">
            <v>37469</v>
          </cell>
          <cell r="T412">
            <v>36517</v>
          </cell>
          <cell r="U412">
            <v>36517</v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E412" t="str">
            <v/>
          </cell>
          <cell r="AW412" t="str">
            <v>17.8.99 mit Herrn Harstrick- verwies auf Herrn Jonas, Bioverfahrenstechnik !</v>
          </cell>
          <cell r="AX412" t="str">
            <v>Dr. M. Reinighaus schreibt alle Teilnehmer an !</v>
          </cell>
          <cell r="BE412">
            <v>0</v>
          </cell>
        </row>
        <row r="413">
          <cell r="A413" t="str">
            <v>5998-600</v>
          </cell>
          <cell r="C413" t="str">
            <v>SFB 420 Flugmeßtechnik</v>
          </cell>
          <cell r="F413" t="str">
            <v>Herrn</v>
          </cell>
          <cell r="G413" t="str">
            <v>Hans-Peter Kempter</v>
          </cell>
          <cell r="H413">
            <v>3704</v>
          </cell>
          <cell r="J413">
            <v>1</v>
          </cell>
          <cell r="K413">
            <v>36076</v>
          </cell>
          <cell r="M413" t="str">
            <v>Büro</v>
          </cell>
          <cell r="N413">
            <v>24</v>
          </cell>
          <cell r="O413">
            <v>24</v>
          </cell>
          <cell r="P413">
            <v>36251</v>
          </cell>
          <cell r="Q413">
            <v>32</v>
          </cell>
          <cell r="S413">
            <v>37226</v>
          </cell>
          <cell r="T413">
            <v>36263</v>
          </cell>
          <cell r="U413">
            <v>36263</v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E413" t="str">
            <v/>
          </cell>
          <cell r="AW413" t="str">
            <v>28.01.1999; 11.2.99</v>
          </cell>
          <cell r="AX413" t="str">
            <v xml:space="preserve"> Herr Kempter deckt diesen ab ! Tel: 3704</v>
          </cell>
          <cell r="BE413">
            <v>0</v>
          </cell>
        </row>
        <row r="414">
          <cell r="A414" t="str">
            <v>5999-300</v>
          </cell>
          <cell r="B414" t="str">
            <v>Institut für</v>
          </cell>
          <cell r="C414" t="str">
            <v>Fachdidaktik der Naturwissenschaften</v>
          </cell>
          <cell r="D414" t="str">
            <v>Abt.</v>
          </cell>
          <cell r="E414" t="str">
            <v>Technikpädagogik</v>
          </cell>
          <cell r="F414" t="str">
            <v>Herrn</v>
          </cell>
          <cell r="G414" t="str">
            <v>Jürgen Ehlers</v>
          </cell>
          <cell r="H414">
            <v>2883</v>
          </cell>
          <cell r="J414">
            <v>1</v>
          </cell>
          <cell r="K414">
            <v>36564</v>
          </cell>
          <cell r="L414">
            <v>1</v>
          </cell>
          <cell r="M414" t="str">
            <v>Büro</v>
          </cell>
          <cell r="N414">
            <v>24</v>
          </cell>
          <cell r="O414">
            <v>24</v>
          </cell>
          <cell r="P414">
            <v>36557</v>
          </cell>
          <cell r="Q414">
            <v>24</v>
          </cell>
          <cell r="R414" t="str">
            <v xml:space="preserve"> </v>
          </cell>
          <cell r="S414">
            <v>37288</v>
          </cell>
          <cell r="T414">
            <v>35462</v>
          </cell>
          <cell r="U414">
            <v>35462</v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E414" t="str">
            <v/>
          </cell>
          <cell r="AI414">
            <v>36595</v>
          </cell>
          <cell r="AT414">
            <v>1</v>
          </cell>
          <cell r="AU414" t="str">
            <v>j-a.ehlers@tu-bs.de</v>
          </cell>
          <cell r="AV414">
            <v>36557</v>
          </cell>
          <cell r="AW414" t="str">
            <v>1.12.99; 26.11.99; 13.10.99; 1.3.99; 10.02.1999</v>
          </cell>
          <cell r="AX414" t="str">
            <v xml:space="preserve">Unterlagen folgen später! </v>
          </cell>
          <cell r="BA414">
            <v>51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</row>
        <row r="415">
          <cell r="A415" t="str">
            <v>5999-301</v>
          </cell>
          <cell r="B415" t="str">
            <v>Institut für</v>
          </cell>
          <cell r="C415" t="str">
            <v>Fachdidaktik der Naturwissenschaften</v>
          </cell>
          <cell r="D415" t="str">
            <v>Abt.</v>
          </cell>
          <cell r="E415" t="str">
            <v>Technikpädagogik</v>
          </cell>
          <cell r="F415" t="str">
            <v>Herrn</v>
          </cell>
          <cell r="G415" t="str">
            <v>Jürgen Ehlers</v>
          </cell>
          <cell r="H415">
            <v>2883</v>
          </cell>
          <cell r="J415" t="str">
            <v>"0"</v>
          </cell>
          <cell r="K415">
            <v>36564</v>
          </cell>
          <cell r="L415">
            <v>0</v>
          </cell>
          <cell r="M415" t="str">
            <v>Werkstatt (R. 17, 21)</v>
          </cell>
          <cell r="N415">
            <v>12</v>
          </cell>
          <cell r="O415">
            <v>12</v>
          </cell>
          <cell r="P415">
            <v>36557</v>
          </cell>
          <cell r="Q415">
            <v>16</v>
          </cell>
          <cell r="S415">
            <v>37043</v>
          </cell>
          <cell r="T415">
            <v>36565</v>
          </cell>
          <cell r="U415">
            <v>36565</v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E415" t="str">
            <v/>
          </cell>
          <cell r="BA415">
            <v>72</v>
          </cell>
          <cell r="BE415">
            <v>0</v>
          </cell>
        </row>
        <row r="416">
          <cell r="A416" t="str">
            <v>5999-302</v>
          </cell>
          <cell r="B416" t="str">
            <v>Institut für</v>
          </cell>
          <cell r="C416" t="str">
            <v>Fachdidaktik der Naturwissenschaften</v>
          </cell>
          <cell r="D416" t="str">
            <v>Abt.</v>
          </cell>
          <cell r="E416" t="str">
            <v>Technikpädagogik</v>
          </cell>
          <cell r="F416" t="str">
            <v>Herrn</v>
          </cell>
          <cell r="G416" t="str">
            <v>Jürgen Ehlers</v>
          </cell>
          <cell r="H416">
            <v>2883</v>
          </cell>
          <cell r="J416" t="str">
            <v>"0"</v>
          </cell>
          <cell r="K416">
            <v>36564</v>
          </cell>
          <cell r="L416">
            <v>0</v>
          </cell>
          <cell r="M416" t="str">
            <v>Holz-Werkstatt</v>
          </cell>
          <cell r="N416">
            <v>12</v>
          </cell>
          <cell r="O416">
            <v>12</v>
          </cell>
          <cell r="P416">
            <v>36557</v>
          </cell>
          <cell r="Q416">
            <v>16</v>
          </cell>
          <cell r="S416">
            <v>37043</v>
          </cell>
          <cell r="T416">
            <v>36565</v>
          </cell>
          <cell r="U416">
            <v>36565</v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>
            <v>36213</v>
          </cell>
          <cell r="AE416">
            <v>36213</v>
          </cell>
          <cell r="AW416" t="str">
            <v>13.10.99; 1.3.99; 10.02.1999</v>
          </cell>
          <cell r="AX416" t="str">
            <v xml:space="preserve"> H. Theuerkauf vormittags unter 3447 oder 2882 anrufen !</v>
          </cell>
          <cell r="BA416">
            <v>5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</row>
        <row r="417">
          <cell r="I417">
            <v>56</v>
          </cell>
          <cell r="K417" t="str">
            <v>EF´s</v>
          </cell>
          <cell r="N417">
            <v>18.852941176470587</v>
          </cell>
          <cell r="O417">
            <v>20.854014598540147</v>
          </cell>
          <cell r="P417" t="str">
            <v>Turnus</v>
          </cell>
          <cell r="Q417" t="str">
            <v>Ø=</v>
          </cell>
          <cell r="S417">
            <v>23.482843137254903</v>
          </cell>
          <cell r="U417" t="str">
            <v>Monate</v>
          </cell>
          <cell r="AD417">
            <v>222</v>
          </cell>
          <cell r="AM417">
            <v>11</v>
          </cell>
          <cell r="AN417">
            <v>13</v>
          </cell>
          <cell r="AO417">
            <v>53</v>
          </cell>
          <cell r="AP417">
            <v>11</v>
          </cell>
          <cell r="AQ417">
            <v>53</v>
          </cell>
          <cell r="AS417">
            <v>18</v>
          </cell>
          <cell r="AT417">
            <v>35</v>
          </cell>
          <cell r="AU417">
            <v>40</v>
          </cell>
          <cell r="BA417">
            <v>59570</v>
          </cell>
          <cell r="BB417">
            <v>1801</v>
          </cell>
          <cell r="BC417">
            <v>563</v>
          </cell>
          <cell r="BD417">
            <v>60</v>
          </cell>
          <cell r="BE417">
            <v>0.94510659728051027</v>
          </cell>
        </row>
        <row r="418">
          <cell r="I418">
            <v>63</v>
          </cell>
          <cell r="K418" t="str">
            <v>Werkstatt</v>
          </cell>
          <cell r="N418">
            <v>177</v>
          </cell>
          <cell r="O418" t="str">
            <v>12er Turnus</v>
          </cell>
          <cell r="Q418">
            <v>235</v>
          </cell>
          <cell r="S418" t="str">
            <v>24er Turnus</v>
          </cell>
          <cell r="BB418">
            <v>3.0233338928991101E-2</v>
          </cell>
          <cell r="BD418">
            <v>0.10657193605683836</v>
          </cell>
        </row>
        <row r="419">
          <cell r="I419">
            <v>51</v>
          </cell>
          <cell r="K419" t="str">
            <v>Schulung</v>
          </cell>
          <cell r="BA419">
            <v>58280</v>
          </cell>
          <cell r="BC419">
            <v>680</v>
          </cell>
          <cell r="BE419">
            <v>1.1667810569663692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Instituts-Liste"/>
      <sheetName val="Prüf- Statistik"/>
      <sheetName val="Pk-Warteliste"/>
      <sheetName val="PK-Nutzer"/>
      <sheetName val="Unterweisung ´00"/>
      <sheetName val="1.0 EINLA"/>
      <sheetName val="2.0 AUF1P"/>
      <sheetName val="2.1 AF1P1"/>
      <sheetName val="2.2 AF1P2"/>
      <sheetName val="3.0 WIDPR"/>
      <sheetName val="3.1 WID1E"/>
      <sheetName val="3.2 WID2E"/>
      <sheetName val="4.0 TUVÄ"/>
      <sheetName val="4.1 FRIST"/>
      <sheetName val="4.2 ENDS"/>
      <sheetName val="4.3 INFO AN ALLE"/>
      <sheetName val="5.0 Mängel-Km"/>
      <sheetName val="5.1 Vorschr-Km"/>
      <sheetName val="5.2 Etiket-Km"/>
      <sheetName val="5.3 PKA-Termin"/>
      <sheetName val="5.4 Unterlage"/>
      <sheetName val="Terminver."/>
      <sheetName val="Fristen-Farbtabelle"/>
    </sheetNames>
    <sheetDataSet>
      <sheetData sheetId="0" refreshError="1"/>
      <sheetData sheetId="1">
        <row r="4">
          <cell r="A4" t="str">
            <v>Dienst-stellen -Nr.:</v>
          </cell>
          <cell r="B4" t="str">
            <v xml:space="preserve">Institut Einrich- tung        </v>
          </cell>
          <cell r="C4" t="str">
            <v>Institutsbezeichnung</v>
          </cell>
          <cell r="D4" t="str">
            <v>Abt.</v>
          </cell>
          <cell r="E4" t="str">
            <v>Einrichtung  Abteilung</v>
          </cell>
          <cell r="G4" t="str">
            <v xml:space="preserve">Prüfer in                            der Einrichtung                                       ( Titel )                 Vor- Zu- Name                                 </v>
          </cell>
          <cell r="H4" t="str">
            <v>Fon</v>
          </cell>
          <cell r="I4" t="str">
            <v>E. F.</v>
          </cell>
          <cell r="J4" t="str">
            <v>E. u. P.</v>
          </cell>
          <cell r="K4" t="str">
            <v>Unter-   wei-  sungs-      Datum</v>
          </cell>
          <cell r="L4" t="str">
            <v>Hiwi´s</v>
          </cell>
          <cell r="M4" t="str">
            <v>Prüf- bereich</v>
          </cell>
          <cell r="N4" t="str">
            <v xml:space="preserve">Prüfturnus </v>
          </cell>
          <cell r="O4" t="str">
            <v xml:space="preserve">Prüfturnus </v>
          </cell>
          <cell r="P4" t="str">
            <v>letzter     Prüfbeginn</v>
          </cell>
          <cell r="Q4" t="str">
            <v xml:space="preserve">Prüfturnus </v>
          </cell>
          <cell r="S4" t="str">
            <v>nächster Prüfbeginn</v>
          </cell>
          <cell r="T4" t="str">
            <v>Betreuung         Personen          oder                           Datum</v>
          </cell>
          <cell r="U4" t="str">
            <v>Betreuung         Personen oder Datum</v>
          </cell>
          <cell r="V4" t="str">
            <v xml:space="preserve">1.0               Einladung zur Einwei-sung    </v>
          </cell>
          <cell r="W4" t="str">
            <v>2.0           Auffor-derung   zur   1.Prüfung</v>
          </cell>
          <cell r="X4" t="str">
            <v>2.1              Auffor-derung zur 1.Prüfung 1.Erinner.</v>
          </cell>
          <cell r="Y4" t="str">
            <v>2.2              Auffor-derung zur   1.Prüfung      2. Erinner.</v>
          </cell>
          <cell r="Z4" t="str">
            <v xml:space="preserve">3.0              Wieder-holungs-prüfung            </v>
          </cell>
          <cell r="AA4" t="str">
            <v>3.1              Wieder-hol.prüf.  1.Erinner.</v>
          </cell>
          <cell r="AB4" t="str">
            <v>3.2              Wieder-hol.prüf. 2.Erinner.</v>
          </cell>
          <cell r="AC4" t="str">
            <v>3.3             Anzeige!</v>
          </cell>
          <cell r="AD4" t="str">
            <v xml:space="preserve">4.0              Prüfturnus-      verände- rung                                                                      </v>
          </cell>
          <cell r="AE4" t="str">
            <v xml:space="preserve">zu               4.0              Prüfturnus-      verände- rung                                                                      </v>
          </cell>
          <cell r="AF4" t="str">
            <v xml:space="preserve">4.1              Prüf- turnus-      verände- rung                                                                      </v>
          </cell>
          <cell r="AG4" t="str">
            <v>4.2                 Ent-            schul-   digung</v>
          </cell>
          <cell r="AH4" t="str">
            <v>4.3               Allgem. Anschrei- ben an alle</v>
          </cell>
          <cell r="AI4" t="str">
            <v>5.0 Mängel Kurzmit- teilung</v>
          </cell>
          <cell r="AJ4" t="str">
            <v>5.1                    Vor- schriften Kurzmit- teilung</v>
          </cell>
          <cell r="AK4" t="str">
            <v>5.2 Etiketten Banda-          rolen Kurzmit- teilung</v>
          </cell>
          <cell r="AL4" t="str">
            <v>5.3    PKA-Termin</v>
          </cell>
          <cell r="AM4" t="str">
            <v>Prüf- koffer         Anmeldung  Datum</v>
          </cell>
          <cell r="AN4" t="str">
            <v>P K Ausgabe Datum</v>
          </cell>
          <cell r="AO4" t="str">
            <v>P K Ausgabe Uhrzeit</v>
          </cell>
          <cell r="AP4" t="str">
            <v>P K Rückgabe Datum</v>
          </cell>
          <cell r="AQ4" t="str">
            <v>P K Rückgabe Uhrzeit</v>
          </cell>
          <cell r="AR4" t="str">
            <v>Prüfen jetzt !</v>
          </cell>
          <cell r="AS4" t="str">
            <v>eigene PK´s</v>
          </cell>
          <cell r="AT4" t="str">
            <v>PC.-Protok.</v>
          </cell>
          <cell r="AU4" t="str">
            <v>E-mail´s</v>
          </cell>
          <cell r="AV4" t="str">
            <v xml:space="preserve"> über Abt.52, Tel.: 4506 zugesandt Datum</v>
          </cell>
          <cell r="AW4" t="str">
            <v>Telefonate Gespräche</v>
          </cell>
          <cell r="AX4" t="str">
            <v>Aktuelle Bemerkungen</v>
          </cell>
          <cell r="AY4" t="str">
            <v>Unter-   wei-  sungs-      Termin!</v>
          </cell>
          <cell r="AZ4" t="str">
            <v>Autofilterhilfe</v>
          </cell>
          <cell r="BA4" t="str">
            <v>gesamt geprüfte Geräte</v>
          </cell>
          <cell r="BB4" t="str">
            <v>davon privat</v>
          </cell>
          <cell r="BC4" t="str">
            <v>defekte Geräte</v>
          </cell>
          <cell r="BD4" t="str">
            <v>davon privat</v>
          </cell>
          <cell r="BE4" t="str">
            <v>Fehler- quote in %</v>
          </cell>
        </row>
        <row r="5">
          <cell r="A5" t="str">
            <v>5690-100</v>
          </cell>
          <cell r="C5" t="str">
            <v>Universitätsbibliothek</v>
          </cell>
          <cell r="E5" t="str">
            <v xml:space="preserve"> </v>
          </cell>
          <cell r="F5" t="str">
            <v>Herrn</v>
          </cell>
          <cell r="G5" t="str">
            <v>Frank Breite</v>
          </cell>
          <cell r="H5">
            <v>5020</v>
          </cell>
          <cell r="J5">
            <v>1</v>
          </cell>
          <cell r="K5">
            <v>34116</v>
          </cell>
          <cell r="M5" t="str">
            <v>Büro</v>
          </cell>
          <cell r="N5">
            <v>24</v>
          </cell>
          <cell r="O5">
            <v>32</v>
          </cell>
          <cell r="P5">
            <v>36192</v>
          </cell>
          <cell r="Q5">
            <v>32</v>
          </cell>
          <cell r="S5">
            <v>37165</v>
          </cell>
          <cell r="T5">
            <v>35479</v>
          </cell>
          <cell r="U5">
            <v>35479</v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"22.11.96"</v>
          </cell>
          <cell r="AE5" t="str">
            <v>"22.11.96"</v>
          </cell>
          <cell r="AT5" t="str">
            <v>Z</v>
          </cell>
          <cell r="AW5">
            <v>36196</v>
          </cell>
          <cell r="BE5">
            <v>0</v>
          </cell>
        </row>
        <row r="6">
          <cell r="A6" t="str">
            <v>5690-101</v>
          </cell>
          <cell r="C6" t="str">
            <v>Universitätsbibliothek</v>
          </cell>
          <cell r="F6" t="str">
            <v>Herrn</v>
          </cell>
          <cell r="G6" t="str">
            <v xml:space="preserve"> Jill Müller</v>
          </cell>
          <cell r="H6">
            <v>5049</v>
          </cell>
          <cell r="J6">
            <v>1</v>
          </cell>
          <cell r="K6">
            <v>36208</v>
          </cell>
          <cell r="M6" t="str">
            <v>Büro</v>
          </cell>
          <cell r="N6">
            <v>24</v>
          </cell>
          <cell r="O6">
            <v>32</v>
          </cell>
          <cell r="P6">
            <v>36192</v>
          </cell>
          <cell r="Q6">
            <v>32</v>
          </cell>
          <cell r="R6" t="str">
            <v xml:space="preserve"> </v>
          </cell>
          <cell r="S6">
            <v>37165</v>
          </cell>
          <cell r="T6">
            <v>36209</v>
          </cell>
          <cell r="U6">
            <v>36209</v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"22.11.96"</v>
          </cell>
          <cell r="AE6" t="str">
            <v>"22.11.96"</v>
          </cell>
          <cell r="AZ6" t="str">
            <v xml:space="preserve"> </v>
          </cell>
          <cell r="BE6">
            <v>0</v>
          </cell>
        </row>
        <row r="7">
          <cell r="A7" t="str">
            <v>5690-102</v>
          </cell>
          <cell r="C7" t="str">
            <v>Universitätsbibliothek</v>
          </cell>
          <cell r="F7" t="str">
            <v>Frau</v>
          </cell>
          <cell r="G7" t="str">
            <v>Lothar Osterloh</v>
          </cell>
          <cell r="H7" t="str">
            <v>5038/7 vor 9h</v>
          </cell>
          <cell r="J7">
            <v>2</v>
          </cell>
          <cell r="K7">
            <v>36208</v>
          </cell>
          <cell r="M7" t="str">
            <v>Büro</v>
          </cell>
          <cell r="N7">
            <v>24</v>
          </cell>
          <cell r="O7">
            <v>32</v>
          </cell>
          <cell r="P7">
            <v>36192</v>
          </cell>
          <cell r="Q7">
            <v>32</v>
          </cell>
          <cell r="S7">
            <v>37165</v>
          </cell>
          <cell r="T7">
            <v>36209</v>
          </cell>
          <cell r="U7">
            <v>36209</v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"22.11.96"</v>
          </cell>
          <cell r="AE7" t="str">
            <v>"22.11.96"</v>
          </cell>
          <cell r="AW7">
            <v>36209</v>
          </cell>
          <cell r="AX7" t="str">
            <v xml:space="preserve">(2.6.99 Server geprüft ) </v>
          </cell>
          <cell r="BA7">
            <v>1261</v>
          </cell>
          <cell r="BB7">
            <v>28</v>
          </cell>
          <cell r="BC7">
            <v>7</v>
          </cell>
          <cell r="BD7">
            <v>1</v>
          </cell>
          <cell r="BE7">
            <v>0.55511498810467885</v>
          </cell>
        </row>
        <row r="8">
          <cell r="A8" t="str">
            <v>5690-104</v>
          </cell>
          <cell r="C8" t="str">
            <v>Universitätsbibliothek</v>
          </cell>
          <cell r="E8" t="str">
            <v>Chemiebibliothek</v>
          </cell>
          <cell r="F8" t="str">
            <v>Herrn</v>
          </cell>
          <cell r="G8" t="str">
            <v>Axel Zschippang</v>
          </cell>
          <cell r="H8">
            <v>5034</v>
          </cell>
          <cell r="J8">
            <v>1</v>
          </cell>
          <cell r="K8">
            <v>36313</v>
          </cell>
          <cell r="M8" t="str">
            <v>Büro</v>
          </cell>
          <cell r="N8">
            <v>24</v>
          </cell>
          <cell r="O8">
            <v>24</v>
          </cell>
          <cell r="P8">
            <v>36312</v>
          </cell>
          <cell r="S8">
            <v>37043</v>
          </cell>
          <cell r="T8">
            <v>36313</v>
          </cell>
          <cell r="U8">
            <v>36313</v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E8" t="str">
            <v/>
          </cell>
          <cell r="BA8">
            <v>72</v>
          </cell>
          <cell r="BB8">
            <v>3</v>
          </cell>
          <cell r="BC8">
            <v>0</v>
          </cell>
          <cell r="BD8">
            <v>10</v>
          </cell>
          <cell r="BE8">
            <v>0</v>
          </cell>
        </row>
        <row r="9">
          <cell r="A9" t="str">
            <v>5691-000</v>
          </cell>
          <cell r="C9" t="str">
            <v>Rechenzentrum TU Braunschweig</v>
          </cell>
          <cell r="F9" t="str">
            <v>Herrn</v>
          </cell>
          <cell r="G9" t="str">
            <v>Jörg Kaminski</v>
          </cell>
          <cell r="H9">
            <v>5539</v>
          </cell>
          <cell r="I9">
            <v>1</v>
          </cell>
          <cell r="K9">
            <v>33945</v>
          </cell>
          <cell r="M9" t="str">
            <v>Werkstatt</v>
          </cell>
          <cell r="N9">
            <v>12</v>
          </cell>
          <cell r="O9">
            <v>12</v>
          </cell>
          <cell r="P9">
            <v>36557</v>
          </cell>
          <cell r="Q9">
            <v>24</v>
          </cell>
          <cell r="R9" t="str">
            <v>X</v>
          </cell>
          <cell r="S9">
            <v>37288</v>
          </cell>
          <cell r="T9" t="str">
            <v>Jörg Kaminski</v>
          </cell>
          <cell r="U9" t="str">
            <v>Jörg Kaminski</v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E9" t="str">
            <v>Sonderturnus</v>
          </cell>
          <cell r="AM9" t="str">
            <v>eigenes Prüfgerät</v>
          </cell>
          <cell r="AO9" t="str">
            <v xml:space="preserve"> eigenes Prüfgerät</v>
          </cell>
          <cell r="AQ9" t="str">
            <v xml:space="preserve"> eigenes Prüfgerät                      </v>
          </cell>
          <cell r="AS9">
            <v>1</v>
          </cell>
          <cell r="AT9">
            <v>1</v>
          </cell>
          <cell r="AU9" t="str">
            <v>f.obtmeier@tu-bs.de</v>
          </cell>
          <cell r="AV9">
            <v>36550</v>
          </cell>
          <cell r="AW9" t="str">
            <v>19.8.99, mit Herrn Schmidt; 15.12.1998</v>
          </cell>
          <cell r="AX9" t="str">
            <v>Unterlagen werden zugesandt; Herr Kaminski hat 48 er Turnus eigenverantwortlich festgelegt !- 24 Monate ???</v>
          </cell>
          <cell r="BA9">
            <v>70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</row>
        <row r="10">
          <cell r="A10" t="str">
            <v>5691-001</v>
          </cell>
          <cell r="C10" t="str">
            <v>Rechenzentrum TU Braunschweig</v>
          </cell>
          <cell r="F10" t="str">
            <v>Herrn</v>
          </cell>
          <cell r="G10" t="str">
            <v>Lutz Geißler</v>
          </cell>
          <cell r="H10">
            <v>5515</v>
          </cell>
          <cell r="J10">
            <v>1</v>
          </cell>
          <cell r="K10">
            <v>33948</v>
          </cell>
          <cell r="M10" t="str">
            <v>Büro</v>
          </cell>
          <cell r="N10">
            <v>24</v>
          </cell>
          <cell r="O10">
            <v>30</v>
          </cell>
          <cell r="P10">
            <v>35886</v>
          </cell>
          <cell r="Q10">
            <v>30</v>
          </cell>
          <cell r="S10">
            <v>36800</v>
          </cell>
          <cell r="T10" t="str">
            <v>Jörg Kaminski</v>
          </cell>
          <cell r="U10" t="str">
            <v>Jörg Kaminski</v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35674</v>
          </cell>
          <cell r="AE10">
            <v>35674</v>
          </cell>
          <cell r="AT10">
            <v>1</v>
          </cell>
          <cell r="AW10">
            <v>36333</v>
          </cell>
          <cell r="BA10">
            <v>1049</v>
          </cell>
          <cell r="BB10">
            <v>22</v>
          </cell>
          <cell r="BC10">
            <v>19</v>
          </cell>
          <cell r="BD10">
            <v>3</v>
          </cell>
          <cell r="BE10">
            <v>1.8112488083889418</v>
          </cell>
        </row>
        <row r="11">
          <cell r="A11" t="str">
            <v>5692-800</v>
          </cell>
          <cell r="C11" t="str">
            <v>Sprachenzentrum der TU</v>
          </cell>
          <cell r="E11" t="str">
            <v xml:space="preserve"> </v>
          </cell>
          <cell r="F11" t="str">
            <v>Herrn</v>
          </cell>
          <cell r="G11" t="str">
            <v>Dirk Wessel</v>
          </cell>
          <cell r="H11" t="str">
            <v>0177-2161528</v>
          </cell>
          <cell r="J11" t="str">
            <v>"0"</v>
          </cell>
          <cell r="K11">
            <v>36270</v>
          </cell>
          <cell r="L11">
            <v>1</v>
          </cell>
          <cell r="M11" t="str">
            <v>Büro</v>
          </cell>
          <cell r="N11">
            <v>24</v>
          </cell>
          <cell r="O11">
            <v>32</v>
          </cell>
          <cell r="P11">
            <v>36465</v>
          </cell>
          <cell r="Q11">
            <v>32</v>
          </cell>
          <cell r="S11">
            <v>37438</v>
          </cell>
          <cell r="T11">
            <v>36500</v>
          </cell>
          <cell r="U11">
            <v>36500</v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35391</v>
          </cell>
          <cell r="AE11">
            <v>35391</v>
          </cell>
          <cell r="AX11" t="str">
            <v>7.3.00 Wendenring 3-4, 3.OG Seminarraum stehen noch Geräte zur Prüfung !</v>
          </cell>
          <cell r="BA11">
            <v>46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</row>
        <row r="12">
          <cell r="A12" t="str">
            <v>5692-801</v>
          </cell>
          <cell r="C12" t="str">
            <v>Sprachenzentrum der TU</v>
          </cell>
          <cell r="E12" t="str">
            <v>Sprachlabor</v>
          </cell>
          <cell r="F12" t="str">
            <v>Herrn</v>
          </cell>
          <cell r="G12" t="str">
            <v>Dirk Wessel</v>
          </cell>
          <cell r="H12" t="str">
            <v>0177-2161528</v>
          </cell>
          <cell r="J12" t="str">
            <v>"0"</v>
          </cell>
          <cell r="K12">
            <v>36270</v>
          </cell>
          <cell r="M12" t="str">
            <v>Schulung</v>
          </cell>
          <cell r="N12">
            <v>12</v>
          </cell>
          <cell r="O12">
            <v>16</v>
          </cell>
          <cell r="P12">
            <v>36465</v>
          </cell>
          <cell r="Q12">
            <v>16</v>
          </cell>
          <cell r="S12">
            <v>36951</v>
          </cell>
          <cell r="T12">
            <v>36500</v>
          </cell>
          <cell r="U12">
            <v>36500</v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>
            <v>35391</v>
          </cell>
          <cell r="AE12">
            <v>35391</v>
          </cell>
          <cell r="BA12">
            <v>27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</row>
        <row r="13">
          <cell r="A13" t="str">
            <v>5693-600</v>
          </cell>
          <cell r="C13" t="str">
            <v>Hochmagnetfeldanlage</v>
          </cell>
          <cell r="F13" t="str">
            <v>Herrn</v>
          </cell>
          <cell r="G13" t="str">
            <v>Horst Simontowski</v>
          </cell>
          <cell r="H13">
            <v>5501</v>
          </cell>
          <cell r="I13">
            <v>1</v>
          </cell>
          <cell r="K13">
            <v>33945</v>
          </cell>
          <cell r="M13" t="str">
            <v>Büro</v>
          </cell>
          <cell r="N13">
            <v>24</v>
          </cell>
          <cell r="O13">
            <v>24</v>
          </cell>
          <cell r="P13">
            <v>35735</v>
          </cell>
          <cell r="Q13">
            <v>32</v>
          </cell>
          <cell r="S13">
            <v>36708</v>
          </cell>
          <cell r="T13" t="str">
            <v>Horst Simontowski</v>
          </cell>
          <cell r="U13" t="str">
            <v>Horst Simontowski</v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E13" t="str">
            <v/>
          </cell>
          <cell r="AM13" t="str">
            <v>eigenes Prüfgerät</v>
          </cell>
          <cell r="AO13" t="str">
            <v xml:space="preserve"> eigenes Prüfgerät</v>
          </cell>
          <cell r="AQ13" t="str">
            <v xml:space="preserve"> eigenes Prüfgerät                      </v>
          </cell>
          <cell r="AS13" t="str">
            <v>a</v>
          </cell>
          <cell r="AT13">
            <v>0</v>
          </cell>
          <cell r="BA13">
            <v>126</v>
          </cell>
          <cell r="BB13">
            <v>2</v>
          </cell>
          <cell r="BC13">
            <v>0</v>
          </cell>
          <cell r="BD13">
            <v>0</v>
          </cell>
          <cell r="BE13">
            <v>0</v>
          </cell>
        </row>
        <row r="14">
          <cell r="A14" t="str">
            <v>5693-601</v>
          </cell>
          <cell r="C14" t="str">
            <v>Hochmagnetfeldanlage</v>
          </cell>
          <cell r="F14" t="str">
            <v>Herrn</v>
          </cell>
          <cell r="G14" t="str">
            <v>Robert Hofmann</v>
          </cell>
          <cell r="H14">
            <v>5502</v>
          </cell>
          <cell r="J14">
            <v>1</v>
          </cell>
          <cell r="K14">
            <v>33948</v>
          </cell>
          <cell r="M14" t="str">
            <v>Labor</v>
          </cell>
          <cell r="N14">
            <v>12</v>
          </cell>
          <cell r="O14">
            <v>16</v>
          </cell>
          <cell r="P14">
            <v>36251</v>
          </cell>
          <cell r="Q14">
            <v>16</v>
          </cell>
          <cell r="R14" t="str">
            <v xml:space="preserve"> </v>
          </cell>
          <cell r="S14">
            <v>36739</v>
          </cell>
          <cell r="T14" t="str">
            <v>Horst Simontowski</v>
          </cell>
          <cell r="U14" t="str">
            <v>Horst Simontowski</v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>
            <v>36125</v>
          </cell>
          <cell r="AE14">
            <v>36125</v>
          </cell>
          <cell r="AT14" t="str">
            <v>Z</v>
          </cell>
          <cell r="AW14">
            <v>36272</v>
          </cell>
          <cell r="BA14">
            <v>391</v>
          </cell>
          <cell r="BB14">
            <v>4</v>
          </cell>
          <cell r="BC14">
            <v>1</v>
          </cell>
          <cell r="BD14">
            <v>0</v>
          </cell>
          <cell r="BE14">
            <v>0.25575447570332482</v>
          </cell>
        </row>
        <row r="15">
          <cell r="A15" t="str">
            <v>5694-400</v>
          </cell>
          <cell r="C15" t="str">
            <v>Sportzentrum der TU</v>
          </cell>
          <cell r="F15" t="str">
            <v>Herrn</v>
          </cell>
          <cell r="G15" t="str">
            <v>Oliver Feldmann</v>
          </cell>
          <cell r="H15">
            <v>3618</v>
          </cell>
          <cell r="J15">
            <v>1</v>
          </cell>
          <cell r="K15">
            <v>36062</v>
          </cell>
          <cell r="M15" t="str">
            <v>Sport</v>
          </cell>
          <cell r="N15">
            <v>12</v>
          </cell>
          <cell r="O15">
            <v>16</v>
          </cell>
          <cell r="P15">
            <v>36612</v>
          </cell>
          <cell r="Q15">
            <v>11</v>
          </cell>
          <cell r="R15" t="str">
            <v>X</v>
          </cell>
          <cell r="S15">
            <v>36949</v>
          </cell>
          <cell r="T15">
            <v>36641</v>
          </cell>
          <cell r="U15">
            <v>36641</v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36131</v>
          </cell>
          <cell r="AE15" t="str">
            <v>Sonderturnus</v>
          </cell>
          <cell r="AW15" t="str">
            <v>25.04.00; 27.03.00; 22.03.00, 12.11.1998</v>
          </cell>
          <cell r="AX15" t="str">
            <v>Turnus wurde wegen Sesonarbeiten verkürtzt, N. P.: 02.01 !</v>
          </cell>
          <cell r="BA15">
            <v>172</v>
          </cell>
          <cell r="BB15">
            <v>0</v>
          </cell>
          <cell r="BC15">
            <v>0</v>
          </cell>
          <cell r="BD15">
            <v>1</v>
          </cell>
          <cell r="BE15">
            <v>0</v>
          </cell>
        </row>
        <row r="16">
          <cell r="A16" t="str">
            <v>5695-200</v>
          </cell>
          <cell r="C16" t="str">
            <v>Zentralstelle für Weiterbildung</v>
          </cell>
          <cell r="F16" t="str">
            <v>Herrn</v>
          </cell>
          <cell r="G16" t="str">
            <v>Dietmar Kähler</v>
          </cell>
          <cell r="H16">
            <v>4212</v>
          </cell>
          <cell r="J16">
            <v>2</v>
          </cell>
          <cell r="K16">
            <v>34116</v>
          </cell>
          <cell r="M16" t="str">
            <v>Büro</v>
          </cell>
          <cell r="N16">
            <v>24</v>
          </cell>
          <cell r="O16">
            <v>32</v>
          </cell>
          <cell r="P16">
            <v>36373</v>
          </cell>
          <cell r="Q16">
            <v>32</v>
          </cell>
          <cell r="R16" t="str">
            <v xml:space="preserve"> </v>
          </cell>
          <cell r="S16">
            <v>37347</v>
          </cell>
          <cell r="T16">
            <v>36479</v>
          </cell>
          <cell r="U16">
            <v>36479</v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36125</v>
          </cell>
          <cell r="AE16">
            <v>36125</v>
          </cell>
          <cell r="AT16">
            <v>1</v>
          </cell>
          <cell r="AU16" t="str">
            <v>d.kaehler@tu-bs.de</v>
          </cell>
          <cell r="AV16">
            <v>36691</v>
          </cell>
          <cell r="AW16" t="str">
            <v>14.06.00; 02.08.1999 ?</v>
          </cell>
          <cell r="AX16" t="str">
            <v>weiterer Prüfer: Antun Borkovic´</v>
          </cell>
          <cell r="BA16">
            <v>142</v>
          </cell>
          <cell r="BB16">
            <v>1</v>
          </cell>
          <cell r="BC16">
            <v>0</v>
          </cell>
          <cell r="BD16">
            <v>0</v>
          </cell>
          <cell r="BE16">
            <v>0</v>
          </cell>
        </row>
        <row r="17">
          <cell r="A17" t="str">
            <v>5697-900</v>
          </cell>
          <cell r="C17" t="str">
            <v xml:space="preserve">Zentrale Einrichtung für Tierhaltung </v>
          </cell>
          <cell r="F17" t="str">
            <v>Frau</v>
          </cell>
          <cell r="G17" t="str">
            <v>Heimke Arend</v>
          </cell>
          <cell r="H17">
            <v>5672</v>
          </cell>
          <cell r="J17">
            <v>1</v>
          </cell>
          <cell r="K17">
            <v>36062</v>
          </cell>
          <cell r="M17" t="str">
            <v>Büro</v>
          </cell>
          <cell r="N17">
            <v>24</v>
          </cell>
          <cell r="O17">
            <v>24</v>
          </cell>
          <cell r="P17">
            <v>36495</v>
          </cell>
          <cell r="Q17">
            <v>32</v>
          </cell>
          <cell r="S17">
            <v>37469</v>
          </cell>
          <cell r="T17">
            <v>36542</v>
          </cell>
          <cell r="U17">
            <v>36542</v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"17.01.00"</v>
          </cell>
          <cell r="AE17" t="str">
            <v>"17.01.00"</v>
          </cell>
          <cell r="AW17">
            <v>36542</v>
          </cell>
          <cell r="AX17" t="str">
            <v>Achtung falsche Aufkleber(Dez 00) gesetzt !</v>
          </cell>
          <cell r="BA17">
            <v>57</v>
          </cell>
          <cell r="BB17">
            <v>7</v>
          </cell>
          <cell r="BC17">
            <v>0</v>
          </cell>
          <cell r="BD17">
            <v>0</v>
          </cell>
          <cell r="BE17">
            <v>0</v>
          </cell>
        </row>
        <row r="18">
          <cell r="A18" t="str">
            <v>5697-901</v>
          </cell>
          <cell r="C18" t="str">
            <v xml:space="preserve">Zentrale Einrichtung für Tierhaltung </v>
          </cell>
          <cell r="F18" t="str">
            <v>Frau</v>
          </cell>
          <cell r="G18" t="str">
            <v>Claudia Schultze</v>
          </cell>
          <cell r="H18">
            <v>5672</v>
          </cell>
          <cell r="J18">
            <v>1</v>
          </cell>
          <cell r="K18">
            <v>36062</v>
          </cell>
          <cell r="M18" t="str">
            <v>Tierhaltung / Labor</v>
          </cell>
          <cell r="N18">
            <v>12</v>
          </cell>
          <cell r="O18">
            <v>12</v>
          </cell>
          <cell r="P18">
            <v>36495</v>
          </cell>
          <cell r="Q18">
            <v>16</v>
          </cell>
          <cell r="R18" t="str">
            <v xml:space="preserve"> </v>
          </cell>
          <cell r="S18">
            <v>36982</v>
          </cell>
          <cell r="T18">
            <v>36542</v>
          </cell>
          <cell r="U18">
            <v>36542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>
            <v>36542</v>
          </cell>
          <cell r="AE18">
            <v>36542</v>
          </cell>
          <cell r="AW18">
            <v>36475</v>
          </cell>
          <cell r="AX18" t="str">
            <v>2 ortsfeste Geräte sollen erst Dez 2003 geprüft werden !</v>
          </cell>
          <cell r="BA18">
            <v>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A19" t="str">
            <v>5715-000</v>
          </cell>
          <cell r="C19" t="str">
            <v>Praktikantenamt für Maschinenbau und Elektrotechnik</v>
          </cell>
          <cell r="F19" t="str">
            <v>Herrn</v>
          </cell>
          <cell r="G19" t="str">
            <v>Andreas Siepmann</v>
          </cell>
          <cell r="H19">
            <v>3318</v>
          </cell>
          <cell r="I19">
            <v>1</v>
          </cell>
          <cell r="K19">
            <v>36012</v>
          </cell>
          <cell r="M19" t="str">
            <v>Werkstatt</v>
          </cell>
          <cell r="N19">
            <v>24</v>
          </cell>
          <cell r="O19">
            <v>24</v>
          </cell>
          <cell r="P19">
            <v>36008</v>
          </cell>
          <cell r="Q19">
            <v>32</v>
          </cell>
          <cell r="S19">
            <v>36982</v>
          </cell>
          <cell r="T19" t="str">
            <v>Andreas Siepmann</v>
          </cell>
          <cell r="U19" t="str">
            <v>Andreas Siepmann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"07.09.98"</v>
          </cell>
          <cell r="AE19" t="str">
            <v>"07.09.98"</v>
          </cell>
          <cell r="AT19">
            <v>1</v>
          </cell>
          <cell r="AU19" t="str">
            <v>a.siepmann@tu-bs.de</v>
          </cell>
          <cell r="AV19">
            <v>36545</v>
          </cell>
          <cell r="BA19">
            <v>10</v>
          </cell>
          <cell r="BB19">
            <v>2</v>
          </cell>
          <cell r="BC19">
            <v>0</v>
          </cell>
          <cell r="BD19">
            <v>0</v>
          </cell>
          <cell r="BE19">
            <v>0</v>
          </cell>
        </row>
        <row r="20">
          <cell r="A20" t="str">
            <v>5727-400</v>
          </cell>
          <cell r="B20" t="str">
            <v>Fachb. 1</v>
          </cell>
          <cell r="C20" t="str">
            <v>Mathematik und Informatik</v>
          </cell>
          <cell r="F20" t="str">
            <v>Herrn</v>
          </cell>
          <cell r="G20" t="str">
            <v>Jens Faber,   Abt. 42</v>
          </cell>
          <cell r="H20">
            <v>5102</v>
          </cell>
          <cell r="I20" t="str">
            <v>"0"</v>
          </cell>
          <cell r="K20">
            <v>33547</v>
          </cell>
          <cell r="M20" t="str">
            <v>Büro</v>
          </cell>
          <cell r="N20">
            <v>24</v>
          </cell>
          <cell r="O20">
            <v>24</v>
          </cell>
          <cell r="P20">
            <v>35855</v>
          </cell>
          <cell r="Q20">
            <v>24</v>
          </cell>
          <cell r="S20">
            <v>36586</v>
          </cell>
          <cell r="T20" t="str">
            <v>Faber</v>
          </cell>
          <cell r="U20" t="str">
            <v>Faber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>siehe &gt;</v>
          </cell>
          <cell r="AA20" t="str">
            <v/>
          </cell>
          <cell r="AB20" t="str">
            <v/>
          </cell>
          <cell r="AC20" t="str">
            <v/>
          </cell>
          <cell r="AE20" t="str">
            <v/>
          </cell>
          <cell r="AM20" t="str">
            <v>siehe Bemerkungen</v>
          </cell>
          <cell r="AX20" t="str">
            <v>prüft im Mai 00</v>
          </cell>
          <cell r="AZ20" t="str">
            <v>FJ</v>
          </cell>
          <cell r="BA20">
            <v>14</v>
          </cell>
          <cell r="BC20">
            <v>0</v>
          </cell>
          <cell r="BE20">
            <v>0</v>
          </cell>
        </row>
        <row r="21">
          <cell r="A21" t="str">
            <v>5727-401</v>
          </cell>
          <cell r="B21" t="str">
            <v>Fachschaft</v>
          </cell>
          <cell r="C21" t="str">
            <v>Fachschaft Mathematik und Informatik</v>
          </cell>
          <cell r="E21" t="str">
            <v>Pockelsstr. 14</v>
          </cell>
          <cell r="F21" t="str">
            <v>Herrn</v>
          </cell>
          <cell r="G21" t="str">
            <v>Jens Faber</v>
          </cell>
          <cell r="H21">
            <v>7427</v>
          </cell>
          <cell r="I21" t="str">
            <v>"0"</v>
          </cell>
          <cell r="K21">
            <v>33547</v>
          </cell>
          <cell r="M21" t="str">
            <v>Büro</v>
          </cell>
          <cell r="N21">
            <v>24</v>
          </cell>
          <cell r="O21">
            <v>24</v>
          </cell>
          <cell r="P21">
            <v>36678</v>
          </cell>
          <cell r="S21">
            <v>37408</v>
          </cell>
          <cell r="T21" t="str">
            <v>Faber</v>
          </cell>
          <cell r="U21" t="str">
            <v>Faber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E21" t="str">
            <v/>
          </cell>
          <cell r="AM21" t="str">
            <v>siehe oben</v>
          </cell>
          <cell r="AX21" t="str">
            <v>Prüfung erfolgt auf freiw. Basis</v>
          </cell>
          <cell r="AZ21" t="str">
            <v>JF</v>
          </cell>
          <cell r="BE21">
            <v>0</v>
          </cell>
        </row>
        <row r="22">
          <cell r="A22" t="str">
            <v>5727-409</v>
          </cell>
          <cell r="B22" t="str">
            <v>Institut für</v>
          </cell>
          <cell r="C22" t="str">
            <v>Medizinische Informatik</v>
          </cell>
          <cell r="G22" t="str">
            <v>2 Hiwi´s werden schriftlich gemeldet</v>
          </cell>
          <cell r="H22">
            <v>9501</v>
          </cell>
          <cell r="J22">
            <v>2</v>
          </cell>
          <cell r="M22" t="str">
            <v>Büro</v>
          </cell>
          <cell r="N22">
            <v>24</v>
          </cell>
          <cell r="T22" t="str">
            <v/>
          </cell>
          <cell r="V22" t="str">
            <v>siehe 5,1 &gt;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E22" t="str">
            <v/>
          </cell>
          <cell r="AJ22" t="str">
            <v>siehe Bemerkungen</v>
          </cell>
          <cell r="AW22">
            <v>36657</v>
          </cell>
          <cell r="AX22" t="str">
            <v>11.05.00 Telefonat R. Houschka; (Unterlagen wurden vor Jahren zugesandt), 2 Hiwi´s werden schriftlich gemeldet</v>
          </cell>
          <cell r="AZ22" t="str">
            <v>u</v>
          </cell>
          <cell r="BA22">
            <v>0</v>
          </cell>
          <cell r="BE22">
            <v>0</v>
          </cell>
        </row>
        <row r="23">
          <cell r="A23" t="str">
            <v>5728-210</v>
          </cell>
          <cell r="B23" t="str">
            <v>Institut für</v>
          </cell>
          <cell r="C23" t="str">
            <v>Analysis</v>
          </cell>
          <cell r="D23" t="str">
            <v>Abt.</v>
          </cell>
          <cell r="E23" t="str">
            <v>Funktionalanalysis u. Differentialgleichungen</v>
          </cell>
          <cell r="F23" t="str">
            <v>Herrn</v>
          </cell>
          <cell r="G23" t="str">
            <v>Dr. K. Hardenberg</v>
          </cell>
          <cell r="H23" t="str">
            <v>7403 / 2</v>
          </cell>
          <cell r="J23">
            <v>1</v>
          </cell>
          <cell r="K23">
            <v>36166</v>
          </cell>
          <cell r="M23" t="str">
            <v>Büro</v>
          </cell>
          <cell r="N23">
            <v>24</v>
          </cell>
          <cell r="O23">
            <v>24</v>
          </cell>
          <cell r="P23">
            <v>36161</v>
          </cell>
          <cell r="Q23">
            <v>32</v>
          </cell>
          <cell r="S23">
            <v>37135</v>
          </cell>
          <cell r="T23">
            <v>36174</v>
          </cell>
          <cell r="U23">
            <v>36174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36229</v>
          </cell>
          <cell r="AE23">
            <v>36229</v>
          </cell>
          <cell r="AW23">
            <v>36151</v>
          </cell>
          <cell r="BA23">
            <v>63</v>
          </cell>
          <cell r="BB23">
            <v>5</v>
          </cell>
          <cell r="BC23">
            <v>0</v>
          </cell>
          <cell r="BD23">
            <v>0</v>
          </cell>
          <cell r="BE23">
            <v>0</v>
          </cell>
        </row>
        <row r="24">
          <cell r="A24" t="str">
            <v>5728-220</v>
          </cell>
          <cell r="B24" t="str">
            <v xml:space="preserve">Institut für </v>
          </cell>
          <cell r="C24" t="str">
            <v>Analysis</v>
          </cell>
          <cell r="D24" t="str">
            <v>Abt.</v>
          </cell>
          <cell r="E24" t="str">
            <v>Topologie u. Grdl. d.  Analysis</v>
          </cell>
          <cell r="F24" t="str">
            <v>Herrn</v>
          </cell>
          <cell r="G24" t="str">
            <v>Prof.- Dr. Karl- Joachim Wirths</v>
          </cell>
          <cell r="H24" t="str">
            <v>7416 / 7418</v>
          </cell>
          <cell r="J24">
            <v>1</v>
          </cell>
          <cell r="K24">
            <v>36220</v>
          </cell>
          <cell r="M24" t="str">
            <v>Büro</v>
          </cell>
          <cell r="N24">
            <v>24</v>
          </cell>
          <cell r="O24">
            <v>32</v>
          </cell>
          <cell r="P24">
            <v>36281</v>
          </cell>
          <cell r="Q24">
            <v>32</v>
          </cell>
          <cell r="S24">
            <v>37257</v>
          </cell>
          <cell r="T24">
            <v>36291</v>
          </cell>
          <cell r="U24">
            <v>36291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>
            <v>35391</v>
          </cell>
          <cell r="AE24">
            <v>35391</v>
          </cell>
          <cell r="AW24">
            <v>36216</v>
          </cell>
          <cell r="AX24" t="str">
            <v>('Prof.  Gräter  nicht mehr im Institut !)</v>
          </cell>
          <cell r="BA24">
            <v>53</v>
          </cell>
          <cell r="BB24">
            <v>8</v>
          </cell>
          <cell r="BC24">
            <v>4</v>
          </cell>
          <cell r="BD24">
            <v>3</v>
          </cell>
          <cell r="BE24">
            <v>7.5471698113207548</v>
          </cell>
        </row>
        <row r="25">
          <cell r="A25" t="str">
            <v>5729-000</v>
          </cell>
          <cell r="B25" t="str">
            <v xml:space="preserve">Institut für </v>
          </cell>
          <cell r="C25" t="str">
            <v>Algebra und Zahlentheorie</v>
          </cell>
          <cell r="F25" t="str">
            <v>Herrn</v>
          </cell>
          <cell r="G25" t="str">
            <v>Dr. H. Weiß</v>
          </cell>
          <cell r="H25">
            <v>7505</v>
          </cell>
          <cell r="J25">
            <v>1</v>
          </cell>
          <cell r="K25">
            <v>33920</v>
          </cell>
          <cell r="M25" t="str">
            <v>Büro</v>
          </cell>
          <cell r="N25">
            <v>24</v>
          </cell>
          <cell r="O25">
            <v>32</v>
          </cell>
          <cell r="P25">
            <v>36281</v>
          </cell>
          <cell r="Q25">
            <v>32</v>
          </cell>
          <cell r="S25">
            <v>37257</v>
          </cell>
          <cell r="T25">
            <v>36291</v>
          </cell>
          <cell r="U25">
            <v>36291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35391</v>
          </cell>
          <cell r="AE25">
            <v>35391</v>
          </cell>
          <cell r="AW25">
            <v>36234</v>
          </cell>
          <cell r="BA25">
            <v>65</v>
          </cell>
          <cell r="BB25">
            <v>4</v>
          </cell>
          <cell r="BC25">
            <v>1</v>
          </cell>
          <cell r="BD25">
            <v>1</v>
          </cell>
          <cell r="BE25">
            <v>1.5384615384615385</v>
          </cell>
        </row>
        <row r="26">
          <cell r="A26" t="str">
            <v>5730-400</v>
          </cell>
          <cell r="B26" t="str">
            <v>Institut für</v>
          </cell>
          <cell r="C26" t="str">
            <v>Geometrie</v>
          </cell>
          <cell r="F26" t="str">
            <v>Herrn</v>
          </cell>
          <cell r="G26" t="str">
            <v>Jens Faber,   Abt. 42</v>
          </cell>
          <cell r="H26">
            <v>7516</v>
          </cell>
          <cell r="J26" t="str">
            <v>"0"</v>
          </cell>
          <cell r="K26">
            <v>33547</v>
          </cell>
          <cell r="M26" t="str">
            <v>Büro</v>
          </cell>
          <cell r="N26">
            <v>24</v>
          </cell>
          <cell r="O26">
            <v>24</v>
          </cell>
          <cell r="P26">
            <v>36373</v>
          </cell>
          <cell r="Q26">
            <v>24</v>
          </cell>
          <cell r="S26">
            <v>37104</v>
          </cell>
          <cell r="T26">
            <v>36396</v>
          </cell>
          <cell r="U26">
            <v>36396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E26" t="str">
            <v/>
          </cell>
          <cell r="AW26">
            <v>36392</v>
          </cell>
          <cell r="AX26" t="str">
            <v>J. Faber prüft ausnahmsweise</v>
          </cell>
          <cell r="BA26">
            <v>80</v>
          </cell>
          <cell r="BB26">
            <v>27</v>
          </cell>
          <cell r="BC26">
            <v>3</v>
          </cell>
          <cell r="BD26">
            <v>0</v>
          </cell>
          <cell r="BE26">
            <v>3.75</v>
          </cell>
        </row>
        <row r="27">
          <cell r="A27" t="str">
            <v>5730-410</v>
          </cell>
          <cell r="B27" t="str">
            <v>Institut für</v>
          </cell>
          <cell r="C27" t="str">
            <v>Geometrie</v>
          </cell>
          <cell r="D27" t="str">
            <v>Abt.</v>
          </cell>
          <cell r="E27" t="str">
            <v>Diskrete Mathmatik</v>
          </cell>
          <cell r="F27" t="str">
            <v>Herrn</v>
          </cell>
          <cell r="G27" t="str">
            <v>Jens Faber,   Abt. 42</v>
          </cell>
          <cell r="H27">
            <v>7515</v>
          </cell>
          <cell r="J27" t="str">
            <v>"0"</v>
          </cell>
          <cell r="K27">
            <v>33547</v>
          </cell>
          <cell r="M27" t="str">
            <v>Büro</v>
          </cell>
          <cell r="N27">
            <v>24</v>
          </cell>
          <cell r="O27">
            <v>24</v>
          </cell>
          <cell r="P27">
            <v>36373</v>
          </cell>
          <cell r="Q27">
            <v>24</v>
          </cell>
          <cell r="S27">
            <v>37104</v>
          </cell>
          <cell r="T27">
            <v>36396</v>
          </cell>
          <cell r="U27">
            <v>36396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E27" t="str">
            <v/>
          </cell>
          <cell r="AW27">
            <v>36392</v>
          </cell>
          <cell r="AX27" t="str">
            <v>J. Faber prüft ausnahmsweise</v>
          </cell>
          <cell r="BE27">
            <v>0</v>
          </cell>
        </row>
        <row r="28">
          <cell r="A28" t="str">
            <v>5731-210</v>
          </cell>
          <cell r="B28" t="str">
            <v>Institut für</v>
          </cell>
          <cell r="C28" t="str">
            <v>Angewandte Mathematik</v>
          </cell>
          <cell r="D28" t="str">
            <v>Abt.</v>
          </cell>
          <cell r="E28" t="str">
            <v>Numerische Mathematik</v>
          </cell>
          <cell r="F28" t="str">
            <v>Herrn</v>
          </cell>
          <cell r="G28" t="str">
            <v>Thomas Lindner</v>
          </cell>
          <cell r="H28">
            <v>7556</v>
          </cell>
          <cell r="J28">
            <v>1</v>
          </cell>
          <cell r="K28">
            <v>36213</v>
          </cell>
          <cell r="M28" t="str">
            <v>Büro</v>
          </cell>
          <cell r="N28">
            <v>24</v>
          </cell>
          <cell r="O28">
            <v>28</v>
          </cell>
          <cell r="P28">
            <v>36220</v>
          </cell>
          <cell r="Q28">
            <v>28</v>
          </cell>
          <cell r="S28">
            <v>37073</v>
          </cell>
          <cell r="T28">
            <v>36234</v>
          </cell>
          <cell r="U28">
            <v>36234</v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>
            <v>35391</v>
          </cell>
          <cell r="AE28">
            <v>35391</v>
          </cell>
          <cell r="AX28" t="str">
            <v>Überspannungsableiter wurden nicht geprüft (15.3.99)</v>
          </cell>
          <cell r="BA28">
            <v>108</v>
          </cell>
          <cell r="BB28">
            <v>7</v>
          </cell>
          <cell r="BC28">
            <v>4</v>
          </cell>
          <cell r="BD28">
            <v>0</v>
          </cell>
          <cell r="BE28">
            <v>3.7037037037037037</v>
          </cell>
        </row>
        <row r="29">
          <cell r="A29" t="str">
            <v>5731-220</v>
          </cell>
          <cell r="B29" t="str">
            <v>Institut für</v>
          </cell>
          <cell r="C29" t="str">
            <v>Angewandte Mathematik</v>
          </cell>
          <cell r="D29" t="str">
            <v>Abt.</v>
          </cell>
          <cell r="E29" t="str">
            <v>Mathematische Optimierung</v>
          </cell>
          <cell r="F29" t="str">
            <v>Herrn</v>
          </cell>
          <cell r="G29" t="str">
            <v>Thomas Lindner</v>
          </cell>
          <cell r="H29">
            <v>7556</v>
          </cell>
          <cell r="J29" t="str">
            <v>"0"</v>
          </cell>
          <cell r="K29">
            <v>36213</v>
          </cell>
          <cell r="M29" t="str">
            <v>Büro</v>
          </cell>
          <cell r="N29">
            <v>24</v>
          </cell>
          <cell r="O29">
            <v>28</v>
          </cell>
          <cell r="P29">
            <v>36220</v>
          </cell>
          <cell r="Q29">
            <v>28</v>
          </cell>
          <cell r="S29">
            <v>37073</v>
          </cell>
          <cell r="T29">
            <v>36234</v>
          </cell>
          <cell r="U29">
            <v>36234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35391</v>
          </cell>
          <cell r="AE29">
            <v>35391</v>
          </cell>
          <cell r="BE29">
            <v>0</v>
          </cell>
        </row>
        <row r="30">
          <cell r="A30" t="str">
            <v>5732-000</v>
          </cell>
          <cell r="B30" t="str">
            <v>Institut für</v>
          </cell>
          <cell r="C30" t="str">
            <v>Mathematische Stochastik</v>
          </cell>
          <cell r="F30" t="str">
            <v>Herrn</v>
          </cell>
          <cell r="G30" t="str">
            <v>Dr. Lothar Schüler</v>
          </cell>
          <cell r="H30">
            <v>7569</v>
          </cell>
          <cell r="J30">
            <v>1</v>
          </cell>
          <cell r="K30">
            <v>33941</v>
          </cell>
          <cell r="M30" t="str">
            <v>Büro</v>
          </cell>
          <cell r="N30">
            <v>24</v>
          </cell>
          <cell r="O30">
            <v>32</v>
          </cell>
          <cell r="P30">
            <v>36602</v>
          </cell>
          <cell r="Q30">
            <v>32</v>
          </cell>
          <cell r="S30">
            <v>37577</v>
          </cell>
          <cell r="T30">
            <v>36607</v>
          </cell>
          <cell r="U30">
            <v>36607</v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>
            <v>35395</v>
          </cell>
          <cell r="AE30">
            <v>35395</v>
          </cell>
          <cell r="AW30" t="str">
            <v>17.01.00; 22.11.99; 8.10.99</v>
          </cell>
          <cell r="BA30">
            <v>77</v>
          </cell>
          <cell r="BB30">
            <v>5</v>
          </cell>
          <cell r="BC30">
            <v>2</v>
          </cell>
          <cell r="BD30">
            <v>0</v>
          </cell>
          <cell r="BE30">
            <v>2.5974025974025974</v>
          </cell>
        </row>
        <row r="31">
          <cell r="A31" t="str">
            <v>5740-100</v>
          </cell>
          <cell r="B31" t="str">
            <v>Institut für</v>
          </cell>
          <cell r="C31" t="str">
            <v>Theoretische Informatik</v>
          </cell>
          <cell r="D31" t="str">
            <v>Abt.</v>
          </cell>
          <cell r="E31" t="str">
            <v>Entwurf integrierter Schaltungen ( E.I.S.)</v>
          </cell>
          <cell r="F31" t="str">
            <v>Herrn</v>
          </cell>
          <cell r="G31" t="str">
            <v>Jürgen Hannken-Illjes</v>
          </cell>
          <cell r="H31">
            <v>2388</v>
          </cell>
          <cell r="J31">
            <v>1</v>
          </cell>
          <cell r="K31">
            <v>33920</v>
          </cell>
          <cell r="M31" t="str">
            <v>Büro</v>
          </cell>
          <cell r="N31">
            <v>24</v>
          </cell>
          <cell r="O31">
            <v>32</v>
          </cell>
          <cell r="P31">
            <v>36577</v>
          </cell>
          <cell r="Q31">
            <v>32</v>
          </cell>
          <cell r="S31">
            <v>37550</v>
          </cell>
          <cell r="T31">
            <v>36607</v>
          </cell>
          <cell r="U31">
            <v>36607</v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35587</v>
          </cell>
          <cell r="AE31">
            <v>35587</v>
          </cell>
          <cell r="BA31">
            <v>400</v>
          </cell>
          <cell r="BB31">
            <v>20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5740-110</v>
          </cell>
          <cell r="B32" t="str">
            <v>Institut für</v>
          </cell>
          <cell r="C32" t="str">
            <v>Theoretische Informatik</v>
          </cell>
          <cell r="D32" t="str">
            <v xml:space="preserve"> </v>
          </cell>
          <cell r="E32" t="str">
            <v>Fallersleber-Tor-Wall 22</v>
          </cell>
          <cell r="F32" t="str">
            <v>Herrn</v>
          </cell>
          <cell r="G32" t="str">
            <v>Frank Rust</v>
          </cell>
          <cell r="H32">
            <v>9525</v>
          </cell>
          <cell r="J32">
            <v>1</v>
          </cell>
          <cell r="K32">
            <v>34611</v>
          </cell>
          <cell r="M32" t="str">
            <v>Büro</v>
          </cell>
          <cell r="N32">
            <v>24</v>
          </cell>
          <cell r="O32">
            <v>32</v>
          </cell>
          <cell r="P32">
            <v>36495</v>
          </cell>
          <cell r="Q32">
            <v>32</v>
          </cell>
          <cell r="S32">
            <v>37469</v>
          </cell>
          <cell r="T32">
            <v>36529</v>
          </cell>
          <cell r="U32">
            <v>36529</v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>
            <v>35563</v>
          </cell>
          <cell r="AE32">
            <v>35563</v>
          </cell>
          <cell r="AW32">
            <v>36503</v>
          </cell>
          <cell r="BA32">
            <v>248</v>
          </cell>
          <cell r="BB32">
            <v>21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5741-000</v>
          </cell>
          <cell r="B33" t="str">
            <v>Institut für</v>
          </cell>
          <cell r="C33" t="str">
            <v>Programmiersprachen und Informations-Systeme</v>
          </cell>
          <cell r="F33" t="str">
            <v>Herrn</v>
          </cell>
          <cell r="G33" t="str">
            <v>Thomas Mack</v>
          </cell>
          <cell r="H33">
            <v>3296</v>
          </cell>
          <cell r="J33">
            <v>1</v>
          </cell>
          <cell r="K33">
            <v>33917</v>
          </cell>
          <cell r="M33" t="str">
            <v>Büro</v>
          </cell>
          <cell r="N33">
            <v>24</v>
          </cell>
          <cell r="O33">
            <v>32</v>
          </cell>
          <cell r="P33">
            <v>35855</v>
          </cell>
          <cell r="Q33">
            <v>32</v>
          </cell>
          <cell r="S33">
            <v>36831</v>
          </cell>
          <cell r="T33">
            <v>35993</v>
          </cell>
          <cell r="U33">
            <v>35993</v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35391</v>
          </cell>
          <cell r="AE33">
            <v>35391</v>
          </cell>
          <cell r="BA33">
            <v>721</v>
          </cell>
          <cell r="BB33">
            <v>9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5741-010</v>
          </cell>
          <cell r="B34" t="str">
            <v>Institut für</v>
          </cell>
          <cell r="C34" t="str">
            <v>Programmiersprachen und Informations-Systeme</v>
          </cell>
          <cell r="D34" t="str">
            <v>Abt.</v>
          </cell>
          <cell r="E34" t="str">
            <v>Datenbanken</v>
          </cell>
          <cell r="F34" t="str">
            <v>Herrn</v>
          </cell>
          <cell r="G34" t="str">
            <v>Thomas Mack</v>
          </cell>
          <cell r="H34">
            <v>3296</v>
          </cell>
          <cell r="J34" t="str">
            <v>"0"</v>
          </cell>
          <cell r="K34">
            <v>33917</v>
          </cell>
          <cell r="M34" t="str">
            <v>Büro</v>
          </cell>
          <cell r="N34">
            <v>24</v>
          </cell>
          <cell r="O34">
            <v>32</v>
          </cell>
          <cell r="P34">
            <v>35855</v>
          </cell>
          <cell r="Q34">
            <v>32</v>
          </cell>
          <cell r="S34">
            <v>36831</v>
          </cell>
          <cell r="T34">
            <v>35993</v>
          </cell>
          <cell r="U34">
            <v>35993</v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35391</v>
          </cell>
          <cell r="AE34">
            <v>35391</v>
          </cell>
          <cell r="BC34">
            <v>0</v>
          </cell>
          <cell r="BD34">
            <v>0</v>
          </cell>
          <cell r="BE34">
            <v>0</v>
          </cell>
        </row>
        <row r="35">
          <cell r="A35" t="str">
            <v>5741-020</v>
          </cell>
          <cell r="B35" t="str">
            <v>Institut für</v>
          </cell>
          <cell r="C35" t="str">
            <v>Programmiersprachen und Informations-Systeme</v>
          </cell>
          <cell r="D35" t="str">
            <v>Abt.</v>
          </cell>
          <cell r="E35" t="str">
            <v>Softwaretechnologie</v>
          </cell>
          <cell r="F35" t="str">
            <v>Herrn</v>
          </cell>
          <cell r="G35" t="str">
            <v>Thomas Mack</v>
          </cell>
          <cell r="H35">
            <v>3296</v>
          </cell>
          <cell r="J35" t="str">
            <v>"0"</v>
          </cell>
          <cell r="K35">
            <v>33917</v>
          </cell>
          <cell r="M35" t="str">
            <v>Büro</v>
          </cell>
          <cell r="N35">
            <v>24</v>
          </cell>
          <cell r="O35">
            <v>32</v>
          </cell>
          <cell r="P35">
            <v>35855</v>
          </cell>
          <cell r="Q35">
            <v>32</v>
          </cell>
          <cell r="S35">
            <v>36831</v>
          </cell>
          <cell r="T35">
            <v>35993</v>
          </cell>
          <cell r="U35">
            <v>35993</v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35391</v>
          </cell>
          <cell r="AE35">
            <v>35391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5741-030</v>
          </cell>
          <cell r="B36" t="str">
            <v>Institut für</v>
          </cell>
          <cell r="C36" t="str">
            <v>Programmiersprachen und Informations-Systeme</v>
          </cell>
          <cell r="D36" t="str">
            <v>Abt.</v>
          </cell>
          <cell r="E36" t="str">
            <v>Programmiersprachen</v>
          </cell>
          <cell r="F36" t="str">
            <v>Herrn</v>
          </cell>
          <cell r="G36" t="str">
            <v>Thomas Mack</v>
          </cell>
          <cell r="H36">
            <v>3296</v>
          </cell>
          <cell r="J36" t="str">
            <v>"0"</v>
          </cell>
          <cell r="K36">
            <v>33917</v>
          </cell>
          <cell r="M36" t="str">
            <v>Büro</v>
          </cell>
          <cell r="N36">
            <v>24</v>
          </cell>
          <cell r="O36">
            <v>32</v>
          </cell>
          <cell r="P36">
            <v>35855</v>
          </cell>
          <cell r="Q36">
            <v>32</v>
          </cell>
          <cell r="S36">
            <v>36831</v>
          </cell>
          <cell r="T36">
            <v>35993</v>
          </cell>
          <cell r="U36">
            <v>35993</v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>
            <v>35391</v>
          </cell>
          <cell r="AE36">
            <v>35391</v>
          </cell>
          <cell r="BC36">
            <v>0</v>
          </cell>
          <cell r="BD36">
            <v>0</v>
          </cell>
          <cell r="BE36">
            <v>0</v>
          </cell>
        </row>
        <row r="37">
          <cell r="A37" t="str">
            <v>5742-800</v>
          </cell>
          <cell r="B37" t="str">
            <v>Institut für</v>
          </cell>
          <cell r="C37" t="str">
            <v>Betriebssysteme und Rechnerverbund</v>
          </cell>
          <cell r="F37" t="str">
            <v>Herrn</v>
          </cell>
          <cell r="G37" t="str">
            <v>Detlev Meier</v>
          </cell>
          <cell r="H37">
            <v>3295</v>
          </cell>
          <cell r="J37">
            <v>1</v>
          </cell>
          <cell r="K37">
            <v>34611</v>
          </cell>
          <cell r="M37" t="str">
            <v>Büro</v>
          </cell>
          <cell r="N37">
            <v>24</v>
          </cell>
          <cell r="O37">
            <v>32</v>
          </cell>
          <cell r="P37">
            <v>36591</v>
          </cell>
          <cell r="Q37">
            <v>32</v>
          </cell>
          <cell r="S37">
            <v>37566</v>
          </cell>
          <cell r="T37">
            <v>36593</v>
          </cell>
          <cell r="U37">
            <v>36593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35563</v>
          </cell>
          <cell r="AE37">
            <v>35563</v>
          </cell>
          <cell r="BA37">
            <v>810</v>
          </cell>
          <cell r="BB37">
            <v>31</v>
          </cell>
          <cell r="BC37">
            <v>10</v>
          </cell>
          <cell r="BD37">
            <v>1</v>
          </cell>
          <cell r="BE37">
            <v>1.2345679012345678</v>
          </cell>
        </row>
        <row r="38">
          <cell r="A38" t="str">
            <v>5742-801</v>
          </cell>
          <cell r="B38" t="str">
            <v>Institut für</v>
          </cell>
          <cell r="C38" t="str">
            <v>Betriebssysteme und Rechnerverbund</v>
          </cell>
          <cell r="F38" t="str">
            <v>Herrn</v>
          </cell>
          <cell r="G38" t="str">
            <v>Detlev Meier</v>
          </cell>
          <cell r="H38">
            <v>3295</v>
          </cell>
          <cell r="J38" t="str">
            <v>"0"</v>
          </cell>
          <cell r="K38">
            <v>34611</v>
          </cell>
          <cell r="M38" t="str">
            <v>Werkstatt</v>
          </cell>
          <cell r="N38">
            <v>12</v>
          </cell>
          <cell r="O38">
            <v>16</v>
          </cell>
          <cell r="P38">
            <v>36526</v>
          </cell>
          <cell r="Q38">
            <v>16</v>
          </cell>
          <cell r="S38">
            <v>37012</v>
          </cell>
          <cell r="T38">
            <v>36593</v>
          </cell>
          <cell r="U38">
            <v>36593</v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>
            <v>35563</v>
          </cell>
          <cell r="AE38">
            <v>35563</v>
          </cell>
          <cell r="AT38">
            <v>1</v>
          </cell>
          <cell r="AU38" t="str">
            <v>meier@ibr.cs.tu-bs.de</v>
          </cell>
          <cell r="AV38">
            <v>36543</v>
          </cell>
          <cell r="BA38">
            <v>33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5743-600</v>
          </cell>
          <cell r="B39" t="str">
            <v xml:space="preserve">Institut für </v>
          </cell>
          <cell r="C39" t="str">
            <v>Robotik und Prozeßinformatik</v>
          </cell>
          <cell r="F39" t="str">
            <v xml:space="preserve"> Frau</v>
          </cell>
          <cell r="G39" t="str">
            <v>Ingeborg Räke</v>
          </cell>
          <cell r="H39">
            <v>7456</v>
          </cell>
          <cell r="I39">
            <v>1</v>
          </cell>
          <cell r="J39">
            <v>1</v>
          </cell>
          <cell r="K39">
            <v>34911</v>
          </cell>
          <cell r="L39">
            <v>1</v>
          </cell>
          <cell r="M39" t="str">
            <v>Labor / Werkstatt / Praktikum</v>
          </cell>
          <cell r="N39">
            <v>12</v>
          </cell>
          <cell r="O39">
            <v>16</v>
          </cell>
          <cell r="P39">
            <v>36495</v>
          </cell>
          <cell r="Q39">
            <v>16</v>
          </cell>
          <cell r="S39">
            <v>36982</v>
          </cell>
          <cell r="T39" t="str">
            <v>Ingeborg Räke</v>
          </cell>
          <cell r="U39" t="str">
            <v>Ingeborg Räke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36110</v>
          </cell>
          <cell r="AE39">
            <v>36110</v>
          </cell>
          <cell r="AX39" t="str">
            <v>108 aus Werkstatt nach Büro gewechselt !</v>
          </cell>
          <cell r="BA39">
            <v>226</v>
          </cell>
          <cell r="BB39">
            <v>0</v>
          </cell>
          <cell r="BC39">
            <v>3</v>
          </cell>
          <cell r="BD39">
            <v>0</v>
          </cell>
          <cell r="BE39">
            <v>1.3274336283185841</v>
          </cell>
        </row>
        <row r="40">
          <cell r="A40" t="str">
            <v>5743-601</v>
          </cell>
          <cell r="B40" t="str">
            <v xml:space="preserve">Institut für </v>
          </cell>
          <cell r="C40" t="str">
            <v>Robotik und Prozeßinformatik</v>
          </cell>
          <cell r="F40" t="str">
            <v xml:space="preserve"> Frau</v>
          </cell>
          <cell r="G40" t="str">
            <v>Ingeborg Räke</v>
          </cell>
          <cell r="H40">
            <v>7456</v>
          </cell>
          <cell r="I40" t="str">
            <v>"0"</v>
          </cell>
          <cell r="K40">
            <v>34911</v>
          </cell>
          <cell r="M40" t="str">
            <v>Büro / Labor</v>
          </cell>
          <cell r="N40">
            <v>24</v>
          </cell>
          <cell r="O40">
            <v>32</v>
          </cell>
          <cell r="P40">
            <v>36465</v>
          </cell>
          <cell r="Q40">
            <v>32</v>
          </cell>
          <cell r="R40" t="str">
            <v xml:space="preserve"> </v>
          </cell>
          <cell r="S40">
            <v>37438</v>
          </cell>
          <cell r="T40" t="str">
            <v>Ingeborg Räke</v>
          </cell>
          <cell r="U40" t="str">
            <v>Ingeborg Räke</v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>
            <v>35506</v>
          </cell>
          <cell r="AE40">
            <v>35506</v>
          </cell>
          <cell r="AW40" t="str">
            <v>11.10.1999..</v>
          </cell>
          <cell r="AX40" t="str">
            <v>154 Büro +108 Werkstatt= 262 Geräte gesamt</v>
          </cell>
          <cell r="BA40">
            <v>203</v>
          </cell>
          <cell r="BB40">
            <v>2</v>
          </cell>
          <cell r="BC40">
            <v>3</v>
          </cell>
          <cell r="BD40">
            <v>0</v>
          </cell>
          <cell r="BE40">
            <v>1.4778325123152709</v>
          </cell>
        </row>
        <row r="41">
          <cell r="A41" t="str">
            <v>5751-700</v>
          </cell>
          <cell r="B41" t="str">
            <v xml:space="preserve">Institut für </v>
          </cell>
          <cell r="C41" t="str">
            <v>Wissenschaftliches Rechnen</v>
          </cell>
          <cell r="F41" t="str">
            <v>Herrn</v>
          </cell>
          <cell r="G41" t="str">
            <v>Jörg Kaminski</v>
          </cell>
          <cell r="H41">
            <v>5539</v>
          </cell>
          <cell r="J41">
            <v>1</v>
          </cell>
          <cell r="K41">
            <v>34313</v>
          </cell>
          <cell r="M41" t="str">
            <v>Büro</v>
          </cell>
          <cell r="N41">
            <v>24</v>
          </cell>
          <cell r="O41">
            <v>24</v>
          </cell>
          <cell r="P41">
            <v>35855</v>
          </cell>
          <cell r="Q41">
            <v>24</v>
          </cell>
          <cell r="S41">
            <v>36586</v>
          </cell>
          <cell r="T41" t="str">
            <v>Jörg Kaminski</v>
          </cell>
          <cell r="U41" t="str">
            <v>Jörg Kaminski</v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>siehe &gt;</v>
          </cell>
          <cell r="AA41" t="str">
            <v/>
          </cell>
          <cell r="AB41" t="str">
            <v/>
          </cell>
          <cell r="AC41" t="str">
            <v/>
          </cell>
          <cell r="AE41" t="str">
            <v/>
          </cell>
          <cell r="AM41" t="str">
            <v>siehe Bemerkungen</v>
          </cell>
          <cell r="AW41">
            <v>36635</v>
          </cell>
          <cell r="AX41" t="str">
            <v>momentan überlastet, prüft etwas später!</v>
          </cell>
          <cell r="BA41">
            <v>42</v>
          </cell>
          <cell r="BB41">
            <v>7</v>
          </cell>
          <cell r="BC41">
            <v>1</v>
          </cell>
          <cell r="BD41">
            <v>0</v>
          </cell>
          <cell r="BE41">
            <v>2.3809523809523809</v>
          </cell>
        </row>
        <row r="42">
          <cell r="A42" t="str">
            <v>5762-200</v>
          </cell>
          <cell r="B42" t="str">
            <v>Fachb. 2</v>
          </cell>
          <cell r="C42" t="str">
            <v>Physik und Geowissenschaften</v>
          </cell>
          <cell r="F42" t="str">
            <v>Herrn</v>
          </cell>
          <cell r="G42" t="str">
            <v>Jens Faber,   Abt. 42</v>
          </cell>
          <cell r="H42">
            <v>5250</v>
          </cell>
          <cell r="I42" t="str">
            <v>"0"</v>
          </cell>
          <cell r="K42">
            <v>33547</v>
          </cell>
          <cell r="M42" t="str">
            <v>Büro</v>
          </cell>
          <cell r="N42">
            <v>24</v>
          </cell>
          <cell r="O42">
            <v>24</v>
          </cell>
          <cell r="P42">
            <v>35855</v>
          </cell>
          <cell r="Q42">
            <v>30</v>
          </cell>
          <cell r="S42">
            <v>36770</v>
          </cell>
          <cell r="T42" t="str">
            <v>Faber</v>
          </cell>
          <cell r="U42" t="str">
            <v>Faber</v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"12.05.98"</v>
          </cell>
          <cell r="AE42" t="str">
            <v>"12.05.98"</v>
          </cell>
          <cell r="AZ42" t="str">
            <v>FJ</v>
          </cell>
          <cell r="BA42">
            <v>10</v>
          </cell>
          <cell r="BB42">
            <v>2</v>
          </cell>
          <cell r="BC42">
            <v>0</v>
          </cell>
          <cell r="BD42">
            <v>0</v>
          </cell>
          <cell r="BE42">
            <v>0</v>
          </cell>
        </row>
        <row r="43">
          <cell r="A43" t="str">
            <v>5762-201</v>
          </cell>
          <cell r="B43" t="str">
            <v>Fachschaft</v>
          </cell>
          <cell r="C43" t="str">
            <v>Physik und Geowissenschaften</v>
          </cell>
          <cell r="E43" t="str">
            <v>Zimmerstr. 24 c</v>
          </cell>
          <cell r="F43" t="str">
            <v>Herrn</v>
          </cell>
          <cell r="G43" t="str">
            <v>Jens Faber</v>
          </cell>
          <cell r="H43">
            <v>4557</v>
          </cell>
          <cell r="K43">
            <v>33547</v>
          </cell>
          <cell r="M43" t="str">
            <v>Büro</v>
          </cell>
          <cell r="N43">
            <v>24</v>
          </cell>
          <cell r="O43">
            <v>24</v>
          </cell>
          <cell r="P43">
            <v>36678</v>
          </cell>
          <cell r="Q43">
            <v>30</v>
          </cell>
          <cell r="S43">
            <v>37591</v>
          </cell>
          <cell r="T43" t="str">
            <v>Faber</v>
          </cell>
          <cell r="U43" t="str">
            <v>Faber</v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"12.05.98"</v>
          </cell>
          <cell r="AE43" t="str">
            <v>"12.05.98"</v>
          </cell>
          <cell r="AM43" t="str">
            <v>siehe oben</v>
          </cell>
          <cell r="AX43" t="str">
            <v>Prüfung erfolgt auf freiw. Basis</v>
          </cell>
          <cell r="AZ43" t="str">
            <v>JF</v>
          </cell>
          <cell r="BE43">
            <v>0</v>
          </cell>
        </row>
        <row r="44">
          <cell r="A44" t="str">
            <v>5763-000</v>
          </cell>
          <cell r="B44" t="str">
            <v>Institut für</v>
          </cell>
          <cell r="C44" t="str">
            <v>Metallphysik und Nukleare Festkörperphysik</v>
          </cell>
          <cell r="F44" t="str">
            <v>Herrn</v>
          </cell>
          <cell r="G44" t="str">
            <v>Wolfgang Ernst</v>
          </cell>
          <cell r="H44">
            <v>5119</v>
          </cell>
          <cell r="I44">
            <v>1</v>
          </cell>
          <cell r="J44">
            <v>5</v>
          </cell>
          <cell r="K44">
            <v>33917</v>
          </cell>
          <cell r="M44" t="str">
            <v>Labor / Schulung / Werkstatt</v>
          </cell>
          <cell r="N44">
            <v>12</v>
          </cell>
          <cell r="O44">
            <v>16</v>
          </cell>
          <cell r="P44">
            <v>36220</v>
          </cell>
          <cell r="Q44">
            <v>24</v>
          </cell>
          <cell r="R44" t="str">
            <v>X</v>
          </cell>
          <cell r="S44">
            <v>36951</v>
          </cell>
          <cell r="T44" t="str">
            <v>Wolfgang Ernst</v>
          </cell>
          <cell r="U44" t="str">
            <v>Wolfgang Ernst</v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35391</v>
          </cell>
          <cell r="AE44" t="str">
            <v>Sonderturnus</v>
          </cell>
          <cell r="AT44">
            <v>0</v>
          </cell>
          <cell r="AU44" t="str">
            <v>wo.ernst@tu-bs.de</v>
          </cell>
          <cell r="AV44">
            <v>36648</v>
          </cell>
          <cell r="AW44">
            <v>36648</v>
          </cell>
          <cell r="AX44" t="str">
            <v>Siehe in Mappe Schreiben vom 8. Mai 00;- Verschiebung (Sonderturnus) der Prüfung von Juli 00 auf März 01 !</v>
          </cell>
          <cell r="BA44">
            <v>1059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</row>
        <row r="45">
          <cell r="A45" t="str">
            <v>5763-001</v>
          </cell>
          <cell r="C45" t="str">
            <v>Metallphysik und Nukleare Festkörperphysik</v>
          </cell>
          <cell r="F45" t="str">
            <v>Herrn</v>
          </cell>
          <cell r="G45" t="str">
            <v>Wolfgang Ernst</v>
          </cell>
          <cell r="H45">
            <v>5119</v>
          </cell>
          <cell r="I45" t="str">
            <v>"0"</v>
          </cell>
          <cell r="K45">
            <v>33917</v>
          </cell>
          <cell r="M45" t="str">
            <v>Büro</v>
          </cell>
          <cell r="N45">
            <v>24</v>
          </cell>
          <cell r="O45">
            <v>32</v>
          </cell>
          <cell r="P45">
            <v>36220</v>
          </cell>
          <cell r="Q45">
            <v>32</v>
          </cell>
          <cell r="R45" t="str">
            <v xml:space="preserve"> </v>
          </cell>
          <cell r="S45">
            <v>37196</v>
          </cell>
          <cell r="T45" t="str">
            <v>Wolfgang Ernst</v>
          </cell>
          <cell r="U45" t="str">
            <v>Wolfgang Ernst</v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35391</v>
          </cell>
          <cell r="AE45">
            <v>35391</v>
          </cell>
          <cell r="AG45">
            <v>36648</v>
          </cell>
          <cell r="AW45">
            <v>36648</v>
          </cell>
          <cell r="AX45" t="str">
            <v>Verwaltungsirrtum meinerseits telefonisch und schriftlich entschuldigt. J.F.</v>
          </cell>
          <cell r="BA45">
            <v>231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</row>
        <row r="46">
          <cell r="A46" t="str">
            <v>5764-900</v>
          </cell>
          <cell r="B46" t="str">
            <v>Institut für</v>
          </cell>
          <cell r="C46" t="str">
            <v>Halbleiterphysik und Optik</v>
          </cell>
          <cell r="F46" t="str">
            <v>Herrn</v>
          </cell>
          <cell r="G46" t="str">
            <v>Lutz Nagatz</v>
          </cell>
          <cell r="H46" t="str">
            <v>5136/50</v>
          </cell>
          <cell r="I46">
            <v>1</v>
          </cell>
          <cell r="K46">
            <v>33917</v>
          </cell>
          <cell r="M46" t="str">
            <v>Büro</v>
          </cell>
          <cell r="N46">
            <v>24</v>
          </cell>
          <cell r="O46">
            <v>30</v>
          </cell>
          <cell r="P46">
            <v>36220</v>
          </cell>
          <cell r="Q46">
            <v>32</v>
          </cell>
          <cell r="S46">
            <v>37196</v>
          </cell>
          <cell r="T46" t="str">
            <v>Lutz Nagatz</v>
          </cell>
          <cell r="U46" t="str">
            <v>Lutz Nagatz</v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>
            <v>36370</v>
          </cell>
          <cell r="AE46">
            <v>36370</v>
          </cell>
          <cell r="AM46" t="str">
            <v>eigenes Prüfgerät</v>
          </cell>
          <cell r="AO46" t="str">
            <v xml:space="preserve"> eigenes Prüfgerät</v>
          </cell>
          <cell r="AQ46" t="str">
            <v xml:space="preserve"> eigenes Prüfgerät                      </v>
          </cell>
          <cell r="AS46">
            <v>1</v>
          </cell>
          <cell r="AT46">
            <v>0</v>
          </cell>
          <cell r="AW46">
            <v>36200</v>
          </cell>
          <cell r="BA46">
            <v>47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A47" t="str">
            <v>5764-901</v>
          </cell>
          <cell r="B47" t="str">
            <v>Institut für</v>
          </cell>
          <cell r="C47" t="str">
            <v>Halbleiterphysik und Optik</v>
          </cell>
          <cell r="E47" t="str">
            <v>Praktikum für Anfänger u. sonst. Schulung</v>
          </cell>
          <cell r="F47" t="str">
            <v>Herrn</v>
          </cell>
          <cell r="G47" t="str">
            <v>Lutz Nagatz</v>
          </cell>
          <cell r="H47">
            <v>5136</v>
          </cell>
          <cell r="I47" t="str">
            <v>"0"</v>
          </cell>
          <cell r="J47">
            <v>2</v>
          </cell>
          <cell r="K47">
            <v>33917</v>
          </cell>
          <cell r="M47" t="str">
            <v>Schulung</v>
          </cell>
          <cell r="N47">
            <v>12</v>
          </cell>
          <cell r="O47">
            <v>16</v>
          </cell>
          <cell r="P47">
            <v>36192</v>
          </cell>
          <cell r="Q47">
            <v>16</v>
          </cell>
          <cell r="S47">
            <v>36678</v>
          </cell>
          <cell r="T47" t="str">
            <v>Lutz Nagatz</v>
          </cell>
          <cell r="U47" t="str">
            <v>Lutz Nagatz</v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>
            <v>36672</v>
          </cell>
          <cell r="AA47" t="str">
            <v/>
          </cell>
          <cell r="AB47" t="str">
            <v/>
          </cell>
          <cell r="AC47" t="str">
            <v/>
          </cell>
          <cell r="AD47">
            <v>35391</v>
          </cell>
          <cell r="AE47">
            <v>35391</v>
          </cell>
          <cell r="AT47">
            <v>1</v>
          </cell>
          <cell r="AU47" t="str">
            <v>l.nagatz@tu-bs.de</v>
          </cell>
          <cell r="AV47">
            <v>36536</v>
          </cell>
          <cell r="AW47">
            <v>36131</v>
          </cell>
          <cell r="BA47">
            <v>382</v>
          </cell>
          <cell r="BB47">
            <v>8</v>
          </cell>
          <cell r="BC47">
            <v>0</v>
          </cell>
          <cell r="BD47">
            <v>1</v>
          </cell>
          <cell r="BE47">
            <v>0</v>
          </cell>
        </row>
        <row r="48">
          <cell r="A48" t="str">
            <v>5764-902</v>
          </cell>
          <cell r="B48" t="str">
            <v>Institut für</v>
          </cell>
          <cell r="C48" t="str">
            <v>Halbleiterphysik und Optik</v>
          </cell>
          <cell r="F48" t="str">
            <v>Frau</v>
          </cell>
          <cell r="G48" t="str">
            <v>Brigitte Schön</v>
          </cell>
          <cell r="H48">
            <v>5138</v>
          </cell>
          <cell r="J48" t="str">
            <v>"0"</v>
          </cell>
          <cell r="K48">
            <v>1996</v>
          </cell>
          <cell r="M48" t="str">
            <v>Büro</v>
          </cell>
          <cell r="N48">
            <v>24</v>
          </cell>
          <cell r="O48">
            <v>24</v>
          </cell>
          <cell r="P48">
            <v>36281</v>
          </cell>
          <cell r="Q48">
            <v>32</v>
          </cell>
          <cell r="S48">
            <v>37257</v>
          </cell>
          <cell r="T48" t="str">
            <v>Lutz Nagatz</v>
          </cell>
          <cell r="U48" t="str">
            <v>Lutz Nagatz</v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36368</v>
          </cell>
          <cell r="AE48">
            <v>36368</v>
          </cell>
          <cell r="AM48" t="str">
            <v>siehe oben</v>
          </cell>
          <cell r="AW48">
            <v>36269</v>
          </cell>
          <cell r="AX48" t="str">
            <v>189?</v>
          </cell>
          <cell r="BA48">
            <v>29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</row>
        <row r="49">
          <cell r="A49" t="str">
            <v>5764-903</v>
          </cell>
          <cell r="B49" t="str">
            <v>Institut für</v>
          </cell>
          <cell r="C49" t="str">
            <v>Halbleiterphysik und Optik</v>
          </cell>
          <cell r="E49" t="str">
            <v>Praktikum für E-Techniker u. Pharmazeuten u. F- Praktikum</v>
          </cell>
          <cell r="F49" t="str">
            <v>Frau</v>
          </cell>
          <cell r="G49" t="str">
            <v>Brigitte Schön</v>
          </cell>
          <cell r="H49">
            <v>5138</v>
          </cell>
          <cell r="J49" t="str">
            <v>"0"</v>
          </cell>
          <cell r="K49">
            <v>1996</v>
          </cell>
          <cell r="M49" t="str">
            <v>Labor / Praktikum</v>
          </cell>
          <cell r="N49">
            <v>12</v>
          </cell>
          <cell r="O49">
            <v>16</v>
          </cell>
          <cell r="P49">
            <v>36691</v>
          </cell>
          <cell r="Q49">
            <v>16</v>
          </cell>
          <cell r="R49" t="str">
            <v xml:space="preserve"> </v>
          </cell>
          <cell r="S49">
            <v>37178</v>
          </cell>
          <cell r="T49" t="str">
            <v>Lutz Nagatz</v>
          </cell>
          <cell r="U49" t="str">
            <v>Lutz Nagatz</v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"26.11.98"</v>
          </cell>
          <cell r="AE49" t="str">
            <v>"26.11.98"</v>
          </cell>
          <cell r="AM49">
            <v>36661</v>
          </cell>
          <cell r="AN49">
            <v>36691</v>
          </cell>
          <cell r="AO49">
            <v>0.4375</v>
          </cell>
          <cell r="AP49">
            <v>36783</v>
          </cell>
          <cell r="AQ49">
            <v>0.4375</v>
          </cell>
          <cell r="AR49">
            <v>1</v>
          </cell>
          <cell r="AW49" t="str">
            <v>14.06.00; 19.4.99; 24.02.1999</v>
          </cell>
          <cell r="AX49" t="str">
            <v>480 Aufkleber;- vorbeibringen, anrufen</v>
          </cell>
          <cell r="BA49">
            <v>185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A50" t="str">
            <v>5764-904</v>
          </cell>
          <cell r="B50" t="str">
            <v>Institut für</v>
          </cell>
          <cell r="C50" t="str">
            <v>Halbleiterphysik und Optik</v>
          </cell>
          <cell r="F50" t="str">
            <v>Frau</v>
          </cell>
          <cell r="G50" t="str">
            <v>Brigitte Schön</v>
          </cell>
          <cell r="H50">
            <v>5138</v>
          </cell>
          <cell r="J50" t="str">
            <v>"0"</v>
          </cell>
          <cell r="K50">
            <v>1996</v>
          </cell>
          <cell r="M50" t="str">
            <v>Labor / Praktikum</v>
          </cell>
          <cell r="N50">
            <v>12</v>
          </cell>
          <cell r="O50">
            <v>16</v>
          </cell>
          <cell r="P50">
            <v>36691</v>
          </cell>
          <cell r="Q50">
            <v>16</v>
          </cell>
          <cell r="S50">
            <v>37178</v>
          </cell>
          <cell r="T50" t="str">
            <v>Lutz Nagatz</v>
          </cell>
          <cell r="U50" t="str">
            <v>Lutz Nagatz</v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"26.11.98"</v>
          </cell>
          <cell r="AE50" t="str">
            <v>"26.11.98"</v>
          </cell>
          <cell r="AM50" t="str">
            <v>siehe oben</v>
          </cell>
          <cell r="BA50">
            <v>160</v>
          </cell>
          <cell r="BB50">
            <v>1</v>
          </cell>
          <cell r="BC50">
            <v>0</v>
          </cell>
          <cell r="BD50">
            <v>0</v>
          </cell>
          <cell r="BE50">
            <v>0</v>
          </cell>
        </row>
        <row r="51">
          <cell r="A51" t="str">
            <v>5764-905</v>
          </cell>
          <cell r="B51" t="str">
            <v>Institut für</v>
          </cell>
          <cell r="C51" t="str">
            <v>Halbleiterphysik und Optik</v>
          </cell>
          <cell r="E51" t="str">
            <v>Praktikum für Anfänger u. sonst. Schulung</v>
          </cell>
          <cell r="F51" t="str">
            <v>Herrn</v>
          </cell>
          <cell r="G51" t="str">
            <v>Andreas Borgschulte</v>
          </cell>
          <cell r="H51">
            <v>5138</v>
          </cell>
          <cell r="J51" t="str">
            <v>"0"</v>
          </cell>
          <cell r="K51">
            <v>1999</v>
          </cell>
          <cell r="M51" t="str">
            <v>Praktikum</v>
          </cell>
          <cell r="N51">
            <v>12</v>
          </cell>
          <cell r="O51">
            <v>16</v>
          </cell>
          <cell r="P51">
            <v>36312</v>
          </cell>
          <cell r="Q51">
            <v>16</v>
          </cell>
          <cell r="S51">
            <v>36800</v>
          </cell>
          <cell r="T51" t="str">
            <v>Lutz Nagatz</v>
          </cell>
          <cell r="U51" t="str">
            <v>Lutz Nagatz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"26.11.98"</v>
          </cell>
          <cell r="AE51" t="str">
            <v>"26.11.98"</v>
          </cell>
          <cell r="AX51">
            <v>575</v>
          </cell>
          <cell r="BA51">
            <v>60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</row>
        <row r="52">
          <cell r="A52" t="str">
            <v>5764-906</v>
          </cell>
          <cell r="B52" t="str">
            <v>Institut für</v>
          </cell>
          <cell r="C52" t="str">
            <v>Halbleiterphysik und Optik</v>
          </cell>
          <cell r="E52" t="str">
            <v>MBE Anlage; Labor, Werkstatt</v>
          </cell>
          <cell r="F52" t="str">
            <v>Herrn</v>
          </cell>
          <cell r="G52" t="str">
            <v>Thilo Lampe</v>
          </cell>
          <cell r="H52">
            <v>5136</v>
          </cell>
          <cell r="J52">
            <v>1</v>
          </cell>
          <cell r="K52">
            <v>1999</v>
          </cell>
          <cell r="M52" t="str">
            <v>Werkstatt</v>
          </cell>
          <cell r="N52">
            <v>12</v>
          </cell>
          <cell r="O52">
            <v>16</v>
          </cell>
          <cell r="P52">
            <v>36251</v>
          </cell>
          <cell r="Q52">
            <v>16</v>
          </cell>
          <cell r="S52">
            <v>36739</v>
          </cell>
          <cell r="T52" t="str">
            <v>Lutz Nagatz</v>
          </cell>
          <cell r="U52" t="str">
            <v>Lutz Nagatz</v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"26.11.98"</v>
          </cell>
          <cell r="AE52" t="str">
            <v>"26.11.98"</v>
          </cell>
          <cell r="BA52">
            <v>19</v>
          </cell>
          <cell r="BB52">
            <v>3</v>
          </cell>
          <cell r="BC52">
            <v>0</v>
          </cell>
          <cell r="BD52">
            <v>0</v>
          </cell>
          <cell r="BE52">
            <v>0</v>
          </cell>
        </row>
        <row r="53">
          <cell r="A53" t="str">
            <v>5764-910</v>
          </cell>
          <cell r="B53" t="str">
            <v>Institut für</v>
          </cell>
          <cell r="C53" t="str">
            <v>Halbleiterphysik und Optik</v>
          </cell>
          <cell r="E53" t="str">
            <v>Phys. Prakt. für Fortgeschrittene (u. Labore)</v>
          </cell>
          <cell r="F53" t="str">
            <v>Herrn</v>
          </cell>
          <cell r="G53" t="str">
            <v>Brigitte Schön</v>
          </cell>
          <cell r="H53">
            <v>5138</v>
          </cell>
          <cell r="J53">
            <v>1</v>
          </cell>
          <cell r="K53">
            <v>34639</v>
          </cell>
          <cell r="M53" t="str">
            <v>Schulung</v>
          </cell>
          <cell r="N53">
            <v>12</v>
          </cell>
          <cell r="O53">
            <v>16</v>
          </cell>
          <cell r="P53">
            <v>36691</v>
          </cell>
          <cell r="Q53">
            <v>15</v>
          </cell>
          <cell r="S53">
            <v>37148</v>
          </cell>
          <cell r="T53" t="str">
            <v>Lutz Nagatz</v>
          </cell>
          <cell r="U53" t="str">
            <v>Lutz Nagatz</v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>
            <v>36368</v>
          </cell>
          <cell r="AE53">
            <v>36368</v>
          </cell>
          <cell r="AM53" t="str">
            <v>siehe oben</v>
          </cell>
          <cell r="AW53">
            <v>36178</v>
          </cell>
          <cell r="AX53" t="str">
            <v>Prüfdauer 2000 ca. 8 Wochen !; Dr. Ulrich Barkow, 5132 prüfte bisher</v>
          </cell>
          <cell r="BA53">
            <v>157</v>
          </cell>
          <cell r="BB53">
            <v>0</v>
          </cell>
          <cell r="BC53">
            <v>3</v>
          </cell>
          <cell r="BD53">
            <v>0</v>
          </cell>
          <cell r="BE53">
            <v>1.910828025477707</v>
          </cell>
        </row>
        <row r="54">
          <cell r="A54" t="str">
            <v>5764-920</v>
          </cell>
          <cell r="B54" t="str">
            <v>Institut für</v>
          </cell>
          <cell r="C54" t="str">
            <v>Halbleiterphysik und Optik</v>
          </cell>
          <cell r="E54" t="str">
            <v>Phys. Prakt. für Elektrotechniker (u. Labore)</v>
          </cell>
          <cell r="F54" t="str">
            <v xml:space="preserve">Herrn </v>
          </cell>
          <cell r="G54" t="str">
            <v>Dr. Klaus Dettmer</v>
          </cell>
          <cell r="H54">
            <v>5133</v>
          </cell>
          <cell r="J54">
            <v>1</v>
          </cell>
          <cell r="K54">
            <v>34639</v>
          </cell>
          <cell r="M54" t="str">
            <v>Schulung</v>
          </cell>
          <cell r="N54">
            <v>12</v>
          </cell>
          <cell r="O54">
            <v>16</v>
          </cell>
          <cell r="P54">
            <v>36192</v>
          </cell>
          <cell r="Q54">
            <v>16</v>
          </cell>
          <cell r="S54">
            <v>36678</v>
          </cell>
          <cell r="T54" t="str">
            <v>Lutz Nagatz</v>
          </cell>
          <cell r="U54" t="str">
            <v>Lutz Nagatz</v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>
            <v>36672</v>
          </cell>
          <cell r="AA54" t="str">
            <v/>
          </cell>
          <cell r="AB54" t="str">
            <v/>
          </cell>
          <cell r="AC54" t="str">
            <v/>
          </cell>
          <cell r="AD54" t="str">
            <v>"22.11.96"</v>
          </cell>
          <cell r="AE54" t="str">
            <v>"22.11.96"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A55" t="str">
            <v>5764-930</v>
          </cell>
          <cell r="B55" t="str">
            <v>Institut für</v>
          </cell>
          <cell r="C55" t="str">
            <v>Halbleiterphysik und Optik</v>
          </cell>
          <cell r="E55" t="str">
            <v>Phys. Prakt. für Pharmazeuten (u. Labore)</v>
          </cell>
          <cell r="F55" t="str">
            <v xml:space="preserve">Herrn </v>
          </cell>
          <cell r="G55" t="str">
            <v>Brigitte Schön</v>
          </cell>
          <cell r="H55">
            <v>5148</v>
          </cell>
          <cell r="J55">
            <v>1</v>
          </cell>
          <cell r="K55">
            <v>34639</v>
          </cell>
          <cell r="M55" t="str">
            <v>Schulung</v>
          </cell>
          <cell r="N55">
            <v>12</v>
          </cell>
          <cell r="O55">
            <v>16</v>
          </cell>
          <cell r="P55">
            <v>36691</v>
          </cell>
          <cell r="Q55">
            <v>16</v>
          </cell>
          <cell r="S55">
            <v>37178</v>
          </cell>
          <cell r="T55" t="str">
            <v>Lutz Nagatz</v>
          </cell>
          <cell r="U55" t="str">
            <v>Lutz Nagatz</v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"22.11.96"</v>
          </cell>
          <cell r="AE55" t="str">
            <v>"22.11.96"</v>
          </cell>
          <cell r="AM55" t="str">
            <v>siehe oben</v>
          </cell>
          <cell r="AX55" t="str">
            <v>Rudolf Schulz prüfte hier zuvor !</v>
          </cell>
          <cell r="BA55">
            <v>60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</row>
        <row r="56">
          <cell r="A56" t="str">
            <v>5765-700</v>
          </cell>
          <cell r="B56" t="str">
            <v>Institut für</v>
          </cell>
          <cell r="C56" t="str">
            <v>Technische Physik</v>
          </cell>
          <cell r="F56" t="str">
            <v>Herrn</v>
          </cell>
          <cell r="G56" t="str">
            <v>Frank Werner</v>
          </cell>
          <cell r="H56">
            <v>5171</v>
          </cell>
          <cell r="J56">
            <v>1</v>
          </cell>
          <cell r="K56">
            <v>33920</v>
          </cell>
          <cell r="M56" t="str">
            <v>Schulung</v>
          </cell>
          <cell r="N56">
            <v>12</v>
          </cell>
          <cell r="O56">
            <v>15</v>
          </cell>
          <cell r="P56">
            <v>36678</v>
          </cell>
          <cell r="Q56">
            <v>15</v>
          </cell>
          <cell r="S56">
            <v>37135</v>
          </cell>
          <cell r="T56">
            <v>36675</v>
          </cell>
          <cell r="U56">
            <v>36675</v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>
            <v>36672</v>
          </cell>
          <cell r="AA56" t="str">
            <v/>
          </cell>
          <cell r="AB56" t="str">
            <v/>
          </cell>
          <cell r="AC56" t="str">
            <v/>
          </cell>
          <cell r="AD56">
            <v>35391</v>
          </cell>
          <cell r="AE56" t="str">
            <v>Schreiben?</v>
          </cell>
          <cell r="AR56" t="str">
            <v>pj</v>
          </cell>
          <cell r="AT56" t="str">
            <v>Diskette</v>
          </cell>
          <cell r="AU56" t="str">
            <v>frank.werner@tu-bs.de</v>
          </cell>
          <cell r="AV56">
            <v>36675</v>
          </cell>
          <cell r="AW56">
            <v>36675</v>
          </cell>
          <cell r="AX56" t="str">
            <v>H. Waedtleges sprach mit Dr. Schneider, dieser bat um 2 Monate Aufschub der Prüfung ( Zettel an R. Houschka; 20.04.00)</v>
          </cell>
          <cell r="BA56">
            <v>78</v>
          </cell>
          <cell r="BB56">
            <v>4</v>
          </cell>
          <cell r="BC56">
            <v>0</v>
          </cell>
          <cell r="BD56">
            <v>0</v>
          </cell>
          <cell r="BE56">
            <v>0</v>
          </cell>
        </row>
        <row r="57">
          <cell r="A57" t="str">
            <v>5765-701</v>
          </cell>
          <cell r="B57" t="str">
            <v>Institut für</v>
          </cell>
          <cell r="C57" t="str">
            <v>Technische Physik</v>
          </cell>
          <cell r="F57" t="str">
            <v>Frau</v>
          </cell>
          <cell r="G57" t="str">
            <v>Uta Baronik</v>
          </cell>
          <cell r="H57">
            <v>7983</v>
          </cell>
          <cell r="J57">
            <v>1</v>
          </cell>
          <cell r="K57">
            <v>33920</v>
          </cell>
          <cell r="M57" t="str">
            <v>Schulung</v>
          </cell>
          <cell r="N57">
            <v>12</v>
          </cell>
          <cell r="O57">
            <v>15</v>
          </cell>
          <cell r="P57">
            <v>36678</v>
          </cell>
          <cell r="Q57">
            <v>15</v>
          </cell>
          <cell r="S57">
            <v>37135</v>
          </cell>
          <cell r="T57">
            <v>36675</v>
          </cell>
          <cell r="U57">
            <v>36675</v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>
            <v>35391</v>
          </cell>
          <cell r="AE57" t="str">
            <v>Schreiben?</v>
          </cell>
          <cell r="AM57">
            <v>36626</v>
          </cell>
          <cell r="AN57">
            <v>36675</v>
          </cell>
          <cell r="AO57" t="str">
            <v>11.00</v>
          </cell>
          <cell r="AP57">
            <v>36736</v>
          </cell>
          <cell r="AQ57">
            <v>0.45833333333333331</v>
          </cell>
          <cell r="AR57">
            <v>1</v>
          </cell>
          <cell r="AT57">
            <v>0</v>
          </cell>
          <cell r="AX57" t="str">
            <v>H. Waedtleges sprach mit Dr. Schneider, dieser bat um 2 Monate Aufschub der Prüfung ( Zettel an R. Houschka; 20.04.00)</v>
          </cell>
          <cell r="BA57">
            <v>120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</row>
        <row r="58">
          <cell r="A58" t="str">
            <v>5765-702</v>
          </cell>
          <cell r="B58" t="str">
            <v>Institut für</v>
          </cell>
          <cell r="C58" t="str">
            <v>Technische Physik</v>
          </cell>
          <cell r="F58" t="str">
            <v xml:space="preserve">Frau </v>
          </cell>
          <cell r="G58" t="str">
            <v>Frauke Tams</v>
          </cell>
          <cell r="H58">
            <v>5175</v>
          </cell>
          <cell r="J58">
            <v>1</v>
          </cell>
          <cell r="K58">
            <v>33920</v>
          </cell>
          <cell r="M58" t="str">
            <v>Schulung</v>
          </cell>
          <cell r="N58">
            <v>12</v>
          </cell>
          <cell r="O58">
            <v>15</v>
          </cell>
          <cell r="P58">
            <v>36678</v>
          </cell>
          <cell r="Q58">
            <v>15</v>
          </cell>
          <cell r="S58">
            <v>37135</v>
          </cell>
          <cell r="T58">
            <v>36675</v>
          </cell>
          <cell r="U58">
            <v>36675</v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>
            <v>36672</v>
          </cell>
          <cell r="AA58" t="str">
            <v/>
          </cell>
          <cell r="AB58" t="str">
            <v/>
          </cell>
          <cell r="AC58" t="str">
            <v/>
          </cell>
          <cell r="AD58">
            <v>35391</v>
          </cell>
          <cell r="AE58" t="str">
            <v>Schreiben?</v>
          </cell>
          <cell r="AR58" t="str">
            <v>pj</v>
          </cell>
          <cell r="AT58">
            <v>0</v>
          </cell>
          <cell r="AX58" t="str">
            <v>H. Waedtleges sprach mit Dr. Schneider, dieser bat um 2 Monate Aufschub der Prüfung ( Zettel an R. Houschka; 20.04.00)</v>
          </cell>
          <cell r="BA58">
            <v>137</v>
          </cell>
          <cell r="BB58">
            <v>1</v>
          </cell>
          <cell r="BC58">
            <v>0</v>
          </cell>
          <cell r="BD58">
            <v>0</v>
          </cell>
          <cell r="BE58">
            <v>0</v>
          </cell>
        </row>
        <row r="59">
          <cell r="A59" t="str">
            <v>5765-703</v>
          </cell>
          <cell r="B59" t="str">
            <v>Institut für</v>
          </cell>
          <cell r="C59" t="str">
            <v>Technische Physik</v>
          </cell>
          <cell r="E59" t="str">
            <v>Werkstatt</v>
          </cell>
          <cell r="F59" t="str">
            <v>Herrn</v>
          </cell>
          <cell r="G59" t="str">
            <v>Manfred Kubetzko</v>
          </cell>
          <cell r="H59">
            <v>5172</v>
          </cell>
          <cell r="J59">
            <v>1</v>
          </cell>
          <cell r="K59">
            <v>34507</v>
          </cell>
          <cell r="M59" t="str">
            <v>Werkstatt</v>
          </cell>
          <cell r="N59">
            <v>12</v>
          </cell>
          <cell r="O59">
            <v>15</v>
          </cell>
          <cell r="P59">
            <v>36678</v>
          </cell>
          <cell r="Q59">
            <v>15</v>
          </cell>
          <cell r="S59">
            <v>37135</v>
          </cell>
          <cell r="T59">
            <v>36675</v>
          </cell>
          <cell r="U59">
            <v>36675</v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>
            <v>36672</v>
          </cell>
          <cell r="AA59" t="str">
            <v/>
          </cell>
          <cell r="AB59" t="str">
            <v/>
          </cell>
          <cell r="AC59" t="str">
            <v/>
          </cell>
          <cell r="AD59">
            <v>35391</v>
          </cell>
          <cell r="AE59" t="str">
            <v>Schreiben?</v>
          </cell>
          <cell r="AR59" t="str">
            <v>pj</v>
          </cell>
          <cell r="AT59" t="str">
            <v>Diskette</v>
          </cell>
          <cell r="AV59">
            <v>35592</v>
          </cell>
          <cell r="AX59" t="str">
            <v>H. Waedtleges sprach mit Dr. Schneider, dieser bat um 2 Monate Aufschub der Prüfung ( Zettel an R. Houschka; 20.04.00)</v>
          </cell>
          <cell r="BA59">
            <v>17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A60" t="str">
            <v>5765-704</v>
          </cell>
          <cell r="B60" t="str">
            <v>Institut für</v>
          </cell>
          <cell r="C60" t="str">
            <v>Technische Physik</v>
          </cell>
          <cell r="E60" t="str">
            <v>Werkstatt</v>
          </cell>
          <cell r="F60" t="str">
            <v>Herrn</v>
          </cell>
          <cell r="G60" t="str">
            <v>Hans-Jürgen Wruck</v>
          </cell>
          <cell r="H60">
            <v>5172</v>
          </cell>
          <cell r="J60">
            <v>1</v>
          </cell>
          <cell r="K60">
            <v>33920</v>
          </cell>
          <cell r="M60" t="str">
            <v>Werkstatt</v>
          </cell>
          <cell r="N60">
            <v>12</v>
          </cell>
          <cell r="O60">
            <v>15</v>
          </cell>
          <cell r="P60">
            <v>36678</v>
          </cell>
          <cell r="Q60">
            <v>15</v>
          </cell>
          <cell r="S60">
            <v>37135</v>
          </cell>
          <cell r="T60">
            <v>36675</v>
          </cell>
          <cell r="U60">
            <v>36675</v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>
            <v>36672</v>
          </cell>
          <cell r="AA60" t="str">
            <v/>
          </cell>
          <cell r="AB60" t="str">
            <v/>
          </cell>
          <cell r="AC60" t="str">
            <v/>
          </cell>
          <cell r="AD60" t="str">
            <v>"22.11.96"</v>
          </cell>
          <cell r="AE60" t="str">
            <v>"22.11.96"</v>
          </cell>
          <cell r="AR60" t="str">
            <v>pj</v>
          </cell>
          <cell r="AT60">
            <v>0</v>
          </cell>
          <cell r="AX60" t="str">
            <v>H. Waedtleges sprach mit Dr. Schneider, dieser bat um 2 Monate Aufschub der Prüfung ( Zettel an R. Houschka; 20.04.00)</v>
          </cell>
          <cell r="BE60">
            <v>0</v>
          </cell>
        </row>
        <row r="61">
          <cell r="A61" t="str">
            <v>5765-705</v>
          </cell>
          <cell r="B61" t="str">
            <v>Institut für</v>
          </cell>
          <cell r="C61" t="str">
            <v>Technische Physik</v>
          </cell>
          <cell r="E61" t="str">
            <v>Werkstatt</v>
          </cell>
          <cell r="F61" t="str">
            <v>Herrn</v>
          </cell>
          <cell r="G61" t="str">
            <v>Frank Werner</v>
          </cell>
          <cell r="H61">
            <v>5171</v>
          </cell>
          <cell r="J61">
            <v>1</v>
          </cell>
          <cell r="K61">
            <v>33948</v>
          </cell>
          <cell r="M61" t="str">
            <v xml:space="preserve">Büro </v>
          </cell>
          <cell r="N61">
            <v>24</v>
          </cell>
          <cell r="O61">
            <v>24</v>
          </cell>
          <cell r="P61">
            <v>36678</v>
          </cell>
          <cell r="Q61">
            <v>32</v>
          </cell>
          <cell r="S61">
            <v>37653</v>
          </cell>
          <cell r="T61">
            <v>36675</v>
          </cell>
          <cell r="U61">
            <v>36675</v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>
            <v>36672</v>
          </cell>
          <cell r="AA61" t="str">
            <v/>
          </cell>
          <cell r="AB61" t="str">
            <v/>
          </cell>
          <cell r="AC61" t="str">
            <v/>
          </cell>
          <cell r="AD61" t="str">
            <v>"22.11.96"</v>
          </cell>
          <cell r="AE61" t="str">
            <v>"22.11.96"</v>
          </cell>
          <cell r="AR61" t="str">
            <v>pj</v>
          </cell>
          <cell r="AW61">
            <v>36115</v>
          </cell>
          <cell r="AX61" t="str">
            <v>Bürogeräte unter Werkstattgeräte !</v>
          </cell>
          <cell r="BE61">
            <v>0</v>
          </cell>
        </row>
        <row r="62">
          <cell r="A62" t="str">
            <v>5766-500</v>
          </cell>
          <cell r="B62" t="str">
            <v>Institut für</v>
          </cell>
          <cell r="C62" t="str">
            <v>Theoretische Physik</v>
          </cell>
          <cell r="F62" t="str">
            <v>Herrn</v>
          </cell>
          <cell r="G62" t="str">
            <v>Andreas Kaiser</v>
          </cell>
          <cell r="H62">
            <v>5183</v>
          </cell>
          <cell r="J62">
            <v>1</v>
          </cell>
          <cell r="K62">
            <v>36116</v>
          </cell>
          <cell r="M62" t="str">
            <v>Büro</v>
          </cell>
          <cell r="N62">
            <v>24</v>
          </cell>
          <cell r="O62">
            <v>24</v>
          </cell>
          <cell r="P62">
            <v>36130</v>
          </cell>
          <cell r="Q62">
            <v>32</v>
          </cell>
          <cell r="S62">
            <v>37104</v>
          </cell>
          <cell r="T62">
            <v>36151</v>
          </cell>
          <cell r="U62">
            <v>36151</v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>
            <v>36167</v>
          </cell>
          <cell r="AE62">
            <v>36167</v>
          </cell>
          <cell r="AW62">
            <v>36145</v>
          </cell>
          <cell r="AX62" t="str">
            <v>Dr. Martin Vicanek war zuvor Prüfer ! Uwe Gratzke nicht mehr am Inst. !</v>
          </cell>
          <cell r="BA62">
            <v>220</v>
          </cell>
          <cell r="BB62">
            <v>18</v>
          </cell>
          <cell r="BC62">
            <v>2</v>
          </cell>
          <cell r="BD62">
            <v>1</v>
          </cell>
          <cell r="BE62">
            <v>0.90909090909090906</v>
          </cell>
        </row>
        <row r="63">
          <cell r="A63" t="str">
            <v>5767-300</v>
          </cell>
          <cell r="B63" t="str">
            <v>Institut für</v>
          </cell>
          <cell r="C63" t="str">
            <v>Mathematische Physik</v>
          </cell>
          <cell r="F63" t="str">
            <v>Herrn</v>
          </cell>
          <cell r="G63" t="str">
            <v>Uwe Schomäcker</v>
          </cell>
          <cell r="H63">
            <v>5204</v>
          </cell>
          <cell r="J63">
            <v>1</v>
          </cell>
          <cell r="K63">
            <v>35944</v>
          </cell>
          <cell r="M63" t="str">
            <v>Büro</v>
          </cell>
          <cell r="N63">
            <v>24</v>
          </cell>
          <cell r="O63">
            <v>30</v>
          </cell>
          <cell r="P63">
            <v>35947</v>
          </cell>
          <cell r="Q63">
            <v>32</v>
          </cell>
          <cell r="S63">
            <v>36923</v>
          </cell>
          <cell r="T63">
            <v>36021</v>
          </cell>
          <cell r="U63">
            <v>36021</v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>
            <v>36125</v>
          </cell>
          <cell r="AE63">
            <v>36125</v>
          </cell>
          <cell r="AX63" t="str">
            <v>Dr. Frank Galas (07.12.92) zuvor;</v>
          </cell>
          <cell r="BA63">
            <v>159</v>
          </cell>
          <cell r="BB63">
            <v>17</v>
          </cell>
          <cell r="BC63">
            <v>1</v>
          </cell>
          <cell r="BD63">
            <v>0</v>
          </cell>
          <cell r="BE63">
            <v>0.62893081761006286</v>
          </cell>
        </row>
        <row r="64">
          <cell r="A64" t="str">
            <v>5768-100</v>
          </cell>
          <cell r="B64" t="str">
            <v>Institut für</v>
          </cell>
          <cell r="C64" t="str">
            <v>Geophysik und Meteorologie</v>
          </cell>
          <cell r="F64" t="str">
            <v>Herrn</v>
          </cell>
          <cell r="G64" t="str">
            <v>Günter Knaak</v>
          </cell>
          <cell r="H64">
            <v>5227</v>
          </cell>
          <cell r="J64">
            <v>1</v>
          </cell>
          <cell r="K64">
            <v>33920</v>
          </cell>
          <cell r="M64" t="str">
            <v>Büro</v>
          </cell>
          <cell r="N64">
            <v>24</v>
          </cell>
          <cell r="O64">
            <v>24</v>
          </cell>
          <cell r="P64">
            <v>35977</v>
          </cell>
          <cell r="Q64">
            <v>32</v>
          </cell>
          <cell r="S64">
            <v>36951</v>
          </cell>
          <cell r="T64">
            <v>36595</v>
          </cell>
          <cell r="U64">
            <v>36595</v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>
            <v>36193</v>
          </cell>
          <cell r="AE64">
            <v>36193</v>
          </cell>
          <cell r="AI64">
            <v>36598</v>
          </cell>
          <cell r="AW64" t="str">
            <v>10.03.00; 12.11.1998</v>
          </cell>
          <cell r="AX64" t="str">
            <v>Kurzmitteilung über Mängelbericht zugesandt am 13.03.00 (siehe Mappe !)</v>
          </cell>
          <cell r="BA64">
            <v>113</v>
          </cell>
          <cell r="BB64">
            <v>9</v>
          </cell>
          <cell r="BC64">
            <v>0</v>
          </cell>
          <cell r="BD64">
            <v>0</v>
          </cell>
          <cell r="BE64">
            <v>0</v>
          </cell>
        </row>
        <row r="65">
          <cell r="A65" t="str">
            <v>5768-101</v>
          </cell>
          <cell r="B65" t="str">
            <v>Institut für</v>
          </cell>
          <cell r="C65" t="str">
            <v>Geophysik und Meteorologie</v>
          </cell>
          <cell r="F65" t="str">
            <v>Herrn</v>
          </cell>
          <cell r="G65" t="str">
            <v>Günter Knaak</v>
          </cell>
          <cell r="H65">
            <v>5227</v>
          </cell>
          <cell r="J65" t="str">
            <v>"0"</v>
          </cell>
          <cell r="K65">
            <v>33920</v>
          </cell>
          <cell r="M65" t="str">
            <v>Werkstatt</v>
          </cell>
          <cell r="N65">
            <v>12</v>
          </cell>
          <cell r="O65">
            <v>16</v>
          </cell>
          <cell r="P65">
            <v>36495</v>
          </cell>
          <cell r="Q65">
            <v>16</v>
          </cell>
          <cell r="S65">
            <v>36982</v>
          </cell>
          <cell r="T65">
            <v>36558</v>
          </cell>
          <cell r="U65">
            <v>36558</v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>
            <v>36193</v>
          </cell>
          <cell r="AE65">
            <v>36193</v>
          </cell>
          <cell r="AW65">
            <v>36111</v>
          </cell>
          <cell r="BA65">
            <v>49</v>
          </cell>
          <cell r="BB65">
            <v>3</v>
          </cell>
          <cell r="BC65">
            <v>0</v>
          </cell>
          <cell r="BD65">
            <v>0</v>
          </cell>
          <cell r="BE65">
            <v>0</v>
          </cell>
        </row>
        <row r="66">
          <cell r="A66" t="str">
            <v>5774-600</v>
          </cell>
          <cell r="B66" t="str">
            <v>Institut für</v>
          </cell>
          <cell r="C66" t="str">
            <v>Geowissenschaften</v>
          </cell>
          <cell r="E66" t="str">
            <v>Geschäftszimmer ( 5. OG )</v>
          </cell>
          <cell r="F66" t="str">
            <v>Herrn</v>
          </cell>
          <cell r="G66" t="str">
            <v>Hartmut Stosnach</v>
          </cell>
          <cell r="H66">
            <v>7248</v>
          </cell>
          <cell r="J66">
            <v>1</v>
          </cell>
          <cell r="K66">
            <v>33920</v>
          </cell>
          <cell r="M66" t="str">
            <v>Labor</v>
          </cell>
          <cell r="N66">
            <v>12</v>
          </cell>
          <cell r="O66">
            <v>12</v>
          </cell>
          <cell r="P66">
            <v>36657</v>
          </cell>
          <cell r="Q66">
            <v>16</v>
          </cell>
          <cell r="S66">
            <v>37145</v>
          </cell>
          <cell r="T66">
            <v>36656</v>
          </cell>
          <cell r="U66">
            <v>36656</v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>
            <v>36193</v>
          </cell>
          <cell r="AE66">
            <v>36193</v>
          </cell>
          <cell r="BA66">
            <v>14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</row>
        <row r="67">
          <cell r="A67" t="str">
            <v>5774-610</v>
          </cell>
          <cell r="B67" t="str">
            <v>Institut für</v>
          </cell>
          <cell r="C67" t="str">
            <v>Geowissenschaften</v>
          </cell>
          <cell r="D67" t="str">
            <v>Abt.</v>
          </cell>
          <cell r="E67" t="str">
            <v>Allgemeine und Historische Geologie ( 5. OG)</v>
          </cell>
          <cell r="F67" t="str">
            <v>Herrn</v>
          </cell>
          <cell r="G67" t="str">
            <v>Hartmut Stosnach</v>
          </cell>
          <cell r="H67">
            <v>7248</v>
          </cell>
          <cell r="J67" t="str">
            <v>"0"</v>
          </cell>
          <cell r="K67">
            <v>33920</v>
          </cell>
          <cell r="M67" t="str">
            <v>Büro</v>
          </cell>
          <cell r="N67">
            <v>24</v>
          </cell>
          <cell r="O67">
            <v>24</v>
          </cell>
          <cell r="P67">
            <v>36161</v>
          </cell>
          <cell r="Q67">
            <v>32</v>
          </cell>
          <cell r="S67">
            <v>37135</v>
          </cell>
          <cell r="T67">
            <v>36166</v>
          </cell>
          <cell r="U67">
            <v>36166</v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>
            <v>35944</v>
          </cell>
          <cell r="AE67">
            <v>35944</v>
          </cell>
          <cell r="BA67">
            <v>135</v>
          </cell>
          <cell r="BB67">
            <v>15</v>
          </cell>
          <cell r="BC67">
            <v>0</v>
          </cell>
          <cell r="BD67">
            <v>0</v>
          </cell>
          <cell r="BE67">
            <v>0</v>
          </cell>
        </row>
        <row r="68">
          <cell r="A68" t="str">
            <v>5774-620</v>
          </cell>
          <cell r="B68" t="str">
            <v>Institut für</v>
          </cell>
          <cell r="C68" t="str">
            <v>Geowissenschaften</v>
          </cell>
          <cell r="D68" t="str">
            <v>Abt.</v>
          </cell>
          <cell r="E68" t="str">
            <v>Sedimentgeologie  ( 7. OG )</v>
          </cell>
          <cell r="F68" t="str">
            <v>Herrn</v>
          </cell>
          <cell r="G68" t="str">
            <v>Hartmut Stosnach</v>
          </cell>
          <cell r="H68">
            <v>7248</v>
          </cell>
          <cell r="J68" t="str">
            <v>"0"</v>
          </cell>
          <cell r="K68">
            <v>33920</v>
          </cell>
          <cell r="M68" t="str">
            <v>Schulung</v>
          </cell>
          <cell r="N68">
            <v>12</v>
          </cell>
          <cell r="O68">
            <v>12</v>
          </cell>
          <cell r="P68">
            <v>36657</v>
          </cell>
          <cell r="Q68">
            <v>16</v>
          </cell>
          <cell r="S68">
            <v>37145</v>
          </cell>
          <cell r="T68">
            <v>36656</v>
          </cell>
          <cell r="U68">
            <v>36656</v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"29.05.98"</v>
          </cell>
          <cell r="AE68" t="str">
            <v>"29.05.98"</v>
          </cell>
          <cell r="BE68">
            <v>0</v>
          </cell>
        </row>
        <row r="69">
          <cell r="A69" t="str">
            <v>5774-630</v>
          </cell>
          <cell r="B69" t="str">
            <v>Institut für</v>
          </cell>
          <cell r="C69" t="str">
            <v>Geowissenschaften</v>
          </cell>
          <cell r="D69" t="str">
            <v>Abt.</v>
          </cell>
          <cell r="E69" t="str">
            <v>Angewandte Geologie  ( 5. OG )</v>
          </cell>
          <cell r="F69" t="str">
            <v>Herrn</v>
          </cell>
          <cell r="G69" t="str">
            <v>Hartmut Stosnach</v>
          </cell>
          <cell r="H69">
            <v>7248</v>
          </cell>
          <cell r="J69" t="str">
            <v>"0"</v>
          </cell>
          <cell r="K69">
            <v>33920</v>
          </cell>
          <cell r="M69" t="str">
            <v>Schulung</v>
          </cell>
          <cell r="N69">
            <v>12</v>
          </cell>
          <cell r="O69">
            <v>12</v>
          </cell>
          <cell r="P69">
            <v>36657</v>
          </cell>
          <cell r="Q69">
            <v>16</v>
          </cell>
          <cell r="S69">
            <v>37145</v>
          </cell>
          <cell r="T69">
            <v>36656</v>
          </cell>
          <cell r="U69">
            <v>36656</v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"29.05.98"</v>
          </cell>
          <cell r="AE69" t="str">
            <v>"29.05.98"</v>
          </cell>
          <cell r="BE69">
            <v>0</v>
          </cell>
        </row>
        <row r="70">
          <cell r="A70" t="str">
            <v>5774-640</v>
          </cell>
          <cell r="B70" t="str">
            <v>Institut für</v>
          </cell>
          <cell r="C70" t="str">
            <v>Geowissenschaften</v>
          </cell>
          <cell r="D70" t="str">
            <v>Abt.</v>
          </cell>
          <cell r="E70" t="str">
            <v>Paläontologie  ( 4. OG )</v>
          </cell>
          <cell r="F70" t="str">
            <v>Herrn</v>
          </cell>
          <cell r="G70" t="str">
            <v>Hartmut Stosnach</v>
          </cell>
          <cell r="H70">
            <v>7248</v>
          </cell>
          <cell r="J70" t="str">
            <v>"0"</v>
          </cell>
          <cell r="K70">
            <v>33920</v>
          </cell>
          <cell r="M70" t="str">
            <v>Schulung</v>
          </cell>
          <cell r="N70">
            <v>12</v>
          </cell>
          <cell r="O70">
            <v>12</v>
          </cell>
          <cell r="P70">
            <v>36657</v>
          </cell>
          <cell r="Q70">
            <v>16</v>
          </cell>
          <cell r="S70">
            <v>37145</v>
          </cell>
          <cell r="T70">
            <v>36656</v>
          </cell>
          <cell r="U70">
            <v>36656</v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"29.05.98"</v>
          </cell>
          <cell r="AE70" t="str">
            <v>"29.05.98"</v>
          </cell>
          <cell r="BE70">
            <v>0</v>
          </cell>
        </row>
        <row r="71">
          <cell r="A71" t="str">
            <v>5774-650</v>
          </cell>
          <cell r="B71" t="str">
            <v>Institut für</v>
          </cell>
          <cell r="C71" t="str">
            <v>Geowissenschaften</v>
          </cell>
          <cell r="D71" t="str">
            <v>Abt.</v>
          </cell>
          <cell r="E71" t="str">
            <v>Mineralogie und Petrographie</v>
          </cell>
          <cell r="F71" t="str">
            <v>Herrn</v>
          </cell>
          <cell r="G71" t="str">
            <v>Paul Vollbrecht</v>
          </cell>
          <cell r="H71">
            <v>3260</v>
          </cell>
          <cell r="J71">
            <v>1</v>
          </cell>
          <cell r="K71">
            <v>33990</v>
          </cell>
          <cell r="M71" t="str">
            <v>Büro</v>
          </cell>
          <cell r="N71">
            <v>24</v>
          </cell>
          <cell r="O71">
            <v>24</v>
          </cell>
          <cell r="P71">
            <v>36526</v>
          </cell>
          <cell r="Q71">
            <v>32</v>
          </cell>
          <cell r="S71">
            <v>37500</v>
          </cell>
          <cell r="T71">
            <v>36531</v>
          </cell>
          <cell r="U71">
            <v>36531</v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>
            <v>36615</v>
          </cell>
          <cell r="AE71">
            <v>36615</v>
          </cell>
          <cell r="AW71" t="str">
            <v>17.11.99; 27.10.99; 16.6.99; 29.01.1999</v>
          </cell>
          <cell r="BA71">
            <v>95</v>
          </cell>
          <cell r="BB71">
            <v>15</v>
          </cell>
          <cell r="BC71">
            <v>0</v>
          </cell>
          <cell r="BD71">
            <v>0</v>
          </cell>
          <cell r="BE71">
            <v>0</v>
          </cell>
        </row>
        <row r="72">
          <cell r="A72" t="str">
            <v>5774-651</v>
          </cell>
          <cell r="B72" t="str">
            <v>Institut für</v>
          </cell>
          <cell r="C72" t="str">
            <v>Geowissenschaften</v>
          </cell>
          <cell r="D72" t="str">
            <v>Abt.</v>
          </cell>
          <cell r="E72" t="str">
            <v>Mineralogie und Kristallographie</v>
          </cell>
          <cell r="F72" t="str">
            <v>Herrn</v>
          </cell>
          <cell r="G72" t="str">
            <v>Paul Vollbrecht</v>
          </cell>
          <cell r="H72" t="str">
            <v>3260/3601/priv.:795792 Krakow</v>
          </cell>
          <cell r="I72" t="str">
            <v xml:space="preserve"> </v>
          </cell>
          <cell r="J72" t="str">
            <v>"0"</v>
          </cell>
          <cell r="K72">
            <v>33990</v>
          </cell>
          <cell r="M72" t="str">
            <v>Labor / Werkstatt</v>
          </cell>
          <cell r="N72">
            <v>12</v>
          </cell>
          <cell r="O72">
            <v>12</v>
          </cell>
          <cell r="P72">
            <v>36526</v>
          </cell>
          <cell r="Q72">
            <v>16</v>
          </cell>
          <cell r="S72">
            <v>37012</v>
          </cell>
          <cell r="T72">
            <v>36531</v>
          </cell>
          <cell r="U72">
            <v>36531</v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>
            <v>36615</v>
          </cell>
          <cell r="AE72">
            <v>36615</v>
          </cell>
          <cell r="AW72" t="str">
            <v>17.11.99; 27.10.99; 16.6.99; 29.01.1999</v>
          </cell>
          <cell r="BA72">
            <v>157</v>
          </cell>
          <cell r="BB72">
            <v>8</v>
          </cell>
          <cell r="BC72">
            <v>0</v>
          </cell>
          <cell r="BD72">
            <v>0</v>
          </cell>
          <cell r="BE72">
            <v>0</v>
          </cell>
        </row>
        <row r="73">
          <cell r="A73" t="str">
            <v>5774-660</v>
          </cell>
          <cell r="B73" t="str">
            <v>Institut für</v>
          </cell>
          <cell r="C73" t="str">
            <v>Geowissenschaften</v>
          </cell>
          <cell r="D73" t="str">
            <v>Abt.</v>
          </cell>
          <cell r="E73" t="str">
            <v>Wasser und Boden  (Geb.4207,  Ing.-Geologie)</v>
          </cell>
          <cell r="F73" t="str">
            <v xml:space="preserve">Herrn </v>
          </cell>
          <cell r="G73" t="str">
            <v>Klaus Schleicher</v>
          </cell>
          <cell r="H73" t="str">
            <v>7275 Carls=7243</v>
          </cell>
          <cell r="I73" t="str">
            <v xml:space="preserve"> </v>
          </cell>
          <cell r="J73">
            <v>1</v>
          </cell>
          <cell r="K73">
            <v>33990</v>
          </cell>
          <cell r="M73" t="str">
            <v>Büro</v>
          </cell>
          <cell r="N73">
            <v>24</v>
          </cell>
          <cell r="O73">
            <v>24</v>
          </cell>
          <cell r="P73">
            <v>36570</v>
          </cell>
          <cell r="Q73">
            <v>24</v>
          </cell>
          <cell r="S73">
            <v>37301</v>
          </cell>
          <cell r="T73">
            <v>36580</v>
          </cell>
          <cell r="U73">
            <v>36580</v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E73" t="str">
            <v/>
          </cell>
          <cell r="AW73" t="str">
            <v>07.02.00; 31.05.1999</v>
          </cell>
          <cell r="BA73">
            <v>101</v>
          </cell>
          <cell r="BC73">
            <v>10</v>
          </cell>
          <cell r="BE73">
            <v>9.9009900990099009</v>
          </cell>
        </row>
        <row r="74">
          <cell r="A74" t="str">
            <v>5774-661</v>
          </cell>
          <cell r="B74" t="str">
            <v>Institut für</v>
          </cell>
          <cell r="C74" t="str">
            <v>Geowissenschaften</v>
          </cell>
          <cell r="D74" t="str">
            <v>Abt.</v>
          </cell>
          <cell r="E74" t="str">
            <v>Grundwasser und Boden  (Geb.4207,  Ing.-Geologie)</v>
          </cell>
          <cell r="F74" t="str">
            <v xml:space="preserve">Herrn </v>
          </cell>
          <cell r="G74" t="str">
            <v>Claudia Bähr</v>
          </cell>
          <cell r="H74" t="str">
            <v>7267 o 76</v>
          </cell>
          <cell r="I74" t="str">
            <v xml:space="preserve"> </v>
          </cell>
          <cell r="J74">
            <v>1</v>
          </cell>
          <cell r="K74">
            <v>36570</v>
          </cell>
          <cell r="L74">
            <v>1</v>
          </cell>
          <cell r="M74" t="str">
            <v>Büro</v>
          </cell>
          <cell r="N74">
            <v>24</v>
          </cell>
          <cell r="O74">
            <v>24</v>
          </cell>
          <cell r="P74">
            <v>36570</v>
          </cell>
          <cell r="Q74">
            <v>32</v>
          </cell>
          <cell r="S74">
            <v>37543</v>
          </cell>
          <cell r="T74">
            <v>36580</v>
          </cell>
          <cell r="U74">
            <v>36580</v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>
            <v>36615</v>
          </cell>
          <cell r="AE74">
            <v>36615</v>
          </cell>
          <cell r="AT74">
            <v>1</v>
          </cell>
          <cell r="AU74" t="str">
            <v>g.marggraf@tu-bs.de</v>
          </cell>
          <cell r="AV74">
            <v>36571</v>
          </cell>
          <cell r="AW74" t="str">
            <v>07.02.00; 31.5.99; 28.01.1999</v>
          </cell>
          <cell r="BA74">
            <v>99</v>
          </cell>
          <cell r="BB74">
            <v>8</v>
          </cell>
          <cell r="BC74">
            <v>1</v>
          </cell>
          <cell r="BD74">
            <v>0</v>
          </cell>
          <cell r="BE74">
            <v>1.0101010101010102</v>
          </cell>
        </row>
        <row r="75">
          <cell r="A75" t="str">
            <v>5774-662</v>
          </cell>
          <cell r="B75" t="str">
            <v>Institut für</v>
          </cell>
          <cell r="C75" t="str">
            <v>Geowissenschaften</v>
          </cell>
          <cell r="D75" t="str">
            <v>Abt.</v>
          </cell>
          <cell r="E75" t="str">
            <v>Grundwasser und Boden  (Geb.4207,  Ing.-Geologie)</v>
          </cell>
          <cell r="F75" t="str">
            <v xml:space="preserve">Herrn </v>
          </cell>
          <cell r="G75" t="str">
            <v>Lars Junginger</v>
          </cell>
          <cell r="H75" t="str">
            <v>7267 o 76</v>
          </cell>
          <cell r="I75" t="str">
            <v xml:space="preserve"> </v>
          </cell>
          <cell r="J75">
            <v>1</v>
          </cell>
          <cell r="K75">
            <v>36571</v>
          </cell>
          <cell r="L75">
            <v>1</v>
          </cell>
          <cell r="M75" t="str">
            <v>Labor</v>
          </cell>
          <cell r="N75">
            <v>12</v>
          </cell>
          <cell r="O75">
            <v>12</v>
          </cell>
          <cell r="P75">
            <v>36586</v>
          </cell>
          <cell r="Q75">
            <v>12</v>
          </cell>
          <cell r="S75">
            <v>36951</v>
          </cell>
          <cell r="T75">
            <v>36580</v>
          </cell>
          <cell r="U75">
            <v>36580</v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E75" t="str">
            <v/>
          </cell>
          <cell r="AW75" t="str">
            <v>07.02.00; 31.5.99; 28.01.1999</v>
          </cell>
          <cell r="BA75">
            <v>94</v>
          </cell>
          <cell r="BB75">
            <v>0</v>
          </cell>
          <cell r="BC75">
            <v>4</v>
          </cell>
          <cell r="BD75">
            <v>0</v>
          </cell>
          <cell r="BE75">
            <v>4.2553191489361701</v>
          </cell>
        </row>
        <row r="76">
          <cell r="A76" t="str">
            <v>5774-670</v>
          </cell>
          <cell r="B76" t="str">
            <v>Institut für</v>
          </cell>
          <cell r="C76" t="str">
            <v>Geowissenschaften</v>
          </cell>
          <cell r="D76" t="str">
            <v>Abt.</v>
          </cell>
          <cell r="E76" t="str">
            <v>Geochemie</v>
          </cell>
          <cell r="F76" t="str">
            <v>Herrn</v>
          </cell>
          <cell r="G76" t="str">
            <v>Otto Ewald</v>
          </cell>
          <cell r="H76">
            <v>7253</v>
          </cell>
          <cell r="J76">
            <v>1</v>
          </cell>
          <cell r="K76">
            <v>34113</v>
          </cell>
          <cell r="M76" t="str">
            <v>Labor</v>
          </cell>
          <cell r="N76">
            <v>12</v>
          </cell>
          <cell r="O76">
            <v>16</v>
          </cell>
          <cell r="P76">
            <v>36648</v>
          </cell>
          <cell r="Q76">
            <v>16</v>
          </cell>
          <cell r="S76">
            <v>37136</v>
          </cell>
          <cell r="T76">
            <v>36661</v>
          </cell>
          <cell r="U76">
            <v>36661</v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>
            <v>35506</v>
          </cell>
          <cell r="AE76">
            <v>35506</v>
          </cell>
          <cell r="AW76" t="str">
            <v>11.05.00; 11.04.00; 23.03.00; 01.09.98</v>
          </cell>
          <cell r="BA76">
            <v>145</v>
          </cell>
          <cell r="BB76">
            <v>9</v>
          </cell>
          <cell r="BC76">
            <v>0</v>
          </cell>
          <cell r="BD76">
            <v>0</v>
          </cell>
          <cell r="BE76">
            <v>0</v>
          </cell>
        </row>
        <row r="77">
          <cell r="A77" t="str">
            <v>5776-200</v>
          </cell>
          <cell r="B77" t="str">
            <v>Institut für</v>
          </cell>
          <cell r="C77" t="str">
            <v>Geographie und Geoökologie</v>
          </cell>
          <cell r="D77" t="str">
            <v>Abt.</v>
          </cell>
          <cell r="E77" t="str">
            <v>Agrarökologie und Systemanalyse</v>
          </cell>
          <cell r="F77" t="str">
            <v>Herrn</v>
          </cell>
          <cell r="G77" t="str">
            <v>Wolfgang Max</v>
          </cell>
          <cell r="H77">
            <v>5622</v>
          </cell>
          <cell r="I77">
            <v>1</v>
          </cell>
          <cell r="K77">
            <v>34933</v>
          </cell>
          <cell r="M77" t="str">
            <v>Büro</v>
          </cell>
          <cell r="N77">
            <v>24</v>
          </cell>
          <cell r="O77">
            <v>24</v>
          </cell>
          <cell r="P77">
            <v>36039</v>
          </cell>
          <cell r="Q77">
            <v>28</v>
          </cell>
          <cell r="S77">
            <v>36892</v>
          </cell>
          <cell r="T77" t="str">
            <v>Wolfgang Max</v>
          </cell>
          <cell r="U77" t="str">
            <v>Wolfgang Max</v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E77" t="str">
            <v/>
          </cell>
          <cell r="AT77">
            <v>0</v>
          </cell>
          <cell r="BE77">
            <v>0</v>
          </cell>
        </row>
        <row r="78">
          <cell r="A78" t="str">
            <v>5776-210</v>
          </cell>
          <cell r="B78" t="str">
            <v>Institut für</v>
          </cell>
          <cell r="C78" t="str">
            <v>Geographie und Geoökologie</v>
          </cell>
          <cell r="E78" t="str">
            <v>Arbeitsgruppe Prof.- Dr. O. Richter</v>
          </cell>
          <cell r="F78" t="str">
            <v>Herrn</v>
          </cell>
          <cell r="G78" t="str">
            <v>Wolfgang Max</v>
          </cell>
          <cell r="H78">
            <v>5622</v>
          </cell>
          <cell r="I78" t="str">
            <v>"0"</v>
          </cell>
          <cell r="K78">
            <v>34933</v>
          </cell>
          <cell r="M78" t="str">
            <v>Büro</v>
          </cell>
          <cell r="N78">
            <v>24</v>
          </cell>
          <cell r="O78">
            <v>24</v>
          </cell>
          <cell r="P78">
            <v>36039</v>
          </cell>
          <cell r="Q78">
            <v>28</v>
          </cell>
          <cell r="S78">
            <v>36892</v>
          </cell>
          <cell r="T78" t="str">
            <v>Wolfgang Max</v>
          </cell>
          <cell r="U78" t="str">
            <v>Wolfgang Max</v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E78" t="str">
            <v/>
          </cell>
          <cell r="AT78" t="str">
            <v>Diskette</v>
          </cell>
          <cell r="BA78">
            <v>83</v>
          </cell>
          <cell r="BB78">
            <v>11</v>
          </cell>
          <cell r="BC78">
            <v>2</v>
          </cell>
          <cell r="BD78">
            <v>0</v>
          </cell>
          <cell r="BE78">
            <v>2.4096385542168677</v>
          </cell>
        </row>
        <row r="79">
          <cell r="A79" t="str">
            <v>5776-220</v>
          </cell>
          <cell r="B79" t="str">
            <v>Institut für</v>
          </cell>
          <cell r="C79" t="str">
            <v>Geographie und Geoökologie</v>
          </cell>
          <cell r="E79" t="str">
            <v>Arbeitsgruppe  Prof.-Dr. J. Richter</v>
          </cell>
          <cell r="F79" t="str">
            <v>Herrn</v>
          </cell>
          <cell r="G79" t="str">
            <v>Alwin Küsters</v>
          </cell>
          <cell r="H79">
            <v>5623</v>
          </cell>
          <cell r="J79">
            <v>1</v>
          </cell>
          <cell r="K79">
            <v>36076</v>
          </cell>
          <cell r="M79" t="str">
            <v>Büro</v>
          </cell>
          <cell r="N79">
            <v>24</v>
          </cell>
          <cell r="O79">
            <v>28</v>
          </cell>
          <cell r="P79">
            <v>36069</v>
          </cell>
          <cell r="Q79">
            <v>32</v>
          </cell>
          <cell r="S79">
            <v>37043</v>
          </cell>
          <cell r="T79" t="str">
            <v>Wolfgang Max</v>
          </cell>
          <cell r="U79" t="str">
            <v>Wolfgang Max</v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>
            <v>36125</v>
          </cell>
          <cell r="AE79">
            <v>36125</v>
          </cell>
          <cell r="AT79" t="str">
            <v>Diskette</v>
          </cell>
          <cell r="BA79">
            <v>108</v>
          </cell>
          <cell r="BB79">
            <v>6</v>
          </cell>
          <cell r="BC79">
            <v>1</v>
          </cell>
          <cell r="BD79">
            <v>1</v>
          </cell>
          <cell r="BE79">
            <v>0.92592592592592593</v>
          </cell>
        </row>
        <row r="80">
          <cell r="A80" t="str">
            <v>5776-221</v>
          </cell>
          <cell r="B80" t="str">
            <v>Institut für</v>
          </cell>
          <cell r="C80" t="str">
            <v>Geographie und Geoökologie</v>
          </cell>
          <cell r="E80" t="str">
            <v>Arbeitsgruppe  Prof.-Dr. J. Richter</v>
          </cell>
          <cell r="F80" t="str">
            <v>Herrn</v>
          </cell>
          <cell r="G80" t="str">
            <v>Alwin Küsters</v>
          </cell>
          <cell r="H80">
            <v>5623</v>
          </cell>
          <cell r="J80" t="str">
            <v>"0"</v>
          </cell>
          <cell r="K80">
            <v>36076</v>
          </cell>
          <cell r="M80" t="str">
            <v>Labor</v>
          </cell>
          <cell r="N80">
            <v>12</v>
          </cell>
          <cell r="O80">
            <v>16</v>
          </cell>
          <cell r="P80">
            <v>36588</v>
          </cell>
          <cell r="Q80">
            <v>16</v>
          </cell>
          <cell r="S80">
            <v>37075</v>
          </cell>
          <cell r="T80" t="str">
            <v>Wolfgang Max</v>
          </cell>
          <cell r="U80" t="str">
            <v>Wolfgang Max</v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>
            <v>36125</v>
          </cell>
          <cell r="AE80">
            <v>36125</v>
          </cell>
          <cell r="AT80">
            <v>1</v>
          </cell>
          <cell r="AU80" t="str">
            <v>a.kuesters@tu-bs.de</v>
          </cell>
          <cell r="AV80">
            <v>36598</v>
          </cell>
          <cell r="AW80">
            <v>36571</v>
          </cell>
          <cell r="BA80">
            <v>290</v>
          </cell>
          <cell r="BB80">
            <v>2</v>
          </cell>
          <cell r="BC80">
            <v>0</v>
          </cell>
          <cell r="BD80">
            <v>0</v>
          </cell>
          <cell r="BE80">
            <v>0</v>
          </cell>
        </row>
        <row r="81">
          <cell r="A81" t="str">
            <v>5776-222</v>
          </cell>
          <cell r="B81" t="str">
            <v>Institut für</v>
          </cell>
          <cell r="C81" t="str">
            <v>Geographie und Geoökologie</v>
          </cell>
          <cell r="D81" t="str">
            <v>Abt.</v>
          </cell>
          <cell r="E81" t="str">
            <v>Arbeitsgruppe Prof. Dr. A. Herrmann</v>
          </cell>
          <cell r="F81" t="str">
            <v>Herrn</v>
          </cell>
          <cell r="G81" t="str">
            <v>Detlef Dunker</v>
          </cell>
          <cell r="H81">
            <v>5620</v>
          </cell>
          <cell r="J81" t="str">
            <v>"0"</v>
          </cell>
          <cell r="K81" t="str">
            <v>von Max</v>
          </cell>
          <cell r="M81" t="str">
            <v>Büro</v>
          </cell>
          <cell r="N81">
            <v>24</v>
          </cell>
          <cell r="O81">
            <v>32</v>
          </cell>
          <cell r="P81">
            <v>36557</v>
          </cell>
          <cell r="Q81">
            <v>32</v>
          </cell>
          <cell r="R81" t="str">
            <v xml:space="preserve"> </v>
          </cell>
          <cell r="S81">
            <v>37530</v>
          </cell>
          <cell r="T81" t="str">
            <v>Wolfgang Max</v>
          </cell>
          <cell r="U81" t="str">
            <v>Wolfgang Max</v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>
            <v>35681</v>
          </cell>
          <cell r="AE81">
            <v>35681</v>
          </cell>
          <cell r="AT81" t="str">
            <v>Diskette</v>
          </cell>
          <cell r="AW81">
            <v>36557</v>
          </cell>
          <cell r="AX81" t="str">
            <v>Betreunng am 23.02.00 von J. Faber</v>
          </cell>
          <cell r="BA81">
            <v>154</v>
          </cell>
          <cell r="BB81">
            <v>9</v>
          </cell>
          <cell r="BC81">
            <v>3</v>
          </cell>
          <cell r="BD81">
            <v>0</v>
          </cell>
          <cell r="BE81">
            <v>1.948051948051948</v>
          </cell>
        </row>
        <row r="82">
          <cell r="A82" t="str">
            <v>5776-223</v>
          </cell>
          <cell r="B82" t="str">
            <v>Institut für</v>
          </cell>
          <cell r="C82" t="str">
            <v>Geographie und Geoökologie</v>
          </cell>
          <cell r="D82" t="str">
            <v>Abt.</v>
          </cell>
          <cell r="E82" t="str">
            <v>Arbeitsgruppe Prof. Dr. A. Herrmann</v>
          </cell>
          <cell r="F82" t="str">
            <v>Herrn</v>
          </cell>
          <cell r="G82" t="str">
            <v>Detlef Dunker</v>
          </cell>
          <cell r="H82">
            <v>5620</v>
          </cell>
          <cell r="J82" t="str">
            <v>"0"</v>
          </cell>
          <cell r="K82" t="str">
            <v>von Max</v>
          </cell>
          <cell r="M82" t="str">
            <v>Büro</v>
          </cell>
          <cell r="N82">
            <v>24</v>
          </cell>
          <cell r="O82">
            <v>24</v>
          </cell>
          <cell r="P82">
            <v>36069</v>
          </cell>
          <cell r="Q82">
            <v>32</v>
          </cell>
          <cell r="S82">
            <v>37043</v>
          </cell>
          <cell r="T82" t="str">
            <v>Wolfgang Max</v>
          </cell>
          <cell r="U82" t="str">
            <v>Wolfgang Max</v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>
            <v>35681</v>
          </cell>
          <cell r="AE82">
            <v>35681</v>
          </cell>
          <cell r="AT82" t="str">
            <v>Diskette</v>
          </cell>
          <cell r="BA82">
            <v>76</v>
          </cell>
          <cell r="BB82">
            <v>2</v>
          </cell>
          <cell r="BC82">
            <v>0</v>
          </cell>
          <cell r="BD82">
            <v>0</v>
          </cell>
          <cell r="BE82">
            <v>0</v>
          </cell>
        </row>
        <row r="83">
          <cell r="A83" t="str">
            <v>5787-800</v>
          </cell>
          <cell r="B83" t="str">
            <v>Fachb. 3</v>
          </cell>
          <cell r="C83" t="str">
            <v>Chemie und Pharmazie</v>
          </cell>
          <cell r="F83" t="str">
            <v>Herrn</v>
          </cell>
          <cell r="G83" t="str">
            <v>Jens Faber,   Abt. 42</v>
          </cell>
          <cell r="H83">
            <v>5300</v>
          </cell>
          <cell r="I83" t="str">
            <v>"0"</v>
          </cell>
          <cell r="K83">
            <v>33547</v>
          </cell>
          <cell r="M83" t="str">
            <v>Büro</v>
          </cell>
          <cell r="N83">
            <v>24</v>
          </cell>
          <cell r="O83">
            <v>24</v>
          </cell>
          <cell r="P83">
            <v>35855</v>
          </cell>
          <cell r="Q83">
            <v>24</v>
          </cell>
          <cell r="S83">
            <v>36586</v>
          </cell>
          <cell r="T83" t="str">
            <v>Faber</v>
          </cell>
          <cell r="U83" t="str">
            <v>Faber</v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>siehe &gt;</v>
          </cell>
          <cell r="AA83" t="str">
            <v/>
          </cell>
          <cell r="AB83" t="str">
            <v/>
          </cell>
          <cell r="AC83" t="str">
            <v/>
          </cell>
          <cell r="AE83" t="str">
            <v/>
          </cell>
          <cell r="AM83" t="str">
            <v>siehe oben</v>
          </cell>
          <cell r="AZ83" t="str">
            <v>FJ</v>
          </cell>
          <cell r="BA83">
            <v>12</v>
          </cell>
          <cell r="BC83">
            <v>0</v>
          </cell>
          <cell r="BE83">
            <v>0</v>
          </cell>
        </row>
        <row r="84">
          <cell r="A84" t="str">
            <v>5787-801</v>
          </cell>
          <cell r="B84" t="str">
            <v>Fachschaft</v>
          </cell>
          <cell r="C84" t="str">
            <v>Chemie und Pharmazie</v>
          </cell>
          <cell r="E84" t="str">
            <v>Zimmerstr. 24 c</v>
          </cell>
          <cell r="F84" t="str">
            <v>Herrn</v>
          </cell>
          <cell r="G84" t="str">
            <v>Jens Faber</v>
          </cell>
          <cell r="H84">
            <v>4561</v>
          </cell>
          <cell r="I84" t="str">
            <v>"0"</v>
          </cell>
          <cell r="K84">
            <v>33547</v>
          </cell>
          <cell r="M84" t="str">
            <v>Büro</v>
          </cell>
          <cell r="N84">
            <v>24</v>
          </cell>
          <cell r="O84">
            <v>24</v>
          </cell>
          <cell r="P84">
            <v>36495</v>
          </cell>
          <cell r="Q84">
            <v>24</v>
          </cell>
          <cell r="S84">
            <v>37226</v>
          </cell>
          <cell r="T84" t="str">
            <v>Faber</v>
          </cell>
          <cell r="U84" t="str">
            <v>Faber</v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E84" t="str">
            <v/>
          </cell>
          <cell r="AW84" t="str">
            <v>2.12.99, 26.11.1999</v>
          </cell>
          <cell r="AX84" t="str">
            <v>Prüfung Mo - Do, 12-13 Uhr</v>
          </cell>
          <cell r="AZ84" t="str">
            <v>JF</v>
          </cell>
          <cell r="BA84">
            <v>17</v>
          </cell>
          <cell r="BB84">
            <v>12</v>
          </cell>
          <cell r="BC84">
            <v>0</v>
          </cell>
          <cell r="BD84">
            <v>0</v>
          </cell>
          <cell r="BE84">
            <v>0</v>
          </cell>
        </row>
        <row r="85">
          <cell r="A85" t="str">
            <v>5787-810</v>
          </cell>
          <cell r="B85" t="str">
            <v>Lehrstuhl für</v>
          </cell>
          <cell r="C85" t="str">
            <v>Makromolekulare Chemie</v>
          </cell>
          <cell r="F85" t="str">
            <v>Herrn</v>
          </cell>
          <cell r="G85" t="str">
            <v>Gunnar Renwrantz</v>
          </cell>
          <cell r="H85">
            <v>7331</v>
          </cell>
          <cell r="J85">
            <v>1</v>
          </cell>
          <cell r="K85">
            <v>36061</v>
          </cell>
          <cell r="L85">
            <v>1</v>
          </cell>
          <cell r="M85" t="str">
            <v>Büro</v>
          </cell>
          <cell r="N85">
            <v>24</v>
          </cell>
          <cell r="O85">
            <v>24</v>
          </cell>
          <cell r="P85">
            <v>36130</v>
          </cell>
          <cell r="Q85">
            <v>32</v>
          </cell>
          <cell r="S85">
            <v>37104</v>
          </cell>
          <cell r="T85">
            <v>36138</v>
          </cell>
          <cell r="U85">
            <v>36138</v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>
            <v>36683</v>
          </cell>
          <cell r="AE85">
            <v>36683</v>
          </cell>
          <cell r="AT85" t="str">
            <v>Diskette</v>
          </cell>
          <cell r="AW85">
            <v>36145</v>
          </cell>
          <cell r="BA85">
            <v>66</v>
          </cell>
          <cell r="BB85">
            <v>3</v>
          </cell>
          <cell r="BC85">
            <v>0</v>
          </cell>
          <cell r="BD85">
            <v>0</v>
          </cell>
          <cell r="BE85">
            <v>0</v>
          </cell>
        </row>
        <row r="86">
          <cell r="A86" t="str">
            <v>5787-811</v>
          </cell>
          <cell r="B86" t="str">
            <v>Lehrstuhl für</v>
          </cell>
          <cell r="C86" t="str">
            <v>Makromolekulare Chemie</v>
          </cell>
          <cell r="F86" t="str">
            <v>Herrn</v>
          </cell>
          <cell r="G86" t="str">
            <v>Alexander Borck</v>
          </cell>
          <cell r="H86" t="str">
            <v>7331; 5366</v>
          </cell>
          <cell r="J86">
            <v>1</v>
          </cell>
          <cell r="K86">
            <v>36088</v>
          </cell>
          <cell r="L86">
            <v>1</v>
          </cell>
          <cell r="M86" t="str">
            <v>Labor</v>
          </cell>
          <cell r="N86">
            <v>12</v>
          </cell>
          <cell r="O86">
            <v>12</v>
          </cell>
          <cell r="P86">
            <v>36591</v>
          </cell>
          <cell r="Q86">
            <v>14</v>
          </cell>
          <cell r="S86">
            <v>37017</v>
          </cell>
          <cell r="T86">
            <v>36591</v>
          </cell>
          <cell r="U86">
            <v>36591</v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>
            <v>36644</v>
          </cell>
          <cell r="AE86">
            <v>36644</v>
          </cell>
          <cell r="AT86">
            <v>0</v>
          </cell>
          <cell r="AW86" t="str">
            <v>15.05.00; 19.04.2000</v>
          </cell>
          <cell r="BA86">
            <v>164</v>
          </cell>
          <cell r="BB86">
            <v>12</v>
          </cell>
          <cell r="BC86">
            <v>4</v>
          </cell>
          <cell r="BD86">
            <v>0</v>
          </cell>
          <cell r="BE86">
            <v>2.4390243902439024</v>
          </cell>
        </row>
        <row r="87">
          <cell r="A87" t="str">
            <v>5788-600</v>
          </cell>
          <cell r="B87" t="str">
            <v>Institut für</v>
          </cell>
          <cell r="C87" t="str">
            <v>Anorganische und Analytische Chemie</v>
          </cell>
          <cell r="F87" t="str">
            <v>Frau</v>
          </cell>
          <cell r="G87" t="str">
            <v>Ulrike Heil</v>
          </cell>
          <cell r="H87">
            <v>5309</v>
          </cell>
          <cell r="J87">
            <v>1</v>
          </cell>
          <cell r="K87">
            <v>33941</v>
          </cell>
          <cell r="M87" t="str">
            <v>Schulung</v>
          </cell>
          <cell r="N87">
            <v>12</v>
          </cell>
          <cell r="O87">
            <v>16</v>
          </cell>
          <cell r="P87">
            <v>36342</v>
          </cell>
          <cell r="Q87">
            <v>16</v>
          </cell>
          <cell r="S87">
            <v>36831</v>
          </cell>
          <cell r="T87">
            <v>36357</v>
          </cell>
          <cell r="U87">
            <v>36357</v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>
            <v>35471</v>
          </cell>
          <cell r="AE87">
            <v>35471</v>
          </cell>
          <cell r="AT87">
            <v>0</v>
          </cell>
          <cell r="BA87">
            <v>1585</v>
          </cell>
          <cell r="BB87">
            <v>44</v>
          </cell>
          <cell r="BC87">
            <v>12</v>
          </cell>
          <cell r="BD87">
            <v>0</v>
          </cell>
          <cell r="BE87">
            <v>0.75709779179810721</v>
          </cell>
        </row>
        <row r="88">
          <cell r="A88" t="str">
            <v>5788-601</v>
          </cell>
          <cell r="B88" t="str">
            <v>Institut für</v>
          </cell>
          <cell r="C88" t="str">
            <v>Anorganische und Analytische Chemie</v>
          </cell>
          <cell r="F88" t="str">
            <v>Herrn</v>
          </cell>
          <cell r="G88" t="str">
            <v>Axel Lüders</v>
          </cell>
          <cell r="H88">
            <v>5313</v>
          </cell>
          <cell r="J88">
            <v>1</v>
          </cell>
          <cell r="K88">
            <v>33990</v>
          </cell>
          <cell r="M88" t="str">
            <v>Schulung</v>
          </cell>
          <cell r="N88">
            <v>12</v>
          </cell>
          <cell r="O88">
            <v>16</v>
          </cell>
          <cell r="P88">
            <v>36342</v>
          </cell>
          <cell r="Q88">
            <v>16</v>
          </cell>
          <cell r="S88">
            <v>36831</v>
          </cell>
          <cell r="T88">
            <v>36357</v>
          </cell>
          <cell r="U88">
            <v>36357</v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"10.02.97"</v>
          </cell>
          <cell r="AE88" t="str">
            <v>"10.02.97"</v>
          </cell>
          <cell r="AT88" t="str">
            <v>Diskette</v>
          </cell>
          <cell r="BE88">
            <v>0</v>
          </cell>
        </row>
        <row r="89">
          <cell r="A89" t="str">
            <v>5788-602</v>
          </cell>
          <cell r="B89" t="str">
            <v>Institut für</v>
          </cell>
          <cell r="C89" t="str">
            <v>Anorganische und Analytische Chemie</v>
          </cell>
          <cell r="F89" t="str">
            <v>Herrn</v>
          </cell>
          <cell r="G89" t="str">
            <v>Harald Schaub</v>
          </cell>
          <cell r="H89">
            <v>5389</v>
          </cell>
          <cell r="J89">
            <v>1</v>
          </cell>
          <cell r="K89">
            <v>33941</v>
          </cell>
          <cell r="M89" t="str">
            <v>Schulung</v>
          </cell>
          <cell r="N89">
            <v>12</v>
          </cell>
          <cell r="O89">
            <v>16</v>
          </cell>
          <cell r="P89">
            <v>36342</v>
          </cell>
          <cell r="Q89">
            <v>16</v>
          </cell>
          <cell r="R89" t="str">
            <v xml:space="preserve"> </v>
          </cell>
          <cell r="S89">
            <v>36831</v>
          </cell>
          <cell r="T89">
            <v>36357</v>
          </cell>
          <cell r="U89">
            <v>36357</v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"10.02.97"</v>
          </cell>
          <cell r="AE89" t="str">
            <v>"10.02.97"</v>
          </cell>
          <cell r="AT89" t="str">
            <v>Diskette</v>
          </cell>
          <cell r="BE89">
            <v>0</v>
          </cell>
        </row>
        <row r="90">
          <cell r="A90" t="str">
            <v>5788-603</v>
          </cell>
          <cell r="B90" t="str">
            <v>Institut für</v>
          </cell>
          <cell r="C90" t="str">
            <v>Anorganische und Analytische Chemie</v>
          </cell>
          <cell r="F90" t="str">
            <v>Herrn</v>
          </cell>
          <cell r="G90" t="str">
            <v>Ingo Kurz</v>
          </cell>
          <cell r="H90">
            <v>5324</v>
          </cell>
          <cell r="J90">
            <v>1</v>
          </cell>
          <cell r="K90">
            <v>33990</v>
          </cell>
          <cell r="M90" t="str">
            <v>Schulung</v>
          </cell>
          <cell r="N90">
            <v>12</v>
          </cell>
          <cell r="O90">
            <v>16</v>
          </cell>
          <cell r="P90">
            <v>36342</v>
          </cell>
          <cell r="Q90">
            <v>16</v>
          </cell>
          <cell r="S90">
            <v>36831</v>
          </cell>
          <cell r="T90">
            <v>36357</v>
          </cell>
          <cell r="U90">
            <v>36357</v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"10.02.97"</v>
          </cell>
          <cell r="AE90" t="str">
            <v>"10.02.97"</v>
          </cell>
          <cell r="AT90" t="str">
            <v>Diskette</v>
          </cell>
          <cell r="AW90">
            <v>36356</v>
          </cell>
          <cell r="BE90">
            <v>0</v>
          </cell>
        </row>
        <row r="91">
          <cell r="A91" t="str">
            <v>5788-604</v>
          </cell>
          <cell r="B91" t="str">
            <v>Institut für</v>
          </cell>
          <cell r="C91" t="str">
            <v>Anorganische und Analytische Chemie</v>
          </cell>
          <cell r="E91" t="str">
            <v>Feinmechanische Werkstatt</v>
          </cell>
          <cell r="F91" t="str">
            <v>Herrn</v>
          </cell>
          <cell r="G91" t="str">
            <v>Jürgen Gebhardt</v>
          </cell>
          <cell r="H91">
            <v>5378</v>
          </cell>
          <cell r="J91">
            <v>1</v>
          </cell>
          <cell r="K91">
            <v>34879</v>
          </cell>
          <cell r="M91" t="str">
            <v>Werkstatt</v>
          </cell>
          <cell r="N91">
            <v>12</v>
          </cell>
          <cell r="O91">
            <v>12</v>
          </cell>
          <cell r="P91">
            <v>36465</v>
          </cell>
          <cell r="Q91">
            <v>16</v>
          </cell>
          <cell r="S91">
            <v>36951</v>
          </cell>
          <cell r="T91">
            <v>36465</v>
          </cell>
          <cell r="U91">
            <v>36465</v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>
            <v>36475</v>
          </cell>
          <cell r="AE91">
            <v>36475</v>
          </cell>
          <cell r="AT91" t="str">
            <v>Diskette</v>
          </cell>
          <cell r="AW91">
            <v>36313</v>
          </cell>
          <cell r="AX91" t="str">
            <v>Fehler ohne Anrechnung: Knickschutz bei Bohrmaschine ist defekt</v>
          </cell>
          <cell r="BA91">
            <v>42</v>
          </cell>
          <cell r="BB91">
            <v>2</v>
          </cell>
          <cell r="BC91">
            <v>0</v>
          </cell>
          <cell r="BD91">
            <v>0</v>
          </cell>
          <cell r="BE91">
            <v>0</v>
          </cell>
        </row>
        <row r="92">
          <cell r="A92" t="str">
            <v>5789-400</v>
          </cell>
          <cell r="B92" t="str">
            <v xml:space="preserve">Institut für </v>
          </cell>
          <cell r="C92" t="str">
            <v>Organische Chemie</v>
          </cell>
          <cell r="F92" t="str">
            <v>Herrn</v>
          </cell>
          <cell r="G92" t="str">
            <v>Fritz Kamphenkel</v>
          </cell>
          <cell r="H92" t="str">
            <v>5279 /  5257 Vopel</v>
          </cell>
          <cell r="J92">
            <v>1</v>
          </cell>
          <cell r="K92">
            <v>33920</v>
          </cell>
          <cell r="M92" t="str">
            <v xml:space="preserve">Labore </v>
          </cell>
          <cell r="N92">
            <v>12</v>
          </cell>
          <cell r="O92">
            <v>16</v>
          </cell>
          <cell r="P92">
            <v>36312</v>
          </cell>
          <cell r="Q92">
            <v>12</v>
          </cell>
          <cell r="S92">
            <v>36678</v>
          </cell>
          <cell r="T92">
            <v>35304</v>
          </cell>
          <cell r="U92">
            <v>35304</v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>
            <v>36672</v>
          </cell>
          <cell r="AA92" t="str">
            <v/>
          </cell>
          <cell r="AB92" t="str">
            <v/>
          </cell>
          <cell r="AC92" t="str">
            <v/>
          </cell>
          <cell r="AD92" t="str">
            <v>alt 12.05.1998</v>
          </cell>
          <cell r="AE92" t="str">
            <v>alt 12.05.1998</v>
          </cell>
          <cell r="AW92" t="str">
            <v>27.03.00; 02.02.00; 08.11.1999</v>
          </cell>
          <cell r="AX92" t="str">
            <v>5/98: 144-0-0-0-0%; bisher in ´99: 392/0/41/10;5%, im Juni 2000 Neuprüfung.</v>
          </cell>
          <cell r="AZ92" t="str">
            <v>rz zwecks HIWI-Meldung!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</row>
        <row r="93">
          <cell r="A93" t="str">
            <v>5789-410</v>
          </cell>
          <cell r="B93" t="str">
            <v xml:space="preserve">Institut für </v>
          </cell>
          <cell r="C93" t="str">
            <v>Organische Chemie</v>
          </cell>
          <cell r="E93" t="str">
            <v>Gemeinsame Einricht. anorg. u. org. Chemie</v>
          </cell>
          <cell r="F93" t="str">
            <v>Herrn</v>
          </cell>
          <cell r="G93" t="str">
            <v>Fritz Kamphenkel</v>
          </cell>
          <cell r="H93">
            <v>5278</v>
          </cell>
          <cell r="J93" t="str">
            <v>"0"</v>
          </cell>
          <cell r="K93">
            <v>33920</v>
          </cell>
          <cell r="M93" t="str">
            <v>E.-Werkstatt Lippok</v>
          </cell>
          <cell r="N93">
            <v>12</v>
          </cell>
          <cell r="O93">
            <v>12</v>
          </cell>
          <cell r="P93">
            <v>36312</v>
          </cell>
          <cell r="Q93">
            <v>12</v>
          </cell>
          <cell r="S93">
            <v>36678</v>
          </cell>
          <cell r="T93">
            <v>35304</v>
          </cell>
          <cell r="U93">
            <v>35304</v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>
            <v>36672</v>
          </cell>
          <cell r="AA93" t="str">
            <v/>
          </cell>
          <cell r="AB93" t="str">
            <v/>
          </cell>
          <cell r="AC93" t="str">
            <v/>
          </cell>
          <cell r="AE93" t="str">
            <v/>
          </cell>
          <cell r="AW93" t="str">
            <v>11.05.00; 31.5.99; 27.5.99; 28.01.99; 11.2.99</v>
          </cell>
          <cell r="AX93" t="str">
            <v xml:space="preserve">Meldung von Juni 96 in Mappe ! - Prof.-Dr. Grahn hat mehrere (2) Prüfer zugesagt; 31.5.99 wird Fritz Kampenkel als Prüfer gemeldet 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</row>
        <row r="94">
          <cell r="A94" t="str">
            <v>5789-411</v>
          </cell>
          <cell r="B94" t="str">
            <v xml:space="preserve">Institut für </v>
          </cell>
          <cell r="C94" t="str">
            <v>Organische Chemie</v>
          </cell>
          <cell r="E94" t="str">
            <v>Zentrales Lager für Chemiekalien</v>
          </cell>
          <cell r="G94" t="str">
            <v>Fritz Kamphenkel</v>
          </cell>
          <cell r="H94">
            <v>5279</v>
          </cell>
          <cell r="J94" t="str">
            <v>"0"</v>
          </cell>
          <cell r="K94">
            <v>33920</v>
          </cell>
          <cell r="M94" t="str">
            <v>Chemiekalienlager</v>
          </cell>
          <cell r="N94">
            <v>12</v>
          </cell>
          <cell r="O94">
            <v>12</v>
          </cell>
          <cell r="P94">
            <v>36312</v>
          </cell>
          <cell r="Q94">
            <v>12</v>
          </cell>
          <cell r="R94" t="str">
            <v xml:space="preserve"> </v>
          </cell>
          <cell r="S94">
            <v>36678</v>
          </cell>
          <cell r="T94">
            <v>35304</v>
          </cell>
          <cell r="U94">
            <v>35304</v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>
            <v>36672</v>
          </cell>
          <cell r="AA94" t="str">
            <v/>
          </cell>
          <cell r="AB94" t="str">
            <v/>
          </cell>
          <cell r="AC94" t="str">
            <v/>
          </cell>
          <cell r="AE94" t="str">
            <v/>
          </cell>
          <cell r="AX94">
            <v>540</v>
          </cell>
          <cell r="BA94">
            <v>392</v>
          </cell>
          <cell r="BB94">
            <v>0</v>
          </cell>
          <cell r="BC94">
            <v>43</v>
          </cell>
          <cell r="BD94">
            <v>0</v>
          </cell>
          <cell r="BE94">
            <v>10.969387755102041</v>
          </cell>
        </row>
        <row r="95">
          <cell r="A95" t="str">
            <v>5791-600</v>
          </cell>
          <cell r="B95" t="str">
            <v>Institut für</v>
          </cell>
          <cell r="C95" t="str">
            <v>Physikalische und Theoretische Chemie</v>
          </cell>
          <cell r="F95" t="str">
            <v>Herrn</v>
          </cell>
          <cell r="G95" t="str">
            <v>Bernd Sladeczek</v>
          </cell>
          <cell r="H95">
            <v>5349</v>
          </cell>
          <cell r="I95">
            <v>1</v>
          </cell>
          <cell r="K95">
            <v>34481</v>
          </cell>
          <cell r="M95" t="str">
            <v>Schulung</v>
          </cell>
          <cell r="N95">
            <v>12</v>
          </cell>
          <cell r="O95">
            <v>16</v>
          </cell>
          <cell r="P95">
            <v>36434</v>
          </cell>
          <cell r="Q95">
            <v>16</v>
          </cell>
          <cell r="S95">
            <v>36923</v>
          </cell>
          <cell r="T95" t="str">
            <v>Bernd Sladeczek</v>
          </cell>
          <cell r="U95" t="str">
            <v>Bernd Sladeczek</v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>
            <v>35391</v>
          </cell>
          <cell r="AE95">
            <v>35391</v>
          </cell>
          <cell r="AM95" t="str">
            <v>eigenes Prüfgerät</v>
          </cell>
          <cell r="AO95" t="str">
            <v xml:space="preserve"> eigenes Prüfgerät</v>
          </cell>
          <cell r="AQ95" t="str">
            <v xml:space="preserve"> eigenes Prüfgerät                      </v>
          </cell>
          <cell r="AS95">
            <v>1</v>
          </cell>
          <cell r="AT95" t="str">
            <v>Diskette</v>
          </cell>
          <cell r="BA95">
            <v>49</v>
          </cell>
          <cell r="BB95">
            <v>2</v>
          </cell>
          <cell r="BC95">
            <v>0</v>
          </cell>
          <cell r="BD95">
            <v>0</v>
          </cell>
          <cell r="BE95">
            <v>0</v>
          </cell>
        </row>
        <row r="96">
          <cell r="A96" t="str">
            <v>5791-601</v>
          </cell>
          <cell r="B96" t="str">
            <v>Institut für</v>
          </cell>
          <cell r="C96" t="str">
            <v>Physikalische und Theoretische Chemie</v>
          </cell>
          <cell r="E96" t="str">
            <v>Feinmechanische Werkstatt</v>
          </cell>
          <cell r="F96" t="str">
            <v>Herrn</v>
          </cell>
          <cell r="G96" t="str">
            <v>Peter Ahrens</v>
          </cell>
          <cell r="H96">
            <v>5327</v>
          </cell>
          <cell r="J96">
            <v>1</v>
          </cell>
          <cell r="K96">
            <v>33955</v>
          </cell>
          <cell r="M96" t="str">
            <v>Werkstatt</v>
          </cell>
          <cell r="N96">
            <v>12</v>
          </cell>
          <cell r="O96">
            <v>16</v>
          </cell>
          <cell r="P96">
            <v>36527</v>
          </cell>
          <cell r="Q96">
            <v>16</v>
          </cell>
          <cell r="S96">
            <v>37013</v>
          </cell>
          <cell r="T96" t="str">
            <v>Bernd Sladeczek</v>
          </cell>
          <cell r="U96" t="str">
            <v>Bernd Sladeczek</v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>
            <v>35459</v>
          </cell>
          <cell r="AE96">
            <v>35459</v>
          </cell>
          <cell r="AT96">
            <v>1</v>
          </cell>
          <cell r="AU96" t="str">
            <v>k.ahrens@tu-bs.de</v>
          </cell>
          <cell r="AV96">
            <v>36691</v>
          </cell>
          <cell r="AW96" t="str">
            <v>14.06.00; 26.01.2000</v>
          </cell>
          <cell r="AX96" t="str">
            <v>PC-Protokoll am 20.06.00 per E-Mail erhalten (abt52@tu-bs.de)</v>
          </cell>
          <cell r="BA96">
            <v>79</v>
          </cell>
          <cell r="BB96">
            <v>8</v>
          </cell>
          <cell r="BC96">
            <v>0</v>
          </cell>
          <cell r="BD96">
            <v>0</v>
          </cell>
          <cell r="BE96">
            <v>0</v>
          </cell>
        </row>
        <row r="97">
          <cell r="A97" t="str">
            <v>5791-602</v>
          </cell>
          <cell r="B97" t="str">
            <v>Institut für</v>
          </cell>
          <cell r="C97" t="str">
            <v>Physikalische und Theoretische Chemie</v>
          </cell>
          <cell r="D97" t="str">
            <v>Bereich</v>
          </cell>
          <cell r="E97" t="str">
            <v>Praktikum I</v>
          </cell>
          <cell r="F97" t="str">
            <v>Herrn</v>
          </cell>
          <cell r="G97" t="str">
            <v>Michael Klopschar</v>
          </cell>
          <cell r="H97">
            <v>7383</v>
          </cell>
          <cell r="J97">
            <v>1</v>
          </cell>
          <cell r="K97">
            <v>34478</v>
          </cell>
          <cell r="M97" t="str">
            <v>Schulung</v>
          </cell>
          <cell r="N97">
            <v>12</v>
          </cell>
          <cell r="O97">
            <v>16</v>
          </cell>
          <cell r="P97">
            <v>36649</v>
          </cell>
          <cell r="Q97">
            <v>16</v>
          </cell>
          <cell r="S97">
            <v>37137</v>
          </cell>
          <cell r="T97" t="str">
            <v>Bernd Sladeczek</v>
          </cell>
          <cell r="U97" t="str">
            <v>Bernd Sladeczek</v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>
            <v>35391</v>
          </cell>
          <cell r="AE97">
            <v>35391</v>
          </cell>
          <cell r="AT97" t="str">
            <v>Diskette</v>
          </cell>
          <cell r="AW97" t="str">
            <v>16.06.00; 11.05.00; 03.04.00; 09.12.1998</v>
          </cell>
          <cell r="AX97" t="str">
            <v>Biotechnolen-Praktikum zälht ab Feb 00 dazu! (26 Geräte)</v>
          </cell>
          <cell r="BA97">
            <v>40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</row>
        <row r="98">
          <cell r="A98" t="str">
            <v>5791-603</v>
          </cell>
          <cell r="B98" t="str">
            <v>Institut für</v>
          </cell>
          <cell r="C98" t="str">
            <v>Physikalische und Theoretische Chemie</v>
          </cell>
          <cell r="D98" t="str">
            <v>Abt.</v>
          </cell>
          <cell r="E98" t="str">
            <v>Praktikum II</v>
          </cell>
          <cell r="F98" t="str">
            <v>Frau</v>
          </cell>
          <cell r="G98" t="str">
            <v>Diana Deuse</v>
          </cell>
          <cell r="H98" t="str">
            <v>5343/5398/7306/7381</v>
          </cell>
          <cell r="J98" t="str">
            <v>"0"</v>
          </cell>
          <cell r="K98">
            <v>35986</v>
          </cell>
          <cell r="M98" t="str">
            <v>Schulung</v>
          </cell>
          <cell r="N98">
            <v>12</v>
          </cell>
          <cell r="O98">
            <v>12</v>
          </cell>
          <cell r="P98">
            <v>36662</v>
          </cell>
          <cell r="Q98">
            <v>16</v>
          </cell>
          <cell r="S98">
            <v>37150</v>
          </cell>
          <cell r="T98" t="str">
            <v>Bernd Sladeczek</v>
          </cell>
          <cell r="U98" t="str">
            <v>Bernd Sladeczek</v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"22.11.96"</v>
          </cell>
          <cell r="AE98" t="str">
            <v>"22.11.96"</v>
          </cell>
          <cell r="AW98">
            <v>36662</v>
          </cell>
          <cell r="BA98">
            <v>58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</row>
        <row r="99">
          <cell r="A99" t="str">
            <v>5791-604</v>
          </cell>
          <cell r="B99" t="str">
            <v>Institut für</v>
          </cell>
          <cell r="C99" t="str">
            <v>Physikalische und Theoretische Chemie</v>
          </cell>
          <cell r="D99" t="str">
            <v>Abt.</v>
          </cell>
          <cell r="E99" t="str">
            <v>Abteilung Physikalische Chemie: Festkörperchemie</v>
          </cell>
          <cell r="F99" t="str">
            <v>Frau</v>
          </cell>
          <cell r="G99" t="str">
            <v>Frauke Schrobsdorf</v>
          </cell>
          <cell r="H99">
            <v>7306</v>
          </cell>
          <cell r="J99">
            <v>1</v>
          </cell>
          <cell r="K99">
            <v>34506</v>
          </cell>
          <cell r="M99" t="str">
            <v>Schulung</v>
          </cell>
          <cell r="N99">
            <v>12</v>
          </cell>
          <cell r="O99">
            <v>14</v>
          </cell>
          <cell r="P99">
            <v>36465</v>
          </cell>
          <cell r="Q99">
            <v>16</v>
          </cell>
          <cell r="R99" t="str">
            <v xml:space="preserve"> </v>
          </cell>
          <cell r="S99">
            <v>36951</v>
          </cell>
          <cell r="T99" t="str">
            <v>Bernd Sladeczek</v>
          </cell>
          <cell r="U99" t="str">
            <v>Bernd Sladeczek</v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>
            <v>36615</v>
          </cell>
          <cell r="AE99">
            <v>36615</v>
          </cell>
          <cell r="BA99">
            <v>300</v>
          </cell>
          <cell r="BB99">
            <v>5</v>
          </cell>
          <cell r="BC99">
            <v>3</v>
          </cell>
          <cell r="BD99">
            <v>0</v>
          </cell>
          <cell r="BE99">
            <v>1</v>
          </cell>
        </row>
        <row r="100">
          <cell r="A100" t="str">
            <v>5791-605</v>
          </cell>
          <cell r="B100" t="str">
            <v>Institut für</v>
          </cell>
          <cell r="C100" t="str">
            <v>Physikalische und Theoretische Chemie</v>
          </cell>
          <cell r="D100" t="str">
            <v>Abt.</v>
          </cell>
          <cell r="E100" t="str">
            <v>Abteilung Physikalische Chemie: Laserchemie</v>
          </cell>
          <cell r="F100" t="str">
            <v>Herrn</v>
          </cell>
          <cell r="G100" t="str">
            <v>Dr. Christof Maul</v>
          </cell>
          <cell r="H100">
            <v>7382</v>
          </cell>
          <cell r="J100">
            <v>1</v>
          </cell>
          <cell r="K100">
            <v>36502</v>
          </cell>
          <cell r="M100" t="str">
            <v>Büro</v>
          </cell>
          <cell r="N100">
            <v>24</v>
          </cell>
          <cell r="O100">
            <v>24</v>
          </cell>
          <cell r="P100">
            <v>36495</v>
          </cell>
          <cell r="Q100">
            <v>24</v>
          </cell>
          <cell r="R100" t="str">
            <v xml:space="preserve"> </v>
          </cell>
          <cell r="S100">
            <v>37226</v>
          </cell>
          <cell r="T100" t="str">
            <v>Bernd Sladeczek</v>
          </cell>
          <cell r="U100" t="str">
            <v>Bernd Sladeczek</v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"22.11.96"</v>
          </cell>
          <cell r="AE100" t="str">
            <v>"22.11.96"</v>
          </cell>
          <cell r="AW100" t="str">
            <v>23.12.99; 22.06.1999</v>
          </cell>
          <cell r="AX100" t="str">
            <v>2 Labor, 1 Büro</v>
          </cell>
          <cell r="BA100">
            <v>46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 t="str">
            <v>5791-606</v>
          </cell>
          <cell r="B101" t="str">
            <v>Institut für</v>
          </cell>
          <cell r="C101" t="str">
            <v>Physikalische und Theoretische Chemie</v>
          </cell>
          <cell r="D101" t="str">
            <v>Abt.</v>
          </cell>
          <cell r="E101" t="str">
            <v>Abteilung Physikalische Chemie: Laserchemie</v>
          </cell>
          <cell r="F101" t="str">
            <v>Frau</v>
          </cell>
          <cell r="G101" t="str">
            <v>Dr. Christof Maul</v>
          </cell>
          <cell r="H101">
            <v>7382</v>
          </cell>
          <cell r="J101" t="str">
            <v>"0"</v>
          </cell>
          <cell r="K101">
            <v>36502</v>
          </cell>
          <cell r="M101" t="str">
            <v>Schulung</v>
          </cell>
          <cell r="N101">
            <v>12</v>
          </cell>
          <cell r="O101">
            <v>12</v>
          </cell>
          <cell r="P101">
            <v>36495</v>
          </cell>
          <cell r="Q101">
            <v>16</v>
          </cell>
          <cell r="R101" t="str">
            <v>x</v>
          </cell>
          <cell r="S101">
            <v>36982</v>
          </cell>
          <cell r="T101" t="str">
            <v>Bernd Sladeczek</v>
          </cell>
          <cell r="U101" t="str">
            <v>Bernd Sladeczek</v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siehe Bemerkungen</v>
          </cell>
          <cell r="AE101" t="str">
            <v>Sonderturnus</v>
          </cell>
          <cell r="AM101" t="str">
            <v xml:space="preserve"> </v>
          </cell>
          <cell r="AW101" t="str">
            <v>24.02.00; 15.02.00, 16.6.99; 15.02.1999</v>
          </cell>
          <cell r="AX101" t="str">
            <v>8.12.99 zuvor ohne Schreiben erklärt !</v>
          </cell>
          <cell r="BA101">
            <v>307</v>
          </cell>
          <cell r="BB101">
            <v>0</v>
          </cell>
          <cell r="BC101">
            <v>25</v>
          </cell>
          <cell r="BD101">
            <v>0</v>
          </cell>
          <cell r="BE101">
            <v>8.1433224755700326</v>
          </cell>
        </row>
        <row r="102">
          <cell r="A102" t="str">
            <v>5791-607</v>
          </cell>
          <cell r="B102" t="str">
            <v>Institut für</v>
          </cell>
          <cell r="C102" t="str">
            <v>Physikalische und Theoretische Chemie</v>
          </cell>
          <cell r="D102" t="str">
            <v>Abt.</v>
          </cell>
          <cell r="E102" t="str">
            <v>Abteilung Angewandte Physikalische Chemie</v>
          </cell>
          <cell r="F102" t="str">
            <v>Frau</v>
          </cell>
          <cell r="G102" t="str">
            <v>Gudrun Harborth</v>
          </cell>
          <cell r="H102">
            <v>5334</v>
          </cell>
          <cell r="J102">
            <v>1</v>
          </cell>
          <cell r="K102">
            <v>34507</v>
          </cell>
          <cell r="M102" t="str">
            <v>Schulung</v>
          </cell>
          <cell r="N102">
            <v>12</v>
          </cell>
          <cell r="O102">
            <v>16</v>
          </cell>
          <cell r="P102">
            <v>36404</v>
          </cell>
          <cell r="Q102">
            <v>16</v>
          </cell>
          <cell r="S102">
            <v>36892</v>
          </cell>
          <cell r="T102" t="str">
            <v>Bernd Sladeczek</v>
          </cell>
          <cell r="U102" t="str">
            <v>Bernd Sladeczek</v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>
            <v>35391</v>
          </cell>
          <cell r="AE102">
            <v>35391</v>
          </cell>
          <cell r="AT102" t="str">
            <v>Diskette</v>
          </cell>
          <cell r="AW102" t="str">
            <v>4.10.99; 15.02.99</v>
          </cell>
          <cell r="AX102" t="str">
            <v>27.5.99 GUV-Diskette vorgestellt</v>
          </cell>
          <cell r="BA102">
            <v>78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</row>
        <row r="103">
          <cell r="A103" t="str">
            <v>5791-608</v>
          </cell>
          <cell r="B103" t="str">
            <v>Institut für</v>
          </cell>
          <cell r="C103" t="str">
            <v>Physikalische und Theoretische Chemie</v>
          </cell>
          <cell r="D103" t="str">
            <v>Abt.</v>
          </cell>
          <cell r="E103" t="str">
            <v>Abteilung Physikalische Chemie Fluider Phasen</v>
          </cell>
          <cell r="F103" t="str">
            <v>Frau</v>
          </cell>
          <cell r="G103" t="str">
            <v>Birgit Gerke</v>
          </cell>
          <cell r="H103">
            <v>7381</v>
          </cell>
          <cell r="J103">
            <v>1</v>
          </cell>
          <cell r="K103">
            <v>34507</v>
          </cell>
          <cell r="M103" t="str">
            <v>Schulung</v>
          </cell>
          <cell r="N103">
            <v>12</v>
          </cell>
          <cell r="O103">
            <v>16</v>
          </cell>
          <cell r="P103">
            <v>36679</v>
          </cell>
          <cell r="Q103">
            <v>16</v>
          </cell>
          <cell r="S103">
            <v>37166</v>
          </cell>
          <cell r="T103" t="str">
            <v>Bernd Sladeczek</v>
          </cell>
          <cell r="U103" t="str">
            <v>Bernd Sladeczek</v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>
            <v>35391</v>
          </cell>
          <cell r="AE103">
            <v>35391</v>
          </cell>
          <cell r="AX103" t="str">
            <v>Betreuung 2.3.99</v>
          </cell>
          <cell r="BA103">
            <v>125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</row>
        <row r="104">
          <cell r="A104" t="str">
            <v>5791-609</v>
          </cell>
          <cell r="B104" t="str">
            <v>Institut für</v>
          </cell>
          <cell r="C104" t="str">
            <v>Physikalische und Theoretische Chemie</v>
          </cell>
          <cell r="D104" t="str">
            <v>Abt.</v>
          </cell>
          <cell r="E104" t="str">
            <v>Abteilung Theoretische Chemie</v>
          </cell>
          <cell r="F104" t="str">
            <v>Frau</v>
          </cell>
          <cell r="G104" t="str">
            <v>Diana Deuse</v>
          </cell>
          <cell r="H104" t="str">
            <v>5343/7381</v>
          </cell>
          <cell r="J104" t="str">
            <v>"0"</v>
          </cell>
          <cell r="K104">
            <v>35986</v>
          </cell>
          <cell r="M104" t="str">
            <v>Büro</v>
          </cell>
          <cell r="N104">
            <v>24</v>
          </cell>
          <cell r="O104">
            <v>32</v>
          </cell>
          <cell r="P104">
            <v>35796</v>
          </cell>
          <cell r="Q104">
            <v>32</v>
          </cell>
          <cell r="S104">
            <v>36770</v>
          </cell>
          <cell r="T104" t="str">
            <v>Bernd Sladeczek</v>
          </cell>
          <cell r="U104" t="str">
            <v>Bernd Sladeczek</v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>
            <v>35391</v>
          </cell>
          <cell r="AE104">
            <v>35391</v>
          </cell>
          <cell r="AW104">
            <v>36588</v>
          </cell>
          <cell r="BA104">
            <v>138</v>
          </cell>
          <cell r="BB104">
            <v>3</v>
          </cell>
          <cell r="BC104">
            <v>0</v>
          </cell>
          <cell r="BD104">
            <v>0</v>
          </cell>
          <cell r="BE104">
            <v>0</v>
          </cell>
        </row>
        <row r="105">
          <cell r="A105" t="str">
            <v>5791-610</v>
          </cell>
          <cell r="B105" t="str">
            <v>Institut für</v>
          </cell>
          <cell r="C105" t="str">
            <v>Physikalische und Theoretische Chemie</v>
          </cell>
          <cell r="D105" t="str">
            <v>Abt.</v>
          </cell>
          <cell r="E105" t="str">
            <v>Abteilung Theoretische Chemie</v>
          </cell>
          <cell r="F105" t="str">
            <v>Frau</v>
          </cell>
          <cell r="G105" t="str">
            <v>Diana Deuse</v>
          </cell>
          <cell r="H105" t="str">
            <v>5343/7381</v>
          </cell>
          <cell r="J105" t="str">
            <v>"0"</v>
          </cell>
          <cell r="K105">
            <v>35986</v>
          </cell>
          <cell r="M105" t="str">
            <v>Schulung</v>
          </cell>
          <cell r="N105">
            <v>12</v>
          </cell>
          <cell r="O105">
            <v>16</v>
          </cell>
          <cell r="P105">
            <v>36495</v>
          </cell>
          <cell r="Q105">
            <v>16</v>
          </cell>
          <cell r="S105">
            <v>36982</v>
          </cell>
          <cell r="T105" t="str">
            <v>Bernd Sladeczek</v>
          </cell>
          <cell r="U105" t="str">
            <v>Bernd Sladeczek</v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>
            <v>35487</v>
          </cell>
          <cell r="AE105">
            <v>35487</v>
          </cell>
          <cell r="AW105">
            <v>36501</v>
          </cell>
          <cell r="AX105" t="str">
            <v>siehe bitte 5791-602</v>
          </cell>
          <cell r="BA105">
            <v>68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 t="str">
            <v>5791-611</v>
          </cell>
          <cell r="B106" t="str">
            <v>Institut für</v>
          </cell>
          <cell r="C106" t="str">
            <v>Physikalische und Theoretische Chemie</v>
          </cell>
          <cell r="D106" t="str">
            <v>Abt.</v>
          </cell>
          <cell r="E106" t="str">
            <v>Abteilung Physikalische Chemie: Thermodynamik und Kinetik</v>
          </cell>
          <cell r="F106" t="str">
            <v>Herrn</v>
          </cell>
          <cell r="G106" t="str">
            <v>Bernd Sladeczek</v>
          </cell>
          <cell r="H106" t="str">
            <v>5395 Kipp</v>
          </cell>
          <cell r="J106">
            <v>1</v>
          </cell>
          <cell r="K106">
            <v>35408</v>
          </cell>
          <cell r="M106" t="str">
            <v>Büro</v>
          </cell>
          <cell r="N106">
            <v>24</v>
          </cell>
          <cell r="O106">
            <v>32</v>
          </cell>
          <cell r="P106">
            <v>36620</v>
          </cell>
          <cell r="Q106">
            <v>32</v>
          </cell>
          <cell r="S106">
            <v>37594</v>
          </cell>
          <cell r="T106" t="str">
            <v>Bernd Sladeczek</v>
          </cell>
          <cell r="U106" t="str">
            <v>Bernd Sladeczek</v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>
            <v>35591</v>
          </cell>
          <cell r="AE106">
            <v>35591</v>
          </cell>
          <cell r="AW106" t="str">
            <v xml:space="preserve">04.04.00; 03.03.00 mit Dr. Kipp </v>
          </cell>
          <cell r="AX106" t="str">
            <v>Bereich Lacmann</v>
          </cell>
          <cell r="BA106">
            <v>17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 t="str">
            <v>5792-400</v>
          </cell>
          <cell r="B107" t="str">
            <v>Institut für</v>
          </cell>
          <cell r="C107" t="str">
            <v>Technische Chemie</v>
          </cell>
          <cell r="F107" t="str">
            <v>Herrn</v>
          </cell>
          <cell r="G107" t="str">
            <v>Rolf Harrendorf</v>
          </cell>
          <cell r="H107">
            <v>5368</v>
          </cell>
          <cell r="J107">
            <v>1</v>
          </cell>
          <cell r="K107">
            <v>33941</v>
          </cell>
          <cell r="M107" t="str">
            <v>Werkstatt</v>
          </cell>
          <cell r="N107">
            <v>12</v>
          </cell>
          <cell r="O107">
            <v>16</v>
          </cell>
          <cell r="P107">
            <v>36251</v>
          </cell>
          <cell r="Q107">
            <v>16</v>
          </cell>
          <cell r="S107">
            <v>36739</v>
          </cell>
          <cell r="T107" t="str">
            <v>Bernd Sladeczek</v>
          </cell>
          <cell r="U107" t="str">
            <v>Bernd Sladeczek</v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>
            <v>35391</v>
          </cell>
          <cell r="AE107">
            <v>35391</v>
          </cell>
          <cell r="AM107" t="str">
            <v>eigenes Prüfgerät</v>
          </cell>
          <cell r="AO107" t="str">
            <v xml:space="preserve"> eigenes Prüfgerät</v>
          </cell>
          <cell r="AQ107" t="str">
            <v xml:space="preserve"> eigenes Prüfgerät                      </v>
          </cell>
          <cell r="AS107" t="str">
            <v>a</v>
          </cell>
          <cell r="AT107">
            <v>0</v>
          </cell>
          <cell r="AW107">
            <v>36258</v>
          </cell>
          <cell r="BA107">
            <v>67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 t="str">
            <v>5792-402</v>
          </cell>
          <cell r="B108" t="str">
            <v>Institut für</v>
          </cell>
          <cell r="C108" t="str">
            <v>Technische Chemie</v>
          </cell>
          <cell r="F108" t="str">
            <v>Herrn</v>
          </cell>
          <cell r="G108" t="str">
            <v>Wolfgang Graßl</v>
          </cell>
          <cell r="H108">
            <v>5374</v>
          </cell>
          <cell r="J108">
            <v>1</v>
          </cell>
          <cell r="K108">
            <v>33955</v>
          </cell>
          <cell r="M108" t="str">
            <v>Schulung</v>
          </cell>
          <cell r="N108">
            <v>12</v>
          </cell>
          <cell r="O108">
            <v>12</v>
          </cell>
          <cell r="P108">
            <v>36526</v>
          </cell>
          <cell r="Q108">
            <v>14</v>
          </cell>
          <cell r="S108">
            <v>36951</v>
          </cell>
          <cell r="T108" t="str">
            <v>Betreuung !</v>
          </cell>
          <cell r="U108">
            <v>35592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E108" t="str">
            <v/>
          </cell>
          <cell r="AM108" t="str">
            <v>eigenes Prüfgerät</v>
          </cell>
          <cell r="AO108" t="str">
            <v xml:space="preserve"> eigenes Prüfgerät</v>
          </cell>
          <cell r="AQ108" t="str">
            <v xml:space="preserve"> eigenes Prüfgerät                      </v>
          </cell>
          <cell r="AR108" t="str">
            <v>pj</v>
          </cell>
          <cell r="AS108">
            <v>1</v>
          </cell>
          <cell r="AT108">
            <v>1</v>
          </cell>
          <cell r="AU108" t="str">
            <v>w.grassl@tu-bs.de</v>
          </cell>
          <cell r="AV108">
            <v>36648</v>
          </cell>
          <cell r="AW108">
            <v>36510</v>
          </cell>
          <cell r="AX108" t="str">
            <v>wurde von 12 auf 14 Mon. im Bereich Schulung angeglichen!(Faber16.12.99)</v>
          </cell>
          <cell r="BA108">
            <v>75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</row>
        <row r="109">
          <cell r="A109" t="str">
            <v>5792-403</v>
          </cell>
          <cell r="B109" t="str">
            <v>Institut für</v>
          </cell>
          <cell r="C109" t="str">
            <v>Technische Chemie</v>
          </cell>
          <cell r="F109" t="str">
            <v>Herrn</v>
          </cell>
          <cell r="G109" t="str">
            <v>Wolfgang Graßl</v>
          </cell>
          <cell r="H109">
            <v>5374</v>
          </cell>
          <cell r="J109" t="str">
            <v>"0"</v>
          </cell>
          <cell r="K109">
            <v>33955</v>
          </cell>
          <cell r="M109" t="str">
            <v>Schulung</v>
          </cell>
          <cell r="N109">
            <v>12</v>
          </cell>
          <cell r="O109">
            <v>16</v>
          </cell>
          <cell r="P109">
            <v>36526</v>
          </cell>
          <cell r="Q109">
            <v>14</v>
          </cell>
          <cell r="S109">
            <v>36951</v>
          </cell>
          <cell r="T109" t="str">
            <v>Betreuung !</v>
          </cell>
          <cell r="U109">
            <v>36206</v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>
            <v>36334</v>
          </cell>
          <cell r="AE109">
            <v>36334</v>
          </cell>
          <cell r="AM109" t="str">
            <v>eigenes Prüfgerät</v>
          </cell>
          <cell r="AO109" t="str">
            <v xml:space="preserve"> eigenes Prüfgerät</v>
          </cell>
          <cell r="AQ109" t="str">
            <v xml:space="preserve"> eigenes Prüfgerät                      </v>
          </cell>
          <cell r="AR109">
            <v>1</v>
          </cell>
          <cell r="AS109" t="str">
            <v>a</v>
          </cell>
          <cell r="BA109">
            <v>500</v>
          </cell>
          <cell r="BB109">
            <v>21</v>
          </cell>
          <cell r="BC109">
            <v>12</v>
          </cell>
          <cell r="BD109">
            <v>0</v>
          </cell>
          <cell r="BE109">
            <v>2.4</v>
          </cell>
        </row>
        <row r="110">
          <cell r="A110" t="str">
            <v>5792-404</v>
          </cell>
          <cell r="B110" t="str">
            <v>Institut für</v>
          </cell>
          <cell r="C110" t="str">
            <v>Technische Chemie</v>
          </cell>
          <cell r="F110" t="str">
            <v>Frau</v>
          </cell>
          <cell r="G110" t="str">
            <v>Birgit Niehögen</v>
          </cell>
          <cell r="H110">
            <v>5358</v>
          </cell>
          <cell r="J110">
            <v>1</v>
          </cell>
          <cell r="K110">
            <v>35954</v>
          </cell>
          <cell r="M110" t="str">
            <v>Schulung</v>
          </cell>
          <cell r="N110">
            <v>12</v>
          </cell>
          <cell r="O110">
            <v>16</v>
          </cell>
          <cell r="P110">
            <v>36526</v>
          </cell>
          <cell r="Q110">
            <v>14</v>
          </cell>
          <cell r="S110">
            <v>36951</v>
          </cell>
          <cell r="T110" t="str">
            <v>Betreuung !</v>
          </cell>
          <cell r="U110">
            <v>36206</v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"23.06.99"</v>
          </cell>
          <cell r="AE110" t="str">
            <v>"23.06.99"</v>
          </cell>
          <cell r="AM110" t="str">
            <v>eigenes Prüfgerät</v>
          </cell>
          <cell r="AO110" t="str">
            <v xml:space="preserve"> eigenes Prüfgerät</v>
          </cell>
          <cell r="AQ110" t="str">
            <v xml:space="preserve"> eigenes Prüfgerät                      </v>
          </cell>
          <cell r="AR110" t="str">
            <v>pj</v>
          </cell>
          <cell r="AS110" t="str">
            <v>a</v>
          </cell>
          <cell r="AW110">
            <v>36643</v>
          </cell>
          <cell r="AX110" t="str">
            <v>Prüfung läuft noch !</v>
          </cell>
          <cell r="BE110">
            <v>0</v>
          </cell>
        </row>
        <row r="111">
          <cell r="A111" t="str">
            <v>5793-200</v>
          </cell>
          <cell r="B111" t="str">
            <v>Institut für</v>
          </cell>
          <cell r="C111" t="str">
            <v>Lebensmittelchemie</v>
          </cell>
          <cell r="F111" t="str">
            <v>Frau</v>
          </cell>
          <cell r="G111" t="str">
            <v>Irmfried Meyer</v>
          </cell>
          <cell r="H111">
            <v>7217</v>
          </cell>
          <cell r="J111">
            <v>1</v>
          </cell>
          <cell r="K111">
            <v>33948</v>
          </cell>
          <cell r="M111" t="str">
            <v>Labor</v>
          </cell>
          <cell r="N111">
            <v>12</v>
          </cell>
          <cell r="O111">
            <v>12</v>
          </cell>
          <cell r="P111">
            <v>36404</v>
          </cell>
          <cell r="Q111">
            <v>16</v>
          </cell>
          <cell r="S111">
            <v>36892</v>
          </cell>
          <cell r="T111">
            <v>36509</v>
          </cell>
          <cell r="U111">
            <v>36509</v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>
            <v>36187</v>
          </cell>
          <cell r="AE111">
            <v>36187</v>
          </cell>
          <cell r="AF111">
            <v>35676</v>
          </cell>
          <cell r="AT111">
            <v>0</v>
          </cell>
          <cell r="AW111">
            <v>36490</v>
          </cell>
          <cell r="AX111" t="str">
            <v>Büros werden ab März 98 im 32 Mon.-Turnus geprüft ! 1.9.99 ! Faber(habe am 10.3.99 u. 15.12.99 von Ex- Kühlschrank Ex- Relais getauscht); Unterlagen folgen Anfang 2000!</v>
          </cell>
          <cell r="BA111">
            <v>1094</v>
          </cell>
          <cell r="BB111">
            <v>17</v>
          </cell>
          <cell r="BC111">
            <v>6</v>
          </cell>
          <cell r="BD111">
            <v>0</v>
          </cell>
          <cell r="BE111">
            <v>0.54844606946983543</v>
          </cell>
        </row>
        <row r="112">
          <cell r="A112" t="str">
            <v>5793-201</v>
          </cell>
          <cell r="B112" t="str">
            <v>Institut für</v>
          </cell>
          <cell r="C112" t="str">
            <v>Lebensmittelchemie</v>
          </cell>
          <cell r="F112" t="str">
            <v>Frau</v>
          </cell>
          <cell r="G112" t="str">
            <v>Irmfried Meyer</v>
          </cell>
          <cell r="H112">
            <v>7217</v>
          </cell>
          <cell r="J112" t="str">
            <v>"0"</v>
          </cell>
          <cell r="K112">
            <v>33948</v>
          </cell>
          <cell r="M112" t="str">
            <v>Büro</v>
          </cell>
          <cell r="N112">
            <v>24</v>
          </cell>
          <cell r="O112">
            <v>24</v>
          </cell>
          <cell r="P112">
            <v>35855</v>
          </cell>
          <cell r="Q112">
            <v>32</v>
          </cell>
          <cell r="S112">
            <v>36831</v>
          </cell>
          <cell r="T112">
            <v>36509</v>
          </cell>
          <cell r="U112">
            <v>36509</v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E112" t="str">
            <v/>
          </cell>
          <cell r="AX112" t="str">
            <v>H. Brandt, Abt.42/21 hat Gerät mit Kurzschluß und FI-Auslösung außer Betrieb gesetzt und mir mitgeteilt am 3.2.00 !</v>
          </cell>
          <cell r="BE112">
            <v>0</v>
          </cell>
        </row>
        <row r="113">
          <cell r="A113" t="str">
            <v>5794-000</v>
          </cell>
          <cell r="B113" t="str">
            <v>Institut für</v>
          </cell>
          <cell r="C113" t="str">
            <v>Ökolog. Chemie und Abfallanalytik</v>
          </cell>
          <cell r="F113" t="str">
            <v>Herrn</v>
          </cell>
          <cell r="G113" t="str">
            <v>Jürgen Hamann</v>
          </cell>
          <cell r="H113">
            <v>5969</v>
          </cell>
          <cell r="J113">
            <v>2</v>
          </cell>
          <cell r="K113">
            <v>33990</v>
          </cell>
          <cell r="M113" t="str">
            <v>Schulung</v>
          </cell>
          <cell r="N113">
            <v>12</v>
          </cell>
          <cell r="O113">
            <v>16</v>
          </cell>
          <cell r="P113">
            <v>36526</v>
          </cell>
          <cell r="Q113">
            <v>16</v>
          </cell>
          <cell r="S113">
            <v>37012</v>
          </cell>
          <cell r="T113">
            <v>36515</v>
          </cell>
          <cell r="U113">
            <v>36515</v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>
            <v>35391</v>
          </cell>
          <cell r="AE113">
            <v>35391</v>
          </cell>
          <cell r="BA113">
            <v>191</v>
          </cell>
          <cell r="BB113">
            <v>1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 t="str">
            <v>5799-100</v>
          </cell>
          <cell r="B114" t="str">
            <v>Institut für</v>
          </cell>
          <cell r="C114" t="str">
            <v>Pharmazeutische Chemie</v>
          </cell>
          <cell r="F114" t="str">
            <v>Herrn</v>
          </cell>
          <cell r="G114" t="str">
            <v>Frank Roese</v>
          </cell>
          <cell r="H114">
            <v>2774</v>
          </cell>
          <cell r="I114">
            <v>1</v>
          </cell>
          <cell r="K114">
            <v>35362</v>
          </cell>
          <cell r="M114" t="str">
            <v>Werkstatt</v>
          </cell>
          <cell r="N114">
            <v>12</v>
          </cell>
          <cell r="O114">
            <v>16</v>
          </cell>
          <cell r="P114">
            <v>36465</v>
          </cell>
          <cell r="Q114">
            <v>16</v>
          </cell>
          <cell r="R114" t="str">
            <v xml:space="preserve"> </v>
          </cell>
          <cell r="S114">
            <v>36951</v>
          </cell>
          <cell r="T114" t="str">
            <v>Frank Roese</v>
          </cell>
          <cell r="U114" t="str">
            <v>Frank Roese</v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>
            <v>35459</v>
          </cell>
          <cell r="AE114">
            <v>35459</v>
          </cell>
          <cell r="AM114" t="str">
            <v>eigenes Prüfgerät</v>
          </cell>
          <cell r="AO114" t="str">
            <v xml:space="preserve"> eigenes Prüfgerät</v>
          </cell>
          <cell r="AQ114" t="str">
            <v xml:space="preserve"> eigenes Prüfgerät                      </v>
          </cell>
          <cell r="AS114">
            <v>1</v>
          </cell>
          <cell r="AT114">
            <v>1</v>
          </cell>
          <cell r="AU114" t="str">
            <v>f.roese@tu-bs.de</v>
          </cell>
          <cell r="AV114">
            <v>36629</v>
          </cell>
          <cell r="AW114" t="str">
            <v>23.05.00 BE; 28.04.00; 15.02.00; 21.01.00, 26.05.1999</v>
          </cell>
          <cell r="BA114">
            <v>1407</v>
          </cell>
          <cell r="BB114">
            <v>72</v>
          </cell>
          <cell r="BC114">
            <v>12</v>
          </cell>
          <cell r="BD114">
            <v>1</v>
          </cell>
          <cell r="BE114">
            <v>0.85287846481876328</v>
          </cell>
        </row>
        <row r="115">
          <cell r="A115" t="str">
            <v>5800-900</v>
          </cell>
          <cell r="B115" t="str">
            <v>Institut für</v>
          </cell>
          <cell r="C115" t="str">
            <v>Pharmazeutische Technologie</v>
          </cell>
          <cell r="F115" t="str">
            <v>Herrn</v>
          </cell>
          <cell r="G115" t="str">
            <v>Jürgen Brünig</v>
          </cell>
          <cell r="H115">
            <v>5712</v>
          </cell>
          <cell r="J115" t="str">
            <v>"0"</v>
          </cell>
          <cell r="K115">
            <v>35507</v>
          </cell>
          <cell r="M115" t="str">
            <v>Labor/Werk.</v>
          </cell>
          <cell r="N115">
            <v>12</v>
          </cell>
          <cell r="O115">
            <v>14</v>
          </cell>
          <cell r="P115">
            <v>36404</v>
          </cell>
          <cell r="Q115">
            <v>16</v>
          </cell>
          <cell r="S115">
            <v>36892</v>
          </cell>
          <cell r="T115" t="str">
            <v>Jürgen Brünig</v>
          </cell>
          <cell r="U115" t="str">
            <v>Jürgen Brünig</v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>
            <v>36612</v>
          </cell>
          <cell r="AE115">
            <v>36612</v>
          </cell>
          <cell r="AW115" t="str">
            <v>03.03.00; 03.02.1999</v>
          </cell>
          <cell r="BA115">
            <v>50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 t="str">
            <v>5800-901</v>
          </cell>
          <cell r="B116" t="str">
            <v>Institut für</v>
          </cell>
          <cell r="C116" t="str">
            <v>Pharmazeutische Technologie</v>
          </cell>
          <cell r="F116" t="str">
            <v>Herrn</v>
          </cell>
          <cell r="G116" t="str">
            <v>Matthias Willke</v>
          </cell>
          <cell r="H116">
            <v>5712</v>
          </cell>
          <cell r="J116">
            <v>1</v>
          </cell>
          <cell r="K116">
            <v>35507</v>
          </cell>
          <cell r="M116" t="str">
            <v>Labor</v>
          </cell>
          <cell r="N116">
            <v>12</v>
          </cell>
          <cell r="O116">
            <v>14</v>
          </cell>
          <cell r="P116">
            <v>36404</v>
          </cell>
          <cell r="Q116">
            <v>16</v>
          </cell>
          <cell r="S116">
            <v>36892</v>
          </cell>
          <cell r="T116" t="str">
            <v>M. Willke</v>
          </cell>
          <cell r="U116" t="str">
            <v>M. Willke</v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>
            <v>36612</v>
          </cell>
          <cell r="AE116">
            <v>36612</v>
          </cell>
          <cell r="AT116">
            <v>0</v>
          </cell>
          <cell r="AW116">
            <v>36494</v>
          </cell>
          <cell r="BA116">
            <v>630</v>
          </cell>
          <cell r="BB116">
            <v>45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 t="str">
            <v>5800-902</v>
          </cell>
          <cell r="B117" t="str">
            <v>Institut für</v>
          </cell>
          <cell r="C117" t="str">
            <v>Pharmazeutische Technologie</v>
          </cell>
          <cell r="F117" t="str">
            <v>Herrn</v>
          </cell>
          <cell r="G117" t="str">
            <v>Jürgen Brünig</v>
          </cell>
          <cell r="H117">
            <v>5659</v>
          </cell>
          <cell r="I117">
            <v>1</v>
          </cell>
          <cell r="K117">
            <v>35507</v>
          </cell>
          <cell r="M117" t="str">
            <v>Werkstatt</v>
          </cell>
          <cell r="N117">
            <v>12</v>
          </cell>
          <cell r="O117">
            <v>14</v>
          </cell>
          <cell r="P117">
            <v>36404</v>
          </cell>
          <cell r="Q117">
            <v>16</v>
          </cell>
          <cell r="S117">
            <v>36892</v>
          </cell>
          <cell r="T117" t="str">
            <v>Jürgen Brünig</v>
          </cell>
          <cell r="U117" t="str">
            <v>Jürgen Brünig</v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E117" t="str">
            <v/>
          </cell>
          <cell r="AT117" t="str">
            <v>Diskette</v>
          </cell>
          <cell r="AW117">
            <v>36318</v>
          </cell>
          <cell r="BE117">
            <v>0</v>
          </cell>
        </row>
        <row r="118">
          <cell r="A118" t="str">
            <v>5800-910</v>
          </cell>
          <cell r="B118" t="str">
            <v>Institut für</v>
          </cell>
          <cell r="C118" t="str">
            <v>Pharmazeutische Technologie</v>
          </cell>
          <cell r="D118" t="str">
            <v>Abt.</v>
          </cell>
          <cell r="F118" t="str">
            <v>Herrn</v>
          </cell>
          <cell r="G118" t="str">
            <v>Matthias Willke</v>
          </cell>
          <cell r="H118">
            <v>5712</v>
          </cell>
          <cell r="J118">
            <v>1</v>
          </cell>
          <cell r="K118">
            <v>35507</v>
          </cell>
          <cell r="M118" t="str">
            <v>Werkstatt</v>
          </cell>
          <cell r="N118">
            <v>12</v>
          </cell>
          <cell r="O118">
            <v>14</v>
          </cell>
          <cell r="P118">
            <v>36434</v>
          </cell>
          <cell r="Q118">
            <v>16</v>
          </cell>
          <cell r="S118">
            <v>36923</v>
          </cell>
          <cell r="T118" t="str">
            <v>Jürgen Brünig</v>
          </cell>
          <cell r="U118" t="str">
            <v>Jürgen Brünig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E118" t="str">
            <v/>
          </cell>
          <cell r="AT118" t="str">
            <v>Diskette</v>
          </cell>
          <cell r="AW118">
            <v>36490</v>
          </cell>
          <cell r="BE118">
            <v>0</v>
          </cell>
        </row>
        <row r="119">
          <cell r="A119" t="str">
            <v>5800-911</v>
          </cell>
          <cell r="B119" t="str">
            <v>Institut für</v>
          </cell>
          <cell r="C119" t="str">
            <v>Pharmazeutische Technologie</v>
          </cell>
          <cell r="E119" t="str">
            <v>Geschichte d. Pharmazie u. d. Naturwissenschaft</v>
          </cell>
          <cell r="G119" t="str">
            <v>Jürgen Brünig</v>
          </cell>
          <cell r="H119" t="str">
            <v>5659/5997</v>
          </cell>
          <cell r="I119" t="str">
            <v>"0"</v>
          </cell>
          <cell r="K119">
            <v>35507</v>
          </cell>
          <cell r="M119" t="str">
            <v>Labor</v>
          </cell>
          <cell r="N119">
            <v>12</v>
          </cell>
          <cell r="O119">
            <v>14</v>
          </cell>
          <cell r="P119">
            <v>36434</v>
          </cell>
          <cell r="Q119">
            <v>16</v>
          </cell>
          <cell r="R119" t="str">
            <v xml:space="preserve"> </v>
          </cell>
          <cell r="S119">
            <v>36923</v>
          </cell>
          <cell r="T119" t="str">
            <v>Jürgen Brünig</v>
          </cell>
          <cell r="U119" t="str">
            <v>Jürgen Brünig</v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E119" t="str">
            <v/>
          </cell>
          <cell r="AW119" t="str">
            <v>26.04.00; 22.02.1999</v>
          </cell>
          <cell r="AX119" t="str">
            <v>H.Brünig zeichnet Schreiben anstatt Unterlagen, da Diskette defekt ist !</v>
          </cell>
          <cell r="BA119">
            <v>46</v>
          </cell>
          <cell r="BB119">
            <v>4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 t="str">
            <v>5800-912</v>
          </cell>
          <cell r="B120" t="str">
            <v>Institut für</v>
          </cell>
          <cell r="C120" t="str">
            <v>Pharmazeutische Technologie</v>
          </cell>
          <cell r="D120" t="str">
            <v>Abt.</v>
          </cell>
          <cell r="E120" t="str">
            <v>Geschichte d. Pharmazie u. d. Naturwissenschaft</v>
          </cell>
          <cell r="F120" t="str">
            <v>Herrn</v>
          </cell>
          <cell r="G120" t="str">
            <v>Jürgen Brünig</v>
          </cell>
          <cell r="H120" t="str">
            <v>5659/5997</v>
          </cell>
          <cell r="I120" t="str">
            <v>"0"</v>
          </cell>
          <cell r="K120">
            <v>35507</v>
          </cell>
          <cell r="M120" t="str">
            <v>Büro</v>
          </cell>
          <cell r="N120">
            <v>24</v>
          </cell>
          <cell r="O120">
            <v>24</v>
          </cell>
          <cell r="P120">
            <v>36220</v>
          </cell>
          <cell r="Q120">
            <v>24</v>
          </cell>
          <cell r="S120">
            <v>36951</v>
          </cell>
          <cell r="T120" t="str">
            <v>Jürgen Brünig</v>
          </cell>
          <cell r="U120" t="str">
            <v>Jürgen Brünig</v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E120" t="str">
            <v/>
          </cell>
          <cell r="AT120" t="str">
            <v>Z</v>
          </cell>
          <cell r="AW120">
            <v>36213</v>
          </cell>
          <cell r="AX120" t="str">
            <v>Telefonat am 21.9.98; Müller-Goymann hat J. Brünig als Prüfer gesetzt</v>
          </cell>
          <cell r="BE120">
            <v>0</v>
          </cell>
        </row>
        <row r="121">
          <cell r="A121" t="str">
            <v>5801-700</v>
          </cell>
          <cell r="B121" t="str">
            <v>Institut für</v>
          </cell>
          <cell r="C121" t="str">
            <v>Pharmakologie und Toxologie</v>
          </cell>
          <cell r="F121" t="str">
            <v>Frau</v>
          </cell>
          <cell r="G121" t="str">
            <v>Gerlind Wittenberg</v>
          </cell>
          <cell r="H121">
            <v>5676</v>
          </cell>
          <cell r="J121">
            <v>8</v>
          </cell>
          <cell r="K121">
            <v>34507</v>
          </cell>
          <cell r="M121" t="str">
            <v>Büro</v>
          </cell>
          <cell r="N121">
            <v>24</v>
          </cell>
          <cell r="O121">
            <v>32</v>
          </cell>
          <cell r="P121">
            <v>36220</v>
          </cell>
          <cell r="Q121">
            <v>32</v>
          </cell>
          <cell r="S121">
            <v>37196</v>
          </cell>
          <cell r="T121">
            <v>36213</v>
          </cell>
          <cell r="U121">
            <v>36213</v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>
            <v>35391</v>
          </cell>
          <cell r="AE121">
            <v>35391</v>
          </cell>
          <cell r="AT121">
            <v>0</v>
          </cell>
          <cell r="AW121">
            <v>36213</v>
          </cell>
          <cell r="AX121">
            <v>631</v>
          </cell>
          <cell r="BA121">
            <v>97</v>
          </cell>
          <cell r="BB121">
            <v>32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 t="str">
            <v>5801-701</v>
          </cell>
          <cell r="B122" t="str">
            <v>Institut für</v>
          </cell>
          <cell r="C122" t="str">
            <v>Pharmakologie und Toxologie</v>
          </cell>
          <cell r="F122" t="str">
            <v>Frau</v>
          </cell>
          <cell r="G122" t="str">
            <v>Gerlind Wittenberg</v>
          </cell>
          <cell r="H122">
            <v>5676</v>
          </cell>
          <cell r="J122" t="str">
            <v>"0"</v>
          </cell>
          <cell r="K122">
            <v>34507</v>
          </cell>
          <cell r="M122" t="str">
            <v>Labor</v>
          </cell>
          <cell r="N122">
            <v>12</v>
          </cell>
          <cell r="O122">
            <v>16</v>
          </cell>
          <cell r="P122">
            <v>36465</v>
          </cell>
          <cell r="Q122">
            <v>16</v>
          </cell>
          <cell r="R122" t="str">
            <v xml:space="preserve"> </v>
          </cell>
          <cell r="S122">
            <v>36951</v>
          </cell>
          <cell r="T122">
            <v>36490</v>
          </cell>
          <cell r="U122">
            <v>36490</v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>
            <v>35940</v>
          </cell>
          <cell r="AE122">
            <v>35940</v>
          </cell>
          <cell r="AT122" t="str">
            <v>Z</v>
          </cell>
          <cell r="AW122">
            <v>36472</v>
          </cell>
          <cell r="BA122">
            <v>534</v>
          </cell>
          <cell r="BB122">
            <v>7</v>
          </cell>
          <cell r="BC122">
            <v>2</v>
          </cell>
          <cell r="BD122">
            <v>0</v>
          </cell>
          <cell r="BE122">
            <v>0.37453183520599254</v>
          </cell>
        </row>
        <row r="123">
          <cell r="A123" t="str">
            <v>5802-500</v>
          </cell>
          <cell r="B123" t="str">
            <v>Institut für</v>
          </cell>
          <cell r="C123" t="str">
            <v>Pharmazeutische Biologie</v>
          </cell>
          <cell r="F123" t="str">
            <v>Herrn</v>
          </cell>
          <cell r="G123" t="str">
            <v>Burkhard Bohne</v>
          </cell>
          <cell r="H123">
            <v>7342</v>
          </cell>
          <cell r="J123">
            <v>1</v>
          </cell>
          <cell r="K123">
            <v>34478</v>
          </cell>
          <cell r="M123" t="str">
            <v>Schulung</v>
          </cell>
          <cell r="N123">
            <v>12</v>
          </cell>
          <cell r="O123">
            <v>12</v>
          </cell>
          <cell r="P123">
            <v>36495</v>
          </cell>
          <cell r="Q123">
            <v>12</v>
          </cell>
          <cell r="R123" t="str">
            <v>X</v>
          </cell>
          <cell r="S123">
            <v>36861</v>
          </cell>
          <cell r="T123">
            <v>36503</v>
          </cell>
          <cell r="U123">
            <v>36503</v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>
            <v>35391</v>
          </cell>
          <cell r="AE123" t="str">
            <v>Sonderturnus</v>
          </cell>
          <cell r="AT123">
            <v>1</v>
          </cell>
          <cell r="AU123" t="str">
            <v>b.bohne@tu-bs.de</v>
          </cell>
          <cell r="AV123">
            <v>36536</v>
          </cell>
          <cell r="AW123" t="str">
            <v>11.10.99; 11.10.99; 04.03.1999</v>
          </cell>
          <cell r="BA123">
            <v>765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</row>
        <row r="124">
          <cell r="A124" t="str">
            <v>5802-501</v>
          </cell>
          <cell r="B124" t="str">
            <v>Institut für</v>
          </cell>
          <cell r="C124" t="str">
            <v>Pharmazeutische Biologie</v>
          </cell>
          <cell r="F124" t="str">
            <v>Frau</v>
          </cell>
          <cell r="G124" t="str">
            <v>Ina Martin</v>
          </cell>
          <cell r="H124">
            <v>7342</v>
          </cell>
          <cell r="J124">
            <v>1</v>
          </cell>
          <cell r="K124">
            <v>34478</v>
          </cell>
          <cell r="M124" t="str">
            <v>Schulung</v>
          </cell>
          <cell r="N124">
            <v>12</v>
          </cell>
          <cell r="O124">
            <v>12</v>
          </cell>
          <cell r="P124">
            <v>36495</v>
          </cell>
          <cell r="Q124">
            <v>12</v>
          </cell>
          <cell r="R124" t="str">
            <v>X</v>
          </cell>
          <cell r="S124">
            <v>36861</v>
          </cell>
          <cell r="T124">
            <v>36503</v>
          </cell>
          <cell r="U124">
            <v>36503</v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>
            <v>35391</v>
          </cell>
          <cell r="AE124" t="str">
            <v>Sonderturnus</v>
          </cell>
          <cell r="AT124">
            <v>0</v>
          </cell>
          <cell r="AW124" t="str">
            <v>11.10.99; 11.10.99; 04.03.1999</v>
          </cell>
          <cell r="AX124" t="str">
            <v xml:space="preserve">Könnnen nur von Nov bis Jan ! - Aufgrund Sesongarbeiten ! März u. Sept. </v>
          </cell>
          <cell r="BE124">
            <v>0</v>
          </cell>
        </row>
        <row r="125">
          <cell r="A125" t="str">
            <v>5802-502</v>
          </cell>
          <cell r="B125" t="str">
            <v>Institut für</v>
          </cell>
          <cell r="C125" t="str">
            <v>Pharmazeutische Biologie</v>
          </cell>
          <cell r="F125" t="str">
            <v>Frau</v>
          </cell>
          <cell r="G125" t="str">
            <v>Nick Dolgov</v>
          </cell>
          <cell r="H125">
            <v>7342</v>
          </cell>
          <cell r="J125">
            <v>1</v>
          </cell>
          <cell r="K125">
            <v>36497</v>
          </cell>
          <cell r="M125" t="str">
            <v>Schulung</v>
          </cell>
          <cell r="N125">
            <v>12</v>
          </cell>
          <cell r="O125">
            <v>12</v>
          </cell>
          <cell r="P125">
            <v>36495</v>
          </cell>
          <cell r="Q125">
            <v>12</v>
          </cell>
          <cell r="R125" t="str">
            <v>X</v>
          </cell>
          <cell r="S125">
            <v>36861</v>
          </cell>
          <cell r="T125">
            <v>36503</v>
          </cell>
          <cell r="U125">
            <v>36503</v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>
            <v>35391</v>
          </cell>
          <cell r="AE125" t="str">
            <v>Sonderturnus</v>
          </cell>
          <cell r="AT125">
            <v>0</v>
          </cell>
          <cell r="AW125" t="str">
            <v>11.10.99; 11.10.99; 04.03.1999</v>
          </cell>
          <cell r="AX125" t="str">
            <v xml:space="preserve">Könnnen nur von Nov bis Jan ! - Aufgrund Sesongarbeiten ! März u. Sept. </v>
          </cell>
          <cell r="BE125">
            <v>0</v>
          </cell>
        </row>
        <row r="126">
          <cell r="A126" t="str">
            <v>5806-800</v>
          </cell>
          <cell r="B126" t="str">
            <v>Fachb. 4</v>
          </cell>
          <cell r="C126" t="str">
            <v>Biowissenschaften und Psychologie</v>
          </cell>
          <cell r="F126" t="str">
            <v>Herrn</v>
          </cell>
          <cell r="G126" t="str">
            <v>Jens Faber,   Abt. 42</v>
          </cell>
          <cell r="H126">
            <v>5700</v>
          </cell>
          <cell r="I126" t="str">
            <v>"0"</v>
          </cell>
          <cell r="K126">
            <v>33547</v>
          </cell>
          <cell r="M126" t="str">
            <v>Büro</v>
          </cell>
          <cell r="N126">
            <v>24</v>
          </cell>
          <cell r="O126">
            <v>24</v>
          </cell>
          <cell r="P126">
            <v>35855</v>
          </cell>
          <cell r="Q126">
            <v>24</v>
          </cell>
          <cell r="S126">
            <v>36586</v>
          </cell>
          <cell r="T126" t="str">
            <v>Faber</v>
          </cell>
          <cell r="U126" t="str">
            <v>Faber</v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>siehe &gt;</v>
          </cell>
          <cell r="AA126" t="str">
            <v/>
          </cell>
          <cell r="AB126" t="str">
            <v/>
          </cell>
          <cell r="AC126" t="str">
            <v/>
          </cell>
          <cell r="AE126" t="str">
            <v/>
          </cell>
          <cell r="AM126" t="str">
            <v>siehe oben</v>
          </cell>
          <cell r="AZ126" t="str">
            <v>FJ</v>
          </cell>
          <cell r="BA126">
            <v>9</v>
          </cell>
          <cell r="BC126">
            <v>0</v>
          </cell>
          <cell r="BE126">
            <v>0</v>
          </cell>
        </row>
        <row r="127">
          <cell r="A127" t="str">
            <v>5806-801</v>
          </cell>
          <cell r="B127" t="str">
            <v>Fachschaft</v>
          </cell>
          <cell r="C127" t="str">
            <v>Biowissenschaften und Psychologie</v>
          </cell>
          <cell r="E127" t="str">
            <v>Zimmerstr. 24 c ?</v>
          </cell>
          <cell r="F127" t="str">
            <v>Herrn</v>
          </cell>
          <cell r="G127" t="str">
            <v>Jens Faber</v>
          </cell>
          <cell r="H127" t="str">
            <v>4539 ?</v>
          </cell>
          <cell r="I127" t="str">
            <v>"0"</v>
          </cell>
          <cell r="K127">
            <v>33547</v>
          </cell>
          <cell r="M127" t="str">
            <v>Büro</v>
          </cell>
          <cell r="N127">
            <v>24</v>
          </cell>
          <cell r="O127">
            <v>24</v>
          </cell>
          <cell r="P127">
            <v>36678</v>
          </cell>
          <cell r="Q127">
            <v>24</v>
          </cell>
          <cell r="S127">
            <v>37408</v>
          </cell>
          <cell r="T127" t="str">
            <v>Faber</v>
          </cell>
          <cell r="U127" t="str">
            <v>Faber</v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E127" t="str">
            <v/>
          </cell>
          <cell r="AM127" t="str">
            <v>siehe oben</v>
          </cell>
          <cell r="AX127" t="str">
            <v>Prüfung erfolgt auf freiw. Basis</v>
          </cell>
          <cell r="AZ127" t="str">
            <v>JF</v>
          </cell>
          <cell r="BE127">
            <v>0</v>
          </cell>
        </row>
        <row r="128">
          <cell r="A128" t="str">
            <v>5808-400</v>
          </cell>
          <cell r="C128" t="str">
            <v>Botanisches Institut und Botanischer Garten</v>
          </cell>
          <cell r="F128" t="str">
            <v>Frau</v>
          </cell>
          <cell r="G128" t="str">
            <v>Melanie Butz</v>
          </cell>
          <cell r="H128">
            <v>5892</v>
          </cell>
          <cell r="J128">
            <v>1</v>
          </cell>
          <cell r="K128">
            <v>36061</v>
          </cell>
          <cell r="M128" t="str">
            <v>Werkstatt</v>
          </cell>
          <cell r="N128">
            <v>12</v>
          </cell>
          <cell r="O128">
            <v>12</v>
          </cell>
          <cell r="P128">
            <v>36465</v>
          </cell>
          <cell r="Q128">
            <v>16</v>
          </cell>
          <cell r="S128">
            <v>36951</v>
          </cell>
          <cell r="T128" t="str">
            <v>Volkhard Birke</v>
          </cell>
          <cell r="U128" t="str">
            <v>Volkhard Birke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>
            <v>35391</v>
          </cell>
          <cell r="AE128">
            <v>35391</v>
          </cell>
          <cell r="AW128">
            <v>36181</v>
          </cell>
          <cell r="AX128" t="str">
            <v>BE am 4.11.98</v>
          </cell>
          <cell r="BA128">
            <v>92</v>
          </cell>
          <cell r="BB128">
            <v>0</v>
          </cell>
          <cell r="BC128">
            <v>5</v>
          </cell>
          <cell r="BD128">
            <v>0</v>
          </cell>
          <cell r="BE128">
            <v>5.4347826086956523</v>
          </cell>
        </row>
        <row r="129">
          <cell r="A129" t="str">
            <v>5808-401</v>
          </cell>
          <cell r="C129" t="str">
            <v>Botanisches Institut und Botanischer Garten</v>
          </cell>
          <cell r="F129" t="str">
            <v>Frau</v>
          </cell>
          <cell r="G129" t="str">
            <v>Daniela  Grüger</v>
          </cell>
          <cell r="H129">
            <v>5880</v>
          </cell>
          <cell r="J129">
            <v>1</v>
          </cell>
          <cell r="K129">
            <v>36061</v>
          </cell>
          <cell r="M129" t="str">
            <v>Werkstatt</v>
          </cell>
          <cell r="N129">
            <v>12</v>
          </cell>
          <cell r="O129">
            <v>12</v>
          </cell>
          <cell r="P129">
            <v>36465</v>
          </cell>
          <cell r="Q129">
            <v>16</v>
          </cell>
          <cell r="S129">
            <v>36951</v>
          </cell>
          <cell r="T129" t="str">
            <v>Volkhard Birke</v>
          </cell>
          <cell r="U129" t="str">
            <v>Volkhard Birke</v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"22.11.96"</v>
          </cell>
          <cell r="AE129" t="str">
            <v>"22.11.96"</v>
          </cell>
          <cell r="BE129">
            <v>0</v>
          </cell>
        </row>
        <row r="130">
          <cell r="A130" t="str">
            <v>5808-410</v>
          </cell>
          <cell r="C130" t="str">
            <v>Botanischer Garten</v>
          </cell>
          <cell r="F130" t="str">
            <v>Herrn</v>
          </cell>
          <cell r="G130" t="str">
            <v>Wilhelm Albrecht</v>
          </cell>
          <cell r="H130">
            <v>5889</v>
          </cell>
          <cell r="J130">
            <v>1</v>
          </cell>
          <cell r="K130">
            <v>34506</v>
          </cell>
          <cell r="M130" t="str">
            <v>Werkstatt</v>
          </cell>
          <cell r="N130">
            <v>12</v>
          </cell>
          <cell r="O130">
            <v>12</v>
          </cell>
          <cell r="P130">
            <v>36526</v>
          </cell>
          <cell r="Q130">
            <v>12</v>
          </cell>
          <cell r="R130" t="str">
            <v>X</v>
          </cell>
          <cell r="S130">
            <v>36892</v>
          </cell>
          <cell r="T130" t="str">
            <v>Volkhard Birke</v>
          </cell>
          <cell r="U130" t="str">
            <v>Volkhard Birke</v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>
            <v>35391</v>
          </cell>
          <cell r="AE130" t="str">
            <v>Sonderturnus</v>
          </cell>
          <cell r="AW130" t="str">
            <v>21.12.99; 6.12.99: 15.02.1999</v>
          </cell>
          <cell r="AX130" t="str">
            <v>Prüfturnus eigenverantwortlich im Jan 00 auf 12 Monate gesetzt !</v>
          </cell>
          <cell r="BA130">
            <v>166</v>
          </cell>
          <cell r="BB130">
            <v>4</v>
          </cell>
          <cell r="BC130">
            <v>0</v>
          </cell>
          <cell r="BD130">
            <v>0</v>
          </cell>
          <cell r="BE130">
            <v>0</v>
          </cell>
        </row>
        <row r="131">
          <cell r="A131" t="str">
            <v>5808-411</v>
          </cell>
          <cell r="C131" t="str">
            <v>Botanischer Garten</v>
          </cell>
          <cell r="F131" t="str">
            <v>Herrn</v>
          </cell>
          <cell r="G131" t="str">
            <v>Jürgen Horrey</v>
          </cell>
          <cell r="H131">
            <v>5889</v>
          </cell>
          <cell r="J131">
            <v>1</v>
          </cell>
          <cell r="K131">
            <v>34478</v>
          </cell>
          <cell r="M131" t="str">
            <v>Werkstatt</v>
          </cell>
          <cell r="N131">
            <v>12</v>
          </cell>
          <cell r="O131">
            <v>12</v>
          </cell>
          <cell r="P131">
            <v>36526</v>
          </cell>
          <cell r="Q131">
            <v>12</v>
          </cell>
          <cell r="R131" t="str">
            <v>X</v>
          </cell>
          <cell r="S131">
            <v>36892</v>
          </cell>
          <cell r="T131" t="str">
            <v>Volkhard Birke</v>
          </cell>
          <cell r="U131" t="str">
            <v>Volkhard Birke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"22.11.96"</v>
          </cell>
          <cell r="AE131" t="str">
            <v>Sonderturnus</v>
          </cell>
          <cell r="BE131">
            <v>0</v>
          </cell>
        </row>
        <row r="132">
          <cell r="A132" t="str">
            <v>5808-420</v>
          </cell>
          <cell r="C132" t="str">
            <v>Botanisches Institut und Botanischer Garten</v>
          </cell>
          <cell r="D132" t="str">
            <v>Fachgrup.</v>
          </cell>
          <cell r="E132" t="str">
            <v>Pflanzenphysiologie</v>
          </cell>
          <cell r="F132" t="str">
            <v>Herrn</v>
          </cell>
          <cell r="G132" t="str">
            <v>Volkhard Birke</v>
          </cell>
          <cell r="H132" t="str">
            <v>Fax 5839; 5877 / 1</v>
          </cell>
          <cell r="I132">
            <v>1</v>
          </cell>
          <cell r="K132">
            <v>34507</v>
          </cell>
          <cell r="M132" t="str">
            <v>Labor</v>
          </cell>
          <cell r="N132">
            <v>12</v>
          </cell>
          <cell r="O132">
            <v>12</v>
          </cell>
          <cell r="P132">
            <v>36312</v>
          </cell>
          <cell r="Q132">
            <v>12</v>
          </cell>
          <cell r="R132" t="str">
            <v xml:space="preserve"> </v>
          </cell>
          <cell r="S132">
            <v>36678</v>
          </cell>
          <cell r="T132" t="str">
            <v>Volkhard Birke</v>
          </cell>
          <cell r="U132" t="str">
            <v>Volkhard Birke</v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>
            <v>36672</v>
          </cell>
          <cell r="AA132" t="str">
            <v/>
          </cell>
          <cell r="AB132" t="str">
            <v/>
          </cell>
          <cell r="AC132" t="str">
            <v/>
          </cell>
          <cell r="AE132" t="str">
            <v/>
          </cell>
          <cell r="AT132">
            <v>0</v>
          </cell>
          <cell r="AW132" t="str">
            <v>10.5.99; 2.3.99; 15.2.99; 30.11.1996</v>
          </cell>
          <cell r="AX132" t="str">
            <v>Anschreiben zur Unterlagen-Anfrage am 16.05.00 per Hauspost zugesandt. J.F.</v>
          </cell>
          <cell r="BE132">
            <v>0</v>
          </cell>
        </row>
        <row r="133">
          <cell r="A133" t="str">
            <v>5808-430</v>
          </cell>
          <cell r="C133" t="str">
            <v>Botanisches Institut und Botanischer Garten</v>
          </cell>
          <cell r="D133" t="str">
            <v>Fachgrup.</v>
          </cell>
          <cell r="E133" t="str">
            <v>Entwicklungsphysiologie, Umweltbelastung</v>
          </cell>
          <cell r="F133" t="str">
            <v>Herrn</v>
          </cell>
          <cell r="G133" t="str">
            <v>Marion Kirchner</v>
          </cell>
          <cell r="H133">
            <v>5874</v>
          </cell>
          <cell r="I133" t="str">
            <v>"0"</v>
          </cell>
          <cell r="J133">
            <v>1</v>
          </cell>
          <cell r="K133">
            <v>36312</v>
          </cell>
          <cell r="M133" t="str">
            <v>Labor</v>
          </cell>
          <cell r="N133">
            <v>12</v>
          </cell>
          <cell r="O133">
            <v>12</v>
          </cell>
          <cell r="P133">
            <v>36312</v>
          </cell>
          <cell r="Q133">
            <v>12</v>
          </cell>
          <cell r="S133">
            <v>36678</v>
          </cell>
          <cell r="T133" t="str">
            <v>Volkhard Birke</v>
          </cell>
          <cell r="U133" t="str">
            <v>Volkhard Birke</v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>
            <v>36672</v>
          </cell>
          <cell r="AA133" t="str">
            <v/>
          </cell>
          <cell r="AB133" t="str">
            <v/>
          </cell>
          <cell r="AC133" t="str">
            <v/>
          </cell>
          <cell r="AE133" t="str">
            <v/>
          </cell>
          <cell r="AT133">
            <v>0</v>
          </cell>
          <cell r="AW133" t="str">
            <v>10.5.99; 2.3.99; 15.2.99; 30.11.1996</v>
          </cell>
          <cell r="AX133" t="str">
            <v xml:space="preserve"> Herrn Hänsch 5867 rief am 2.3.99 zurück und nannte 2 neue Prüfer : Marion Kirchner u. Christian Böhme</v>
          </cell>
          <cell r="BA133">
            <v>580</v>
          </cell>
          <cell r="BE133">
            <v>0</v>
          </cell>
        </row>
        <row r="134">
          <cell r="A134" t="str">
            <v>5808-440</v>
          </cell>
          <cell r="C134" t="str">
            <v>Botanisches Institut und Botanischer Garten</v>
          </cell>
          <cell r="D134" t="str">
            <v>Fachgrup.</v>
          </cell>
          <cell r="E134" t="str">
            <v>Botanik , Molekularbiologie d. Pflanzen</v>
          </cell>
          <cell r="F134" t="str">
            <v>Herrn</v>
          </cell>
          <cell r="G134" t="str">
            <v>Ute Nieländer</v>
          </cell>
          <cell r="H134">
            <v>5887</v>
          </cell>
          <cell r="I134" t="str">
            <v>"0"</v>
          </cell>
          <cell r="J134">
            <v>1</v>
          </cell>
          <cell r="K134">
            <v>36312</v>
          </cell>
          <cell r="M134" t="str">
            <v>Labor</v>
          </cell>
          <cell r="N134">
            <v>12</v>
          </cell>
          <cell r="O134">
            <v>12</v>
          </cell>
          <cell r="P134">
            <v>36312</v>
          </cell>
          <cell r="Q134">
            <v>12</v>
          </cell>
          <cell r="S134">
            <v>36678</v>
          </cell>
          <cell r="T134" t="str">
            <v>Volkhard Birke</v>
          </cell>
          <cell r="U134" t="str">
            <v>Volkhard Birke</v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>
            <v>36672</v>
          </cell>
          <cell r="AA134" t="str">
            <v/>
          </cell>
          <cell r="AB134" t="str">
            <v/>
          </cell>
          <cell r="AC134" t="str">
            <v/>
          </cell>
          <cell r="AE134" t="str">
            <v/>
          </cell>
          <cell r="AT134">
            <v>1</v>
          </cell>
          <cell r="AU134" t="str">
            <v>nielaender @ www.tu-bs.de</v>
          </cell>
          <cell r="AV134">
            <v>36517</v>
          </cell>
          <cell r="AW134" t="str">
            <v>10.5.99; 2.3.99; 15.2.99; 30.11.1996</v>
          </cell>
          <cell r="BE134">
            <v>0</v>
          </cell>
        </row>
        <row r="135">
          <cell r="A135" t="str">
            <v>5808-460</v>
          </cell>
          <cell r="C135" t="str">
            <v>Botanisches Institut und Botanischer Garten</v>
          </cell>
          <cell r="D135" t="str">
            <v>Fachgrup.</v>
          </cell>
          <cell r="E135" t="str">
            <v>Botanik , Molekularbiologie d. Pflanzen</v>
          </cell>
          <cell r="F135" t="str">
            <v>Herrn</v>
          </cell>
          <cell r="G135" t="str">
            <v>Christian Böhme</v>
          </cell>
          <cell r="H135">
            <v>5887</v>
          </cell>
          <cell r="I135" t="str">
            <v>"0"</v>
          </cell>
          <cell r="J135" t="str">
            <v>"0"</v>
          </cell>
          <cell r="K135">
            <v>36342</v>
          </cell>
          <cell r="M135" t="str">
            <v>Labor</v>
          </cell>
          <cell r="N135">
            <v>12</v>
          </cell>
          <cell r="O135">
            <v>12</v>
          </cell>
          <cell r="P135">
            <v>36312</v>
          </cell>
          <cell r="Q135">
            <v>12</v>
          </cell>
          <cell r="S135">
            <v>36678</v>
          </cell>
          <cell r="T135" t="str">
            <v>Volkhard Birke</v>
          </cell>
          <cell r="U135" t="str">
            <v>Volkhard Birke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>
            <v>36672</v>
          </cell>
          <cell r="AA135" t="str">
            <v/>
          </cell>
          <cell r="AB135" t="str">
            <v/>
          </cell>
          <cell r="AC135" t="str">
            <v/>
          </cell>
          <cell r="AE135" t="str">
            <v/>
          </cell>
          <cell r="AT135">
            <v>0</v>
          </cell>
          <cell r="AW135" t="str">
            <v>10.5.99; 2.3.99; 15.2.99; 30.11.1996</v>
          </cell>
          <cell r="AX135" t="str">
            <v xml:space="preserve"> Herrn Hänsch 5867 rief am 2.3.99 zurück und nannte 2 neue Prüfer : Marion Kirchner u. Christian Böhme</v>
          </cell>
          <cell r="BE135">
            <v>0</v>
          </cell>
        </row>
        <row r="136">
          <cell r="A136" t="str">
            <v>5809-200</v>
          </cell>
          <cell r="B136" t="str">
            <v>Institut für</v>
          </cell>
          <cell r="C136" t="str">
            <v>Mikrobiologie (Prof. Hanert)</v>
          </cell>
          <cell r="E136" t="str">
            <v>Bereiche Biozentrum u. Kralenriede</v>
          </cell>
          <cell r="F136" t="str">
            <v>Herrn</v>
          </cell>
          <cell r="G136" t="str">
            <v>Bernd Hoppe</v>
          </cell>
          <cell r="H136">
            <v>5805</v>
          </cell>
          <cell r="J136">
            <v>1</v>
          </cell>
          <cell r="K136">
            <v>34113</v>
          </cell>
          <cell r="M136" t="str">
            <v xml:space="preserve">Labore </v>
          </cell>
          <cell r="N136">
            <v>12</v>
          </cell>
          <cell r="O136">
            <v>15</v>
          </cell>
          <cell r="P136">
            <v>36465</v>
          </cell>
          <cell r="Q136">
            <v>15</v>
          </cell>
          <cell r="S136">
            <v>36923</v>
          </cell>
          <cell r="T136">
            <v>36657</v>
          </cell>
          <cell r="U136">
            <v>36657</v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>
            <v>36131</v>
          </cell>
          <cell r="AE136">
            <v>36131</v>
          </cell>
          <cell r="AT136" t="str">
            <v>Diskette</v>
          </cell>
          <cell r="AW136" t="str">
            <v>10.4.00; 22.02.00; 07.10.99; 06.10.1999</v>
          </cell>
          <cell r="AX136" t="str">
            <v>Schüttler am 11.5.00 nach VDE 0701 geprüft! Faber</v>
          </cell>
          <cell r="BE136">
            <v>0</v>
          </cell>
        </row>
        <row r="137">
          <cell r="A137" t="str">
            <v>5809-201</v>
          </cell>
          <cell r="B137" t="str">
            <v>Institut für</v>
          </cell>
          <cell r="C137" t="str">
            <v>Mikrobiologie (Prof. Hanert)</v>
          </cell>
          <cell r="E137" t="str">
            <v>Bereiche Biozentrum u. Kralenriede</v>
          </cell>
          <cell r="F137" t="str">
            <v>Herrn</v>
          </cell>
          <cell r="G137" t="str">
            <v>Bernd Voedisch</v>
          </cell>
          <cell r="H137">
            <v>5816</v>
          </cell>
          <cell r="J137">
            <v>1</v>
          </cell>
          <cell r="K137">
            <v>36477</v>
          </cell>
          <cell r="M137" t="str">
            <v xml:space="preserve">Labore </v>
          </cell>
          <cell r="N137">
            <v>12</v>
          </cell>
          <cell r="O137">
            <v>15</v>
          </cell>
          <cell r="P137">
            <v>36465</v>
          </cell>
          <cell r="Q137">
            <v>15</v>
          </cell>
          <cell r="R137" t="str">
            <v xml:space="preserve"> </v>
          </cell>
          <cell r="S137">
            <v>36923</v>
          </cell>
          <cell r="T137">
            <v>36466</v>
          </cell>
          <cell r="U137">
            <v>36466</v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>
            <v>36131</v>
          </cell>
          <cell r="AE137">
            <v>36131</v>
          </cell>
          <cell r="AT137">
            <v>0</v>
          </cell>
          <cell r="AW137" t="str">
            <v>22.02.00; 07.10.99; 06.10.1999</v>
          </cell>
          <cell r="AX137" t="str">
            <v>Kopie Defekte Geräte folgt später</v>
          </cell>
          <cell r="BA137">
            <v>640</v>
          </cell>
          <cell r="BB137">
            <v>0</v>
          </cell>
          <cell r="BC137">
            <v>30</v>
          </cell>
          <cell r="BD137">
            <v>0</v>
          </cell>
          <cell r="BE137">
            <v>4.6875</v>
          </cell>
        </row>
        <row r="138">
          <cell r="A138" t="str">
            <v>5809-211</v>
          </cell>
          <cell r="B138" t="str">
            <v>Institut für</v>
          </cell>
          <cell r="C138" t="str">
            <v>Mikrobiologie (Prof. Aust)</v>
          </cell>
          <cell r="F138" t="str">
            <v>Frau</v>
          </cell>
          <cell r="G138" t="str">
            <v>Stephanie Hölscher</v>
          </cell>
          <cell r="H138">
            <v>5818</v>
          </cell>
          <cell r="J138">
            <v>1</v>
          </cell>
          <cell r="K138">
            <v>36690</v>
          </cell>
          <cell r="L138">
            <v>1</v>
          </cell>
          <cell r="M138" t="str">
            <v>Büro</v>
          </cell>
          <cell r="N138">
            <v>24</v>
          </cell>
          <cell r="O138">
            <v>24</v>
          </cell>
          <cell r="P138">
            <v>36192</v>
          </cell>
          <cell r="Q138">
            <v>32</v>
          </cell>
          <cell r="S138">
            <v>37165</v>
          </cell>
          <cell r="T138">
            <v>36214</v>
          </cell>
          <cell r="U138">
            <v>36214</v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"23.03.99"</v>
          </cell>
          <cell r="AE138" t="str">
            <v>"23.03.99"</v>
          </cell>
          <cell r="AW138">
            <v>36194</v>
          </cell>
          <cell r="AX138" t="str">
            <v>Siegfried Dräger ist Ansprechpartner; Unterlagen fehlen noch !---Manuela Fabienke UP ab 17.2.99</v>
          </cell>
          <cell r="BA138">
            <v>5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 t="str">
            <v>5809-212</v>
          </cell>
          <cell r="B139" t="str">
            <v>Institut für</v>
          </cell>
          <cell r="C139" t="str">
            <v>Mikrobiologie (Prof. Aust)</v>
          </cell>
          <cell r="F139" t="str">
            <v>Frau</v>
          </cell>
          <cell r="G139" t="str">
            <v>Stephanie Hölscher</v>
          </cell>
          <cell r="H139">
            <v>5818</v>
          </cell>
          <cell r="J139">
            <v>1</v>
          </cell>
          <cell r="K139">
            <v>36690</v>
          </cell>
          <cell r="L139">
            <v>0</v>
          </cell>
          <cell r="M139" t="str">
            <v>Labor</v>
          </cell>
          <cell r="N139">
            <v>12</v>
          </cell>
          <cell r="O139">
            <v>12</v>
          </cell>
          <cell r="P139">
            <v>36690</v>
          </cell>
          <cell r="Q139">
            <v>15</v>
          </cell>
          <cell r="S139">
            <v>37147</v>
          </cell>
          <cell r="T139">
            <v>36697</v>
          </cell>
          <cell r="U139">
            <v>36697</v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>
            <v>36642</v>
          </cell>
          <cell r="AA139">
            <v>36675</v>
          </cell>
          <cell r="AB139" t="str">
            <v/>
          </cell>
          <cell r="AC139" t="str">
            <v/>
          </cell>
          <cell r="AD139" t="str">
            <v>"23.03.99"</v>
          </cell>
          <cell r="AE139" t="str">
            <v>"23.03.99"</v>
          </cell>
          <cell r="AM139" t="str">
            <v>siehe Bemerkungen</v>
          </cell>
          <cell r="AN139">
            <v>36690</v>
          </cell>
          <cell r="AO139">
            <v>0.4236111111111111</v>
          </cell>
          <cell r="AP139">
            <v>36737</v>
          </cell>
          <cell r="AQ139">
            <v>0.45833333333333331</v>
          </cell>
          <cell r="AR139">
            <v>1</v>
          </cell>
          <cell r="AW139" t="str">
            <v>15.06.00; 13.06.00; 09.06.00; 7.6.00; 30.11.1998</v>
          </cell>
          <cell r="AX139" t="str">
            <v>Katrin Schrader ist im Mutterschsaftsurlaub; Manuela Fabienke UP ab 17.2.99; Herr meldet sich im Juni 00 wieder !</v>
          </cell>
          <cell r="BA139">
            <v>297</v>
          </cell>
          <cell r="BB139">
            <v>2</v>
          </cell>
          <cell r="BC139">
            <v>3</v>
          </cell>
          <cell r="BD139">
            <v>3</v>
          </cell>
          <cell r="BE139">
            <v>1.0101010101010102</v>
          </cell>
        </row>
        <row r="140">
          <cell r="A140" t="str">
            <v>5809-220</v>
          </cell>
          <cell r="B140" t="str">
            <v>Institut für</v>
          </cell>
          <cell r="C140" t="str">
            <v>Mikrobiologie (Prof. Näveke)</v>
          </cell>
          <cell r="F140" t="str">
            <v>Frau</v>
          </cell>
          <cell r="G140" t="str">
            <v>Anja Hartmann</v>
          </cell>
          <cell r="H140">
            <v>5806</v>
          </cell>
          <cell r="J140">
            <v>1</v>
          </cell>
          <cell r="K140">
            <v>35362</v>
          </cell>
          <cell r="M140" t="str">
            <v>Labor</v>
          </cell>
          <cell r="N140">
            <v>12</v>
          </cell>
          <cell r="O140">
            <v>15</v>
          </cell>
          <cell r="P140">
            <v>36682</v>
          </cell>
          <cell r="Q140">
            <v>15</v>
          </cell>
          <cell r="S140">
            <v>37139</v>
          </cell>
          <cell r="T140">
            <v>36241</v>
          </cell>
          <cell r="U140">
            <v>36241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"23.03.99"</v>
          </cell>
          <cell r="AE140" t="str">
            <v>"23.03.99"</v>
          </cell>
          <cell r="AM140">
            <v>36682</v>
          </cell>
          <cell r="AN140">
            <v>36682</v>
          </cell>
          <cell r="AO140">
            <v>0.375</v>
          </cell>
          <cell r="AP140">
            <v>36743</v>
          </cell>
          <cell r="AQ140">
            <v>0.41666666666666669</v>
          </cell>
          <cell r="AR140">
            <v>1</v>
          </cell>
          <cell r="AU140" t="str">
            <v>anja.hartmann@tu-bs.de</v>
          </cell>
          <cell r="AV140">
            <v>36682</v>
          </cell>
          <cell r="AW140">
            <v>36194</v>
          </cell>
          <cell r="BA140">
            <v>435</v>
          </cell>
          <cell r="BB140">
            <v>5</v>
          </cell>
          <cell r="BC140">
            <v>5</v>
          </cell>
          <cell r="BD140">
            <v>5</v>
          </cell>
          <cell r="BE140">
            <v>1.1494252873563218</v>
          </cell>
        </row>
        <row r="141">
          <cell r="A141" t="str">
            <v>5810-600</v>
          </cell>
          <cell r="C141" t="str">
            <v>Zoologisches Institut</v>
          </cell>
          <cell r="F141" t="str">
            <v>Frau</v>
          </cell>
          <cell r="G141" t="str">
            <v>Regine Winkler</v>
          </cell>
          <cell r="H141" t="str">
            <v>2319 halb</v>
          </cell>
          <cell r="J141">
            <v>1</v>
          </cell>
          <cell r="K141" t="str">
            <v>Reinhard Huwe</v>
          </cell>
          <cell r="M141" t="str">
            <v>Büro</v>
          </cell>
          <cell r="N141">
            <v>24</v>
          </cell>
          <cell r="O141">
            <v>24</v>
          </cell>
          <cell r="P141">
            <v>36251</v>
          </cell>
          <cell r="Q141">
            <v>32</v>
          </cell>
          <cell r="S141">
            <v>37226</v>
          </cell>
          <cell r="T141" t="str">
            <v>Reinhard Huwe</v>
          </cell>
          <cell r="U141" t="str">
            <v>Reinhard Huwe</v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"28.04.99"</v>
          </cell>
          <cell r="AE141" t="str">
            <v>"28.04.99"</v>
          </cell>
          <cell r="AW141">
            <v>36200</v>
          </cell>
          <cell r="BE141">
            <v>0</v>
          </cell>
        </row>
        <row r="142">
          <cell r="A142" t="str">
            <v>5810-610</v>
          </cell>
          <cell r="C142" t="str">
            <v>Zoologisches Institut</v>
          </cell>
          <cell r="D142" t="str">
            <v>Fachgrup.</v>
          </cell>
          <cell r="E142" t="str">
            <v>Ethologie ,   Gaußstr. 6 o 7</v>
          </cell>
          <cell r="F142" t="str">
            <v>Frau</v>
          </cell>
          <cell r="G142" t="str">
            <v>Regine Winkler</v>
          </cell>
          <cell r="H142" t="str">
            <v>2319 halb</v>
          </cell>
          <cell r="J142" t="str">
            <v>"0"</v>
          </cell>
          <cell r="K142" t="str">
            <v>Reinhard Huwe</v>
          </cell>
          <cell r="M142" t="str">
            <v>Büro</v>
          </cell>
          <cell r="N142">
            <v>24</v>
          </cell>
          <cell r="O142">
            <v>24</v>
          </cell>
          <cell r="P142">
            <v>36251</v>
          </cell>
          <cell r="Q142">
            <v>32</v>
          </cell>
          <cell r="S142">
            <v>37226</v>
          </cell>
          <cell r="T142" t="str">
            <v>Reinhard Huwe</v>
          </cell>
          <cell r="U142" t="str">
            <v>Reinhard Huwe</v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"28.04.99"</v>
          </cell>
          <cell r="AE142" t="str">
            <v>"28.04.99"</v>
          </cell>
          <cell r="AS142" t="str">
            <v xml:space="preserve"> </v>
          </cell>
          <cell r="AT142" t="str">
            <v xml:space="preserve"> </v>
          </cell>
          <cell r="AW142" t="str">
            <v>9.2.99; 04.08.1998</v>
          </cell>
          <cell r="AX142" t="str">
            <v>Prof. Klingel wird Frau Prof. Dr. Jockusch angesprochen !;- Aufkleber-Fehler !: 4/2000 falsch, 4/2001 richtig !</v>
          </cell>
          <cell r="BE142">
            <v>0</v>
          </cell>
        </row>
        <row r="143">
          <cell r="A143" t="str">
            <v>5810-620</v>
          </cell>
          <cell r="C143" t="str">
            <v>Zoologisches Institut</v>
          </cell>
          <cell r="D143" t="str">
            <v>Fachgrup.</v>
          </cell>
          <cell r="E143" t="str">
            <v>Bodenzoologie; Ökologie</v>
          </cell>
          <cell r="F143" t="str">
            <v>Herrn</v>
          </cell>
          <cell r="G143" t="str">
            <v>Reinhard Huwe</v>
          </cell>
          <cell r="H143" t="str">
            <v>5959; 2576</v>
          </cell>
          <cell r="I143">
            <v>1</v>
          </cell>
          <cell r="K143">
            <v>34481</v>
          </cell>
          <cell r="M143" t="str">
            <v>Büro</v>
          </cell>
          <cell r="N143">
            <v>24</v>
          </cell>
          <cell r="O143">
            <v>24</v>
          </cell>
          <cell r="P143">
            <v>36251</v>
          </cell>
          <cell r="Q143">
            <v>32</v>
          </cell>
          <cell r="S143">
            <v>37226</v>
          </cell>
          <cell r="T143" t="str">
            <v>Reinhard Huwe</v>
          </cell>
          <cell r="U143" t="str">
            <v>Reinhard Huwe</v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>
            <v>36278</v>
          </cell>
          <cell r="AE143">
            <v>36278</v>
          </cell>
          <cell r="AW143" t="str">
            <v>3.2.99 Winkler</v>
          </cell>
          <cell r="AX143" t="str">
            <v>Böhme</v>
          </cell>
          <cell r="BA143">
            <v>328</v>
          </cell>
          <cell r="BB143">
            <v>118</v>
          </cell>
          <cell r="BC143">
            <v>1</v>
          </cell>
          <cell r="BD143">
            <v>1</v>
          </cell>
          <cell r="BE143">
            <v>0.3048780487804878</v>
          </cell>
        </row>
        <row r="144">
          <cell r="A144" t="str">
            <v>5810-621</v>
          </cell>
          <cell r="C144" t="str">
            <v>Zoologisches Institut</v>
          </cell>
          <cell r="D144" t="str">
            <v>Fachgrup.</v>
          </cell>
          <cell r="E144" t="str">
            <v>Bodenzoologie; Ökologie</v>
          </cell>
          <cell r="F144" t="str">
            <v>Herrn</v>
          </cell>
          <cell r="G144" t="str">
            <v>Reinhard Huwe</v>
          </cell>
          <cell r="H144" t="str">
            <v>5959; 2576</v>
          </cell>
          <cell r="I144" t="str">
            <v>"0"</v>
          </cell>
          <cell r="K144">
            <v>34481</v>
          </cell>
          <cell r="M144" t="str">
            <v>Labor</v>
          </cell>
          <cell r="N144">
            <v>12</v>
          </cell>
          <cell r="O144">
            <v>16</v>
          </cell>
          <cell r="P144">
            <v>36434</v>
          </cell>
          <cell r="Q144">
            <v>16</v>
          </cell>
          <cell r="S144">
            <v>36923</v>
          </cell>
          <cell r="T144" t="str">
            <v>Reinhard Huwe</v>
          </cell>
          <cell r="U144" t="str">
            <v>Reinhard Huwe</v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>
            <v>36125</v>
          </cell>
          <cell r="AE144">
            <v>36125</v>
          </cell>
          <cell r="BA144">
            <v>227</v>
          </cell>
          <cell r="BB144">
            <v>12</v>
          </cell>
          <cell r="BC144">
            <v>1</v>
          </cell>
          <cell r="BD144">
            <v>0</v>
          </cell>
          <cell r="BE144">
            <v>0.44052863436123346</v>
          </cell>
        </row>
        <row r="145">
          <cell r="A145" t="str">
            <v>5810-630</v>
          </cell>
          <cell r="C145" t="str">
            <v>Zoologisches Institut</v>
          </cell>
          <cell r="D145" t="str">
            <v>Fachgrup.</v>
          </cell>
          <cell r="E145" t="str">
            <v>Zellbiologie</v>
          </cell>
          <cell r="F145" t="str">
            <v>Herrn</v>
          </cell>
          <cell r="G145" t="str">
            <v>Sieglinde Keilholz - Gast</v>
          </cell>
          <cell r="H145">
            <v>3242</v>
          </cell>
          <cell r="J145">
            <v>1</v>
          </cell>
          <cell r="K145">
            <v>35838</v>
          </cell>
          <cell r="M145" t="str">
            <v>Schulung</v>
          </cell>
          <cell r="N145">
            <v>12</v>
          </cell>
          <cell r="O145">
            <v>12</v>
          </cell>
          <cell r="P145">
            <v>36373</v>
          </cell>
          <cell r="Q145">
            <v>16</v>
          </cell>
          <cell r="S145">
            <v>36861</v>
          </cell>
          <cell r="T145">
            <v>36378</v>
          </cell>
          <cell r="U145">
            <v>36378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"28.10.98"</v>
          </cell>
          <cell r="AE145" t="str">
            <v>"28.10.98"</v>
          </cell>
          <cell r="AT145">
            <v>0</v>
          </cell>
          <cell r="BE145">
            <v>0</v>
          </cell>
        </row>
        <row r="146">
          <cell r="A146" t="str">
            <v>5810-631</v>
          </cell>
          <cell r="C146" t="str">
            <v>Zoologisches Institut</v>
          </cell>
          <cell r="D146" t="str">
            <v>Fachgrup.</v>
          </cell>
          <cell r="E146" t="str">
            <v>Zellbiologie</v>
          </cell>
          <cell r="F146" t="str">
            <v>Frau</v>
          </cell>
          <cell r="G146" t="str">
            <v>Melanie Benedict</v>
          </cell>
          <cell r="H146">
            <v>3188</v>
          </cell>
          <cell r="J146">
            <v>1</v>
          </cell>
          <cell r="K146">
            <v>35838</v>
          </cell>
          <cell r="M146" t="str">
            <v>Schulung</v>
          </cell>
          <cell r="N146">
            <v>12</v>
          </cell>
          <cell r="O146">
            <v>12</v>
          </cell>
          <cell r="P146">
            <v>36373</v>
          </cell>
          <cell r="Q146">
            <v>16</v>
          </cell>
          <cell r="R146" t="str">
            <v xml:space="preserve"> </v>
          </cell>
          <cell r="S146">
            <v>36861</v>
          </cell>
          <cell r="T146">
            <v>36378</v>
          </cell>
          <cell r="U146">
            <v>36378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>
            <v>36406</v>
          </cell>
          <cell r="AE146">
            <v>36406</v>
          </cell>
          <cell r="AT146" t="str">
            <v>Diskette</v>
          </cell>
          <cell r="BA146">
            <v>503</v>
          </cell>
          <cell r="BB146">
            <v>13</v>
          </cell>
          <cell r="BC146">
            <v>3</v>
          </cell>
          <cell r="BD146">
            <v>0</v>
          </cell>
          <cell r="BE146">
            <v>0.59642147117296218</v>
          </cell>
        </row>
        <row r="147">
          <cell r="A147" t="str">
            <v>5810-640</v>
          </cell>
          <cell r="C147" t="str">
            <v>Zoologisches Institut</v>
          </cell>
          <cell r="D147" t="str">
            <v>Fachgrup.</v>
          </cell>
          <cell r="E147" t="str">
            <v>Physiologie</v>
          </cell>
          <cell r="F147" t="str">
            <v>Frau</v>
          </cell>
          <cell r="G147" t="str">
            <v>Eva Saxinger</v>
          </cell>
          <cell r="H147" t="str">
            <v>3229/3242</v>
          </cell>
          <cell r="J147">
            <v>1</v>
          </cell>
          <cell r="K147">
            <v>34113</v>
          </cell>
          <cell r="M147" t="str">
            <v>Labor</v>
          </cell>
          <cell r="N147">
            <v>12</v>
          </cell>
          <cell r="O147">
            <v>12</v>
          </cell>
          <cell r="P147">
            <v>36685</v>
          </cell>
          <cell r="Q147">
            <v>16</v>
          </cell>
          <cell r="S147">
            <v>37172</v>
          </cell>
          <cell r="T147" t="str">
            <v>Betreuung !</v>
          </cell>
          <cell r="U147">
            <v>36103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>
            <v>36209</v>
          </cell>
          <cell r="AE147" t="str">
            <v>Schreiben?</v>
          </cell>
          <cell r="AM147">
            <v>36661</v>
          </cell>
          <cell r="AN147" t="str">
            <v>s.o.</v>
          </cell>
          <cell r="AO147" t="str">
            <v>s.o.</v>
          </cell>
          <cell r="AP147" t="str">
            <v>?</v>
          </cell>
          <cell r="AQ147" t="str">
            <v>?</v>
          </cell>
          <cell r="AR147" t="str">
            <v>pj</v>
          </cell>
          <cell r="AW147" t="str">
            <v>29.05.00; 15.05.00; 03.10.1998</v>
          </cell>
          <cell r="AX147" t="str">
            <v xml:space="preserve"> Fr. Sax. meldet TA Angela Traudt Fon:3159; 3161</v>
          </cell>
          <cell r="BA147">
            <v>93</v>
          </cell>
          <cell r="BB147">
            <v>5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 t="str">
            <v>5810-641</v>
          </cell>
          <cell r="C148" t="str">
            <v>Zoologisches Institut</v>
          </cell>
          <cell r="D148" t="str">
            <v>Fachgrup.</v>
          </cell>
          <cell r="E148" t="str">
            <v>Physiologie</v>
          </cell>
          <cell r="F148" t="str">
            <v>Frau</v>
          </cell>
          <cell r="G148" t="str">
            <v>Angela Traudt</v>
          </cell>
          <cell r="H148">
            <v>3161</v>
          </cell>
          <cell r="J148">
            <v>1</v>
          </cell>
          <cell r="K148">
            <v>36685</v>
          </cell>
          <cell r="M148" t="str">
            <v>Labor</v>
          </cell>
          <cell r="N148">
            <v>12</v>
          </cell>
          <cell r="O148">
            <v>12</v>
          </cell>
          <cell r="P148">
            <v>36685</v>
          </cell>
          <cell r="Q148">
            <v>16</v>
          </cell>
          <cell r="S148">
            <v>37172</v>
          </cell>
          <cell r="T148" t="str">
            <v>Betreuung !</v>
          </cell>
          <cell r="U148">
            <v>36103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"18.02.99"</v>
          </cell>
          <cell r="AE148" t="str">
            <v>"18.02.99"</v>
          </cell>
          <cell r="AM148">
            <v>36661</v>
          </cell>
          <cell r="AN148">
            <v>36685</v>
          </cell>
          <cell r="AO148">
            <v>0.35416666666666669</v>
          </cell>
          <cell r="AP148">
            <v>36719</v>
          </cell>
          <cell r="AQ148">
            <v>0.45833333333333331</v>
          </cell>
          <cell r="AR148">
            <v>1</v>
          </cell>
          <cell r="AW148" t="str">
            <v>29.05.00; 15.05.00; 03.10.1998</v>
          </cell>
          <cell r="AX148" t="str">
            <v>Leckstromzange bei Betreuung !</v>
          </cell>
          <cell r="BE148">
            <v>0</v>
          </cell>
        </row>
        <row r="149">
          <cell r="A149" t="str">
            <v>5810-650</v>
          </cell>
          <cell r="C149" t="str">
            <v>Zoologisches Institut</v>
          </cell>
          <cell r="D149" t="str">
            <v>Lehrgeb.</v>
          </cell>
          <cell r="E149" t="str">
            <v>Antropologie</v>
          </cell>
          <cell r="F149" t="str">
            <v>Frau</v>
          </cell>
          <cell r="G149" t="str">
            <v>Maria -Lidia Sowa</v>
          </cell>
          <cell r="H149">
            <v>5986</v>
          </cell>
          <cell r="J149">
            <v>1</v>
          </cell>
          <cell r="K149">
            <v>33955</v>
          </cell>
          <cell r="M149" t="str">
            <v>Büro</v>
          </cell>
          <cell r="N149">
            <v>24</v>
          </cell>
          <cell r="O149">
            <v>32</v>
          </cell>
          <cell r="P149">
            <v>35827</v>
          </cell>
          <cell r="Q149">
            <v>32</v>
          </cell>
          <cell r="S149">
            <v>36800</v>
          </cell>
          <cell r="T149">
            <v>34880</v>
          </cell>
          <cell r="U149">
            <v>34880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>
            <v>35391</v>
          </cell>
          <cell r="AE149">
            <v>35391</v>
          </cell>
          <cell r="BA149">
            <v>90</v>
          </cell>
          <cell r="BB149">
            <v>4</v>
          </cell>
          <cell r="BC149">
            <v>0</v>
          </cell>
          <cell r="BE149">
            <v>0</v>
          </cell>
        </row>
        <row r="150">
          <cell r="A150" t="str">
            <v>5812-200</v>
          </cell>
          <cell r="B150" t="str">
            <v>Institut für</v>
          </cell>
          <cell r="C150" t="str">
            <v>Genetik</v>
          </cell>
          <cell r="E150" t="str">
            <v>Arbeitsgruppe Prof. Dr. Cerff</v>
          </cell>
          <cell r="F150" t="str">
            <v xml:space="preserve">Frau </v>
          </cell>
          <cell r="G150" t="str">
            <v>Elke Faurie</v>
          </cell>
          <cell r="H150">
            <v>5793</v>
          </cell>
          <cell r="J150">
            <v>1</v>
          </cell>
          <cell r="K150">
            <v>33920</v>
          </cell>
          <cell r="M150" t="str">
            <v>Labor</v>
          </cell>
          <cell r="N150">
            <v>12</v>
          </cell>
          <cell r="O150">
            <v>16</v>
          </cell>
          <cell r="P150">
            <v>36434</v>
          </cell>
          <cell r="Q150">
            <v>16</v>
          </cell>
          <cell r="S150">
            <v>36923</v>
          </cell>
          <cell r="T150">
            <v>36453</v>
          </cell>
          <cell r="U150">
            <v>36453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>
            <v>35991</v>
          </cell>
          <cell r="AE150">
            <v>35991</v>
          </cell>
          <cell r="AT150">
            <v>0</v>
          </cell>
          <cell r="AW150" t="str">
            <v xml:space="preserve"> </v>
          </cell>
          <cell r="AX150" t="str">
            <v>Brackel und Ostermann nicht mehr am Institut !</v>
          </cell>
          <cell r="BA150">
            <v>268</v>
          </cell>
          <cell r="BB150">
            <v>1</v>
          </cell>
          <cell r="BC150">
            <v>0</v>
          </cell>
          <cell r="BD150">
            <v>0</v>
          </cell>
          <cell r="BE150">
            <v>0</v>
          </cell>
        </row>
        <row r="151">
          <cell r="A151" t="str">
            <v>5812-210</v>
          </cell>
          <cell r="B151" t="str">
            <v>Institut für</v>
          </cell>
          <cell r="C151" t="str">
            <v>Genetik</v>
          </cell>
          <cell r="E151" t="str">
            <v>Arbeitsgruppe Prof. Dr. Schnabel</v>
          </cell>
          <cell r="F151" t="str">
            <v>Herrn</v>
          </cell>
          <cell r="G151" t="str">
            <v>Ingo Büssing</v>
          </cell>
          <cell r="H151" t="str">
            <v>5773/5/7 ?; 6181181/184</v>
          </cell>
          <cell r="J151">
            <v>1</v>
          </cell>
          <cell r="K151">
            <v>36458</v>
          </cell>
          <cell r="M151" t="str">
            <v>Büro</v>
          </cell>
          <cell r="N151">
            <v>24</v>
          </cell>
          <cell r="O151">
            <v>24</v>
          </cell>
          <cell r="P151">
            <v>36434</v>
          </cell>
          <cell r="Q151">
            <v>24</v>
          </cell>
          <cell r="R151" t="str">
            <v xml:space="preserve"> </v>
          </cell>
          <cell r="S151">
            <v>37165</v>
          </cell>
          <cell r="T151">
            <v>36485</v>
          </cell>
          <cell r="U151">
            <v>36485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E151" t="str">
            <v/>
          </cell>
          <cell r="AW151" t="str">
            <v>31.8.99; 12.7.99 Schmidt; 28.01.99; 11.2.99</v>
          </cell>
          <cell r="BA151">
            <v>72</v>
          </cell>
          <cell r="BB151">
            <v>0</v>
          </cell>
          <cell r="BC151">
            <v>1</v>
          </cell>
          <cell r="BD151">
            <v>0</v>
          </cell>
          <cell r="BE151">
            <v>1.3888888888888888</v>
          </cell>
        </row>
        <row r="152">
          <cell r="A152" t="str">
            <v>5812-211</v>
          </cell>
          <cell r="B152" t="str">
            <v>Institut für</v>
          </cell>
          <cell r="C152" t="str">
            <v>Genetik</v>
          </cell>
          <cell r="E152" t="str">
            <v>Arbeitsgruppe Prof. Dr. Schnabel</v>
          </cell>
          <cell r="F152" t="str">
            <v>Herrn</v>
          </cell>
          <cell r="G152" t="str">
            <v>Ingo Büssing</v>
          </cell>
          <cell r="H152" t="str">
            <v>5773/5/7 ?; 6181181/184</v>
          </cell>
          <cell r="J152" t="str">
            <v>"0"</v>
          </cell>
          <cell r="K152">
            <v>36458</v>
          </cell>
          <cell r="M152" t="str">
            <v>Labor</v>
          </cell>
          <cell r="N152">
            <v>12</v>
          </cell>
          <cell r="O152">
            <v>12</v>
          </cell>
          <cell r="P152">
            <v>36434</v>
          </cell>
          <cell r="Q152">
            <v>12</v>
          </cell>
          <cell r="R152" t="str">
            <v xml:space="preserve"> </v>
          </cell>
          <cell r="S152">
            <v>36800</v>
          </cell>
          <cell r="T152">
            <v>36466</v>
          </cell>
          <cell r="U152">
            <v>36466</v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E152" t="str">
            <v/>
          </cell>
          <cell r="AW152" t="str">
            <v>31.8.99; 12.7.99 Schmidt; 28.01.99; 11.2.99</v>
          </cell>
          <cell r="BA152">
            <v>449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A153" t="str">
            <v>5812-220</v>
          </cell>
          <cell r="B153" t="str">
            <v>Institut für</v>
          </cell>
          <cell r="C153" t="str">
            <v>Genetik</v>
          </cell>
          <cell r="E153" t="str">
            <v>Arbeitsgruppe Prof. Dr. Käufer</v>
          </cell>
          <cell r="F153" t="str">
            <v xml:space="preserve">Frau </v>
          </cell>
          <cell r="G153" t="str">
            <v>Susanne Zock-Emmenthal</v>
          </cell>
          <cell r="H153">
            <v>5796</v>
          </cell>
          <cell r="J153">
            <v>1</v>
          </cell>
          <cell r="K153">
            <v>35838</v>
          </cell>
          <cell r="M153" t="str">
            <v>Schulung</v>
          </cell>
          <cell r="N153">
            <v>12</v>
          </cell>
          <cell r="O153">
            <v>16</v>
          </cell>
          <cell r="P153">
            <v>36433</v>
          </cell>
          <cell r="Q153">
            <v>16</v>
          </cell>
          <cell r="S153">
            <v>36921</v>
          </cell>
          <cell r="T153">
            <v>36453</v>
          </cell>
          <cell r="U153">
            <v>36453</v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>
            <v>35991</v>
          </cell>
          <cell r="AE153" t="str">
            <v>Schreiben?</v>
          </cell>
          <cell r="AS153">
            <v>1</v>
          </cell>
          <cell r="AU153" t="str">
            <v>s.zock-emmenthal@tu-bs.de</v>
          </cell>
          <cell r="AV153">
            <v>36691</v>
          </cell>
          <cell r="AX153" t="str">
            <v>Unterlagen werden zugesandt</v>
          </cell>
          <cell r="AZ153" t="str">
            <v>s</v>
          </cell>
          <cell r="BA153">
            <v>161</v>
          </cell>
          <cell r="BB153">
            <v>6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 t="str">
            <v>5819-000</v>
          </cell>
          <cell r="B154" t="str">
            <v>Institut für</v>
          </cell>
          <cell r="C154" t="str">
            <v>Psychologie</v>
          </cell>
          <cell r="F154" t="str">
            <v>Herrn</v>
          </cell>
          <cell r="G154" t="str">
            <v>Martin Enßen</v>
          </cell>
          <cell r="H154">
            <v>3615</v>
          </cell>
          <cell r="J154">
            <v>1</v>
          </cell>
          <cell r="K154">
            <v>36657</v>
          </cell>
          <cell r="M154" t="str">
            <v>Büro</v>
          </cell>
          <cell r="N154">
            <v>24</v>
          </cell>
          <cell r="O154">
            <v>32</v>
          </cell>
          <cell r="P154">
            <v>36657</v>
          </cell>
          <cell r="Q154">
            <v>32</v>
          </cell>
          <cell r="S154">
            <v>37632</v>
          </cell>
          <cell r="T154">
            <v>36691</v>
          </cell>
          <cell r="U154">
            <v>36691</v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>
            <v>35527</v>
          </cell>
          <cell r="AE154">
            <v>35527</v>
          </cell>
          <cell r="AL154">
            <v>36635</v>
          </cell>
          <cell r="AT154">
            <v>1</v>
          </cell>
          <cell r="AU154" t="str">
            <v>m.enssen@tu-bs.de</v>
          </cell>
          <cell r="AV154">
            <v>36691</v>
          </cell>
          <cell r="AW154" t="str">
            <v>12.05.00; 13.03.00 H. Stahl; 15.02.00; 24.1.00; 12.11.1999</v>
          </cell>
          <cell r="AX154" t="str">
            <v>weitere Prüfer sind: Rolf Toch u. Dr. Klaus Nippert</v>
          </cell>
          <cell r="BA154">
            <v>597</v>
          </cell>
          <cell r="BB154">
            <v>10</v>
          </cell>
          <cell r="BC154">
            <v>4</v>
          </cell>
          <cell r="BD154">
            <v>0</v>
          </cell>
          <cell r="BE154">
            <v>0.67001675041876052</v>
          </cell>
        </row>
        <row r="155">
          <cell r="A155" t="str">
            <v>5819-010</v>
          </cell>
          <cell r="B155" t="str">
            <v>Institut für</v>
          </cell>
          <cell r="C155" t="str">
            <v>Psychologie</v>
          </cell>
          <cell r="D155" t="str">
            <v>Abt.</v>
          </cell>
          <cell r="E155" t="str">
            <v>Allgemeine Psychologie</v>
          </cell>
          <cell r="F155" t="str">
            <v>Herrn</v>
          </cell>
          <cell r="G155" t="str">
            <v>Rolf Toch</v>
          </cell>
          <cell r="H155">
            <v>2860</v>
          </cell>
          <cell r="J155">
            <v>1</v>
          </cell>
          <cell r="K155">
            <v>33995</v>
          </cell>
          <cell r="M155" t="str">
            <v>Büro</v>
          </cell>
          <cell r="N155">
            <v>24</v>
          </cell>
          <cell r="O155">
            <v>32</v>
          </cell>
          <cell r="P155">
            <v>36657</v>
          </cell>
          <cell r="Q155">
            <v>32</v>
          </cell>
          <cell r="S155">
            <v>37632</v>
          </cell>
          <cell r="T155">
            <v>36691</v>
          </cell>
          <cell r="U155">
            <v>36691</v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>
            <v>35527</v>
          </cell>
          <cell r="AE155">
            <v>35527</v>
          </cell>
          <cell r="AW155">
            <v>36476</v>
          </cell>
          <cell r="AX155" t="str">
            <v>Prüft im bisherigen Turnus mit, also nicht 3/2000 sondern 10/1999 ! - Prüfung für März 00 vereinbart (12.11.99)</v>
          </cell>
          <cell r="BE155">
            <v>0</v>
          </cell>
        </row>
        <row r="156">
          <cell r="A156" t="str">
            <v>5819-020</v>
          </cell>
          <cell r="B156" t="str">
            <v>Institut für</v>
          </cell>
          <cell r="C156" t="str">
            <v>Psychologie</v>
          </cell>
          <cell r="D156" t="str">
            <v>Abt.</v>
          </cell>
          <cell r="E156" t="str">
            <v>Entwicklungspsychologie</v>
          </cell>
          <cell r="F156" t="str">
            <v>Herrn</v>
          </cell>
          <cell r="G156" t="str">
            <v>Rolf Toch</v>
          </cell>
          <cell r="H156">
            <v>2860</v>
          </cell>
          <cell r="J156" t="str">
            <v>"0"</v>
          </cell>
          <cell r="K156">
            <v>33995</v>
          </cell>
          <cell r="M156" t="str">
            <v>Büro</v>
          </cell>
          <cell r="N156">
            <v>24</v>
          </cell>
          <cell r="O156">
            <v>32</v>
          </cell>
          <cell r="P156">
            <v>36657</v>
          </cell>
          <cell r="Q156">
            <v>32</v>
          </cell>
          <cell r="S156">
            <v>37632</v>
          </cell>
          <cell r="T156">
            <v>36691</v>
          </cell>
          <cell r="U156">
            <v>36691</v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"07.04.97"</v>
          </cell>
          <cell r="AE156" t="str">
            <v>"07.04.97"</v>
          </cell>
          <cell r="AW156">
            <v>36476</v>
          </cell>
          <cell r="AX156" t="str">
            <v>Prüft im bisherigen Turnus mit, also nicht 3/2000 sondern 10/1999 ! - Prüfung für März 00 vereinbart (12.11.99)</v>
          </cell>
          <cell r="BE156">
            <v>0</v>
          </cell>
        </row>
        <row r="157">
          <cell r="A157" t="str">
            <v>5819-030</v>
          </cell>
          <cell r="B157" t="str">
            <v>Institut für</v>
          </cell>
          <cell r="C157" t="str">
            <v>Psychologie</v>
          </cell>
          <cell r="D157" t="str">
            <v>Abt.</v>
          </cell>
          <cell r="E157" t="str">
            <v>Mathematische Psychologie u. Sozialpsychologie</v>
          </cell>
          <cell r="F157" t="str">
            <v>Herrn</v>
          </cell>
          <cell r="G157" t="str">
            <v>Dr. Klaus Nippert</v>
          </cell>
          <cell r="H157">
            <v>3148</v>
          </cell>
          <cell r="J157">
            <v>1</v>
          </cell>
          <cell r="K157">
            <v>36657</v>
          </cell>
          <cell r="M157" t="str">
            <v>Büro</v>
          </cell>
          <cell r="N157">
            <v>24</v>
          </cell>
          <cell r="O157">
            <v>32</v>
          </cell>
          <cell r="P157">
            <v>36657</v>
          </cell>
          <cell r="Q157">
            <v>32</v>
          </cell>
          <cell r="S157">
            <v>37632</v>
          </cell>
          <cell r="T157">
            <v>36691</v>
          </cell>
          <cell r="U157">
            <v>36691</v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"07.04.97"</v>
          </cell>
          <cell r="AE157" t="str">
            <v>"07.04.97"</v>
          </cell>
          <cell r="AW157">
            <v>36476</v>
          </cell>
          <cell r="AX157" t="str">
            <v>Prüft im bisherigen Turnus mit, also nicht 3/2000 sondern 10/1999 ! - Prüfung für März 00 vereinbart (12.11.99)</v>
          </cell>
          <cell r="BE157">
            <v>0</v>
          </cell>
        </row>
        <row r="158">
          <cell r="A158" t="str">
            <v>5819-040</v>
          </cell>
          <cell r="B158" t="str">
            <v>Institut für</v>
          </cell>
          <cell r="C158" t="str">
            <v>Psychologie</v>
          </cell>
          <cell r="D158" t="str">
            <v>Abt.</v>
          </cell>
          <cell r="E158" t="str">
            <v>Diagnostik u. Klinische Psychologie</v>
          </cell>
          <cell r="F158" t="str">
            <v>Herrn</v>
          </cell>
          <cell r="G158" t="str">
            <v>Rolf Toch</v>
          </cell>
          <cell r="H158">
            <v>2860</v>
          </cell>
          <cell r="J158" t="str">
            <v>"0"</v>
          </cell>
          <cell r="K158">
            <v>33995</v>
          </cell>
          <cell r="M158" t="str">
            <v>Büro</v>
          </cell>
          <cell r="N158">
            <v>24</v>
          </cell>
          <cell r="O158">
            <v>32</v>
          </cell>
          <cell r="P158">
            <v>36657</v>
          </cell>
          <cell r="Q158">
            <v>32</v>
          </cell>
          <cell r="S158">
            <v>37632</v>
          </cell>
          <cell r="T158">
            <v>36691</v>
          </cell>
          <cell r="U158">
            <v>36691</v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"07.04.97"</v>
          </cell>
          <cell r="AE158" t="str">
            <v>"07.04.97"</v>
          </cell>
          <cell r="AW158">
            <v>36476</v>
          </cell>
          <cell r="AX158" t="str">
            <v>Prüft im bisherigen Turnus mit, also nicht 3/2000 sondern 10/1999 ! - Prüfung für März 00 vereinbart (12.11.99)</v>
          </cell>
          <cell r="BE158">
            <v>0</v>
          </cell>
        </row>
        <row r="159">
          <cell r="A159" t="str">
            <v>5819-050</v>
          </cell>
          <cell r="B159" t="str">
            <v>Institut für</v>
          </cell>
          <cell r="C159" t="str">
            <v>Psychologie</v>
          </cell>
          <cell r="D159" t="str">
            <v>Abt.</v>
          </cell>
          <cell r="E159" t="str">
            <v>Angewandte Psychologie</v>
          </cell>
          <cell r="F159" t="str">
            <v>Herrn</v>
          </cell>
          <cell r="G159" t="str">
            <v>Rolf Toch</v>
          </cell>
          <cell r="H159">
            <v>2860</v>
          </cell>
          <cell r="J159" t="str">
            <v>"0"</v>
          </cell>
          <cell r="K159">
            <v>33995</v>
          </cell>
          <cell r="M159" t="str">
            <v>Büro</v>
          </cell>
          <cell r="N159">
            <v>24</v>
          </cell>
          <cell r="O159">
            <v>32</v>
          </cell>
          <cell r="P159">
            <v>36657</v>
          </cell>
          <cell r="Q159">
            <v>32</v>
          </cell>
          <cell r="S159">
            <v>37632</v>
          </cell>
          <cell r="T159">
            <v>36691</v>
          </cell>
          <cell r="U159">
            <v>36691</v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"07.04.97"</v>
          </cell>
          <cell r="AE159" t="str">
            <v>"07.04.97"</v>
          </cell>
          <cell r="AW159">
            <v>36476</v>
          </cell>
          <cell r="AX159" t="str">
            <v>Prüft im bisherigen Turnus mit, also nicht 3/2000 sondern 10/1999 ! - Prüfung für März 00 vereinbart (12.11.99)</v>
          </cell>
          <cell r="BE159">
            <v>0</v>
          </cell>
        </row>
        <row r="160">
          <cell r="A160" t="str">
            <v>5820-300</v>
          </cell>
          <cell r="B160" t="str">
            <v>Institut für</v>
          </cell>
          <cell r="C160" t="str">
            <v>Biotechnologie, Bereich A</v>
          </cell>
          <cell r="E160" t="str">
            <v>Biotechnologie</v>
          </cell>
          <cell r="F160" t="str">
            <v>Herrn</v>
          </cell>
          <cell r="G160" t="str">
            <v xml:space="preserve">Detlef Rasch </v>
          </cell>
          <cell r="H160">
            <v>5758</v>
          </cell>
          <cell r="J160">
            <v>1</v>
          </cell>
          <cell r="K160">
            <v>33941</v>
          </cell>
          <cell r="M160" t="str">
            <v>Schulung</v>
          </cell>
          <cell r="N160">
            <v>12</v>
          </cell>
          <cell r="O160">
            <v>16</v>
          </cell>
          <cell r="P160">
            <v>36586</v>
          </cell>
          <cell r="Q160">
            <v>16</v>
          </cell>
          <cell r="S160">
            <v>37073</v>
          </cell>
          <cell r="T160" t="str">
            <v>Betreuung !</v>
          </cell>
          <cell r="U160">
            <v>36175</v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>
            <v>35391</v>
          </cell>
          <cell r="AE160" t="str">
            <v>Schreiben?</v>
          </cell>
          <cell r="AM160" t="str">
            <v>eigenes Prüfgerät</v>
          </cell>
          <cell r="AO160" t="str">
            <v xml:space="preserve"> eigenes Prüfgerät</v>
          </cell>
          <cell r="AQ160" t="str">
            <v xml:space="preserve"> eigenes Prüfgerät                      </v>
          </cell>
          <cell r="AR160">
            <v>1</v>
          </cell>
          <cell r="AS160">
            <v>1</v>
          </cell>
          <cell r="AT160" t="str">
            <v>Diskette</v>
          </cell>
          <cell r="AW160" t="str">
            <v>17:11.99; 26.10.99; 11.10.99; 15.1.99;15.06.98</v>
          </cell>
          <cell r="AX160" t="str">
            <v>Besprechung am 17.11.99 mit Herrn Lang 5737, Herrn D. Rasch, Andrea Walzog, HIWI´s werden zu Jan 00 gemeldet, Prüfung ab ca. Feb 00;  Frage: welchen Turnus bekommen die ortsfesten mit Stecker ? ;- Prof. Arnold über andere Bereiche ansprechen !</v>
          </cell>
          <cell r="BA160">
            <v>1021</v>
          </cell>
          <cell r="BC160">
            <v>13</v>
          </cell>
          <cell r="BE160">
            <v>1.2732615083251715</v>
          </cell>
        </row>
        <row r="161">
          <cell r="A161" t="str">
            <v>5820-301</v>
          </cell>
          <cell r="B161" t="str">
            <v>Institut für</v>
          </cell>
          <cell r="C161" t="str">
            <v>Biotechnologie, Bereich A</v>
          </cell>
          <cell r="E161" t="str">
            <v>Biotechnologie</v>
          </cell>
          <cell r="F161" t="str">
            <v>Frau</v>
          </cell>
          <cell r="G161" t="str">
            <v>Ute-Christina Weser</v>
          </cell>
          <cell r="H161">
            <v>5761</v>
          </cell>
          <cell r="J161">
            <v>1</v>
          </cell>
          <cell r="K161">
            <v>36620</v>
          </cell>
          <cell r="L161">
            <v>1</v>
          </cell>
          <cell r="M161" t="str">
            <v>Büro</v>
          </cell>
          <cell r="N161">
            <v>24</v>
          </cell>
          <cell r="O161">
            <v>32</v>
          </cell>
          <cell r="P161">
            <v>36620</v>
          </cell>
          <cell r="Q161">
            <v>32</v>
          </cell>
          <cell r="S161">
            <v>37594</v>
          </cell>
          <cell r="T161">
            <v>36620</v>
          </cell>
          <cell r="U161">
            <v>36620</v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"22.11.96"</v>
          </cell>
          <cell r="AE161" t="str">
            <v>"22.11.96"</v>
          </cell>
          <cell r="AM161" t="str">
            <v>eigenes Prüfgerät</v>
          </cell>
          <cell r="AO161" t="str">
            <v xml:space="preserve"> eigenes Prüfgerät</v>
          </cell>
          <cell r="AQ161" t="str">
            <v xml:space="preserve"> eigenes Prüfgerät                      </v>
          </cell>
          <cell r="AS161" t="str">
            <v>a</v>
          </cell>
          <cell r="AT161">
            <v>0</v>
          </cell>
          <cell r="AW161" t="str">
            <v>14.03.00; 19.8.99; 17.2.99; 15.01.1999</v>
          </cell>
          <cell r="BA161">
            <v>36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 t="str">
            <v>5820-302</v>
          </cell>
          <cell r="B162" t="str">
            <v>Institut für</v>
          </cell>
          <cell r="C162" t="str">
            <v>Biotechnologie, Bereich A</v>
          </cell>
          <cell r="E162" t="str">
            <v>Biotechnologie</v>
          </cell>
          <cell r="F162" t="str">
            <v>Frau</v>
          </cell>
          <cell r="G162" t="str">
            <v>Verona Vandieken</v>
          </cell>
          <cell r="H162">
            <v>5761</v>
          </cell>
          <cell r="J162">
            <v>1</v>
          </cell>
          <cell r="K162">
            <v>36620</v>
          </cell>
          <cell r="L162">
            <v>1</v>
          </cell>
          <cell r="M162" t="str">
            <v>Schulung</v>
          </cell>
          <cell r="N162">
            <v>12</v>
          </cell>
          <cell r="O162">
            <v>16</v>
          </cell>
          <cell r="P162">
            <v>36620</v>
          </cell>
          <cell r="Q162">
            <v>16</v>
          </cell>
          <cell r="S162">
            <v>37107</v>
          </cell>
          <cell r="T162">
            <v>36620</v>
          </cell>
          <cell r="U162">
            <v>36620</v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"22.11.96"</v>
          </cell>
          <cell r="AE162" t="str">
            <v>"22.11.96"</v>
          </cell>
          <cell r="AM162" t="str">
            <v>eigenes Prüfgerät</v>
          </cell>
          <cell r="AO162" t="str">
            <v xml:space="preserve"> eigenes Prüfgerät</v>
          </cell>
          <cell r="AQ162" t="str">
            <v xml:space="preserve"> eigenes Prüfgerät                      </v>
          </cell>
          <cell r="AS162" t="str">
            <v>a</v>
          </cell>
          <cell r="AT162">
            <v>0</v>
          </cell>
          <cell r="AW162" t="str">
            <v>14.03.00; 19.8.99; 17.2.99; 15.01.1999</v>
          </cell>
          <cell r="BA162">
            <v>760</v>
          </cell>
          <cell r="BB162">
            <v>4</v>
          </cell>
          <cell r="BC162">
            <v>2</v>
          </cell>
          <cell r="BD162">
            <v>1</v>
          </cell>
          <cell r="BE162">
            <v>0.26315789473684209</v>
          </cell>
        </row>
        <row r="163">
          <cell r="A163" t="str">
            <v>5820-303</v>
          </cell>
          <cell r="B163" t="str">
            <v>Institut für</v>
          </cell>
          <cell r="C163" t="str">
            <v>Biotechnologie, Bereich A</v>
          </cell>
          <cell r="E163" t="str">
            <v>Biotechnologie</v>
          </cell>
          <cell r="F163" t="str">
            <v>Frau</v>
          </cell>
          <cell r="G163" t="str">
            <v>Andrea Walzog</v>
          </cell>
          <cell r="H163">
            <v>5760</v>
          </cell>
          <cell r="J163">
            <v>1</v>
          </cell>
          <cell r="K163">
            <v>33941</v>
          </cell>
          <cell r="M163" t="str">
            <v>Schulung</v>
          </cell>
          <cell r="N163">
            <v>12</v>
          </cell>
          <cell r="O163">
            <v>16</v>
          </cell>
          <cell r="P163">
            <v>36586</v>
          </cell>
          <cell r="Q163">
            <v>16</v>
          </cell>
          <cell r="S163">
            <v>37073</v>
          </cell>
          <cell r="T163" t="str">
            <v>Betreuung !</v>
          </cell>
          <cell r="U163">
            <v>36175</v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>
            <v>35391</v>
          </cell>
          <cell r="AE163" t="str">
            <v>Schreiben?</v>
          </cell>
          <cell r="AM163" t="str">
            <v>eigenes Prüfgerät</v>
          </cell>
          <cell r="AO163" t="str">
            <v xml:space="preserve"> eigenes Prüfgerät</v>
          </cell>
          <cell r="AQ163" t="str">
            <v xml:space="preserve"> eigenes Prüfgerät                      </v>
          </cell>
          <cell r="AS163" t="str">
            <v>a</v>
          </cell>
          <cell r="AT163">
            <v>0</v>
          </cell>
          <cell r="AW163">
            <v>36685</v>
          </cell>
          <cell r="AX163" t="str">
            <v>Unterlagen werden zugesandt</v>
          </cell>
          <cell r="AZ163" t="str">
            <v>s</v>
          </cell>
          <cell r="BA163">
            <v>133</v>
          </cell>
          <cell r="BB163">
            <v>5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 t="str">
            <v>5820-305</v>
          </cell>
          <cell r="B164" t="str">
            <v>Institut für</v>
          </cell>
          <cell r="C164" t="str">
            <v>Biochemie und Biotechnologie, Bereich B</v>
          </cell>
          <cell r="D164" t="str">
            <v>Fachgrup.</v>
          </cell>
          <cell r="E164" t="str">
            <v>Biochemie,Verbundforschung</v>
          </cell>
          <cell r="F164" t="str">
            <v>Frau</v>
          </cell>
          <cell r="G164" t="str">
            <v>Andrea Walzog</v>
          </cell>
          <cell r="H164">
            <v>5760</v>
          </cell>
          <cell r="J164" t="str">
            <v>"0"</v>
          </cell>
          <cell r="K164">
            <v>33941</v>
          </cell>
          <cell r="M164" t="str">
            <v>Schulung</v>
          </cell>
          <cell r="N164">
            <v>12</v>
          </cell>
          <cell r="O164">
            <v>16</v>
          </cell>
          <cell r="P164">
            <v>36586</v>
          </cell>
          <cell r="Q164">
            <v>16</v>
          </cell>
          <cell r="S164">
            <v>37073</v>
          </cell>
          <cell r="T164">
            <v>36175</v>
          </cell>
          <cell r="U164">
            <v>36175</v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E164" t="str">
            <v/>
          </cell>
          <cell r="AM164" t="str">
            <v>eigenes Prüfgerät</v>
          </cell>
          <cell r="AO164" t="str">
            <v xml:space="preserve"> eigenes Prüfgerät</v>
          </cell>
          <cell r="AQ164" t="str">
            <v xml:space="preserve"> eigenes Prüfgerät                      </v>
          </cell>
          <cell r="AS164" t="str">
            <v>a</v>
          </cell>
          <cell r="AT164">
            <v>0</v>
          </cell>
          <cell r="AW164">
            <v>36202</v>
          </cell>
          <cell r="AX164" t="str">
            <v xml:space="preserve">      Bereich B ist zur Zeit nicht besetzt ( keine Geräte ),- bei Änderung ruft Frau Walzog zurück !</v>
          </cell>
          <cell r="BE164">
            <v>0</v>
          </cell>
        </row>
        <row r="165">
          <cell r="A165" t="str">
            <v>5820-310</v>
          </cell>
          <cell r="B165" t="str">
            <v>Institut für</v>
          </cell>
          <cell r="C165" t="str">
            <v xml:space="preserve">Biochemie und Biotechnologie    </v>
          </cell>
          <cell r="D165" t="str">
            <v>Abt.</v>
          </cell>
          <cell r="E165" t="str">
            <v>Zell- u. Molekularbiologie</v>
          </cell>
          <cell r="F165" t="str">
            <v xml:space="preserve">Herrn </v>
          </cell>
          <cell r="G165" t="str">
            <v>Sven Götze</v>
          </cell>
          <cell r="H165" t="str">
            <v>5729 / 24 / 19</v>
          </cell>
          <cell r="J165">
            <v>1</v>
          </cell>
          <cell r="K165">
            <v>36595</v>
          </cell>
          <cell r="L165">
            <v>1</v>
          </cell>
          <cell r="M165" t="str">
            <v>Schulung</v>
          </cell>
          <cell r="N165">
            <v>12</v>
          </cell>
          <cell r="O165">
            <v>16</v>
          </cell>
          <cell r="P165">
            <v>36595</v>
          </cell>
          <cell r="Q165">
            <v>16</v>
          </cell>
          <cell r="S165">
            <v>37082</v>
          </cell>
          <cell r="T165">
            <v>36633</v>
          </cell>
          <cell r="U165">
            <v>36633</v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"19.08.98"</v>
          </cell>
          <cell r="AE165" t="str">
            <v>"19.08.98"</v>
          </cell>
          <cell r="AW165">
            <v>36633</v>
          </cell>
          <cell r="AX165" t="str">
            <v>,</v>
          </cell>
          <cell r="BA165">
            <v>460</v>
          </cell>
          <cell r="BB165">
            <v>10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 t="str">
            <v>5820-311</v>
          </cell>
          <cell r="B166" t="str">
            <v>Institut für</v>
          </cell>
          <cell r="C166" t="str">
            <v>Biochemie und Biotechnologie</v>
          </cell>
          <cell r="D166" t="str">
            <v>Abt.</v>
          </cell>
          <cell r="E166" t="str">
            <v>Zell- u. Molekularbiologie</v>
          </cell>
          <cell r="F166" t="str">
            <v xml:space="preserve">Herrn </v>
          </cell>
          <cell r="G166" t="str">
            <v xml:space="preserve">Stefanie Willenzon </v>
          </cell>
          <cell r="H166" t="str">
            <v>5719/ 24</v>
          </cell>
          <cell r="J166">
            <v>1</v>
          </cell>
          <cell r="K166">
            <v>36003</v>
          </cell>
          <cell r="L166">
            <v>1</v>
          </cell>
          <cell r="M166" t="str">
            <v>Schulung</v>
          </cell>
          <cell r="N166">
            <v>12</v>
          </cell>
          <cell r="O166">
            <v>16</v>
          </cell>
          <cell r="P166">
            <v>36595</v>
          </cell>
          <cell r="Q166">
            <v>16</v>
          </cell>
          <cell r="S166">
            <v>37082</v>
          </cell>
          <cell r="T166">
            <v>36633</v>
          </cell>
          <cell r="U166">
            <v>36633</v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>
            <v>36026</v>
          </cell>
          <cell r="AE166">
            <v>36026</v>
          </cell>
          <cell r="AW166" t="str">
            <v>08.03.00; 03.03.2000</v>
          </cell>
          <cell r="AX166" t="str">
            <v>Willenzon meldete Sven Götze</v>
          </cell>
          <cell r="BE166">
            <v>0</v>
          </cell>
        </row>
        <row r="167">
          <cell r="A167" t="str">
            <v>5836-000</v>
          </cell>
          <cell r="B167" t="str">
            <v>Fachb. 5</v>
          </cell>
          <cell r="C167" t="str">
            <v>Architektur</v>
          </cell>
          <cell r="E167" t="str">
            <v>Fb 5    Büro</v>
          </cell>
          <cell r="F167" t="str">
            <v xml:space="preserve">Herrn </v>
          </cell>
          <cell r="G167" t="str">
            <v>Jens Faber,   Abt. 42</v>
          </cell>
          <cell r="H167">
            <v>5939</v>
          </cell>
          <cell r="I167" t="str">
            <v>"0"</v>
          </cell>
          <cell r="K167">
            <v>33547</v>
          </cell>
          <cell r="M167" t="str">
            <v>Büro</v>
          </cell>
          <cell r="N167">
            <v>24</v>
          </cell>
          <cell r="O167">
            <v>24</v>
          </cell>
          <cell r="P167">
            <v>35855</v>
          </cell>
          <cell r="Q167">
            <v>24</v>
          </cell>
          <cell r="S167">
            <v>36586</v>
          </cell>
          <cell r="T167" t="str">
            <v>Faber</v>
          </cell>
          <cell r="U167" t="str">
            <v>Faber</v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>siehe &gt;</v>
          </cell>
          <cell r="AA167" t="str">
            <v/>
          </cell>
          <cell r="AB167" t="str">
            <v/>
          </cell>
          <cell r="AC167" t="str">
            <v/>
          </cell>
          <cell r="AE167" t="str">
            <v/>
          </cell>
          <cell r="AM167" t="str">
            <v>siehe oben</v>
          </cell>
          <cell r="AX167" t="str">
            <v>Ralf Kunze ist Ansprechpartner</v>
          </cell>
          <cell r="AZ167" t="str">
            <v>FJ</v>
          </cell>
          <cell r="BA167">
            <v>15</v>
          </cell>
          <cell r="BC167">
            <v>0</v>
          </cell>
          <cell r="BE167">
            <v>0</v>
          </cell>
        </row>
        <row r="168">
          <cell r="A168" t="str">
            <v>5836-001</v>
          </cell>
          <cell r="B168" t="str">
            <v>Fachschaft</v>
          </cell>
          <cell r="C168" t="str">
            <v>Architektur</v>
          </cell>
          <cell r="E168" t="str">
            <v>Zimmerstr. 24 c</v>
          </cell>
          <cell r="F168" t="str">
            <v>Herrn</v>
          </cell>
          <cell r="G168" t="str">
            <v>Jens Faber</v>
          </cell>
          <cell r="H168">
            <v>4563</v>
          </cell>
          <cell r="K168">
            <v>33547</v>
          </cell>
          <cell r="M168" t="str">
            <v>Büro</v>
          </cell>
          <cell r="N168">
            <v>24</v>
          </cell>
          <cell r="O168">
            <v>24</v>
          </cell>
          <cell r="P168">
            <v>36678</v>
          </cell>
          <cell r="Q168">
            <v>24</v>
          </cell>
          <cell r="S168">
            <v>37408</v>
          </cell>
          <cell r="T168" t="str">
            <v>Faber</v>
          </cell>
          <cell r="U168" t="str">
            <v>Faber</v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E168" t="str">
            <v/>
          </cell>
          <cell r="AM168" t="str">
            <v>siehe oben</v>
          </cell>
          <cell r="AX168" t="str">
            <v>Prüfung erfolgt auf freiw. Basis</v>
          </cell>
          <cell r="AZ168" t="str">
            <v>JF</v>
          </cell>
          <cell r="BE168">
            <v>0</v>
          </cell>
        </row>
        <row r="169">
          <cell r="A169" t="str">
            <v>5836-010</v>
          </cell>
          <cell r="C169" t="str">
            <v>Praktikantenamt für Architektur</v>
          </cell>
          <cell r="F169" t="str">
            <v xml:space="preserve">Herrn </v>
          </cell>
          <cell r="G169" t="str">
            <v xml:space="preserve"> Jens Brinkmann</v>
          </cell>
          <cell r="H169" t="str">
            <v>2515/20; (4559)2336989</v>
          </cell>
          <cell r="J169">
            <v>1</v>
          </cell>
          <cell r="K169">
            <v>36458</v>
          </cell>
          <cell r="L169">
            <v>1</v>
          </cell>
          <cell r="M169" t="str">
            <v>Büro</v>
          </cell>
          <cell r="N169">
            <v>24</v>
          </cell>
          <cell r="O169">
            <v>24</v>
          </cell>
          <cell r="P169">
            <v>36606</v>
          </cell>
          <cell r="Q169">
            <v>32</v>
          </cell>
          <cell r="S169">
            <v>37581</v>
          </cell>
          <cell r="T169">
            <v>36614</v>
          </cell>
          <cell r="U169">
            <v>36614</v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>
            <v>36614</v>
          </cell>
          <cell r="AE169">
            <v>36614</v>
          </cell>
          <cell r="AW169" t="str">
            <v>26.8.99 4559</v>
          </cell>
          <cell r="BE169">
            <v>0</v>
          </cell>
        </row>
        <row r="170">
          <cell r="A170" t="str">
            <v>5837-810</v>
          </cell>
          <cell r="B170" t="str">
            <v>Institut für</v>
          </cell>
          <cell r="C170" t="str">
            <v>Baugestaltung</v>
          </cell>
          <cell r="D170" t="str">
            <v>Fachgrup.</v>
          </cell>
          <cell r="E170" t="str">
            <v>Gebäudelehre u. Entw. v. Hochbauten A</v>
          </cell>
          <cell r="F170" t="str">
            <v>Herrn</v>
          </cell>
          <cell r="G170" t="str">
            <v>Hans- Joachim Paap</v>
          </cell>
          <cell r="H170">
            <v>2518</v>
          </cell>
          <cell r="J170">
            <v>1</v>
          </cell>
          <cell r="K170">
            <v>35395</v>
          </cell>
          <cell r="M170" t="str">
            <v>Büro</v>
          </cell>
          <cell r="N170">
            <v>24</v>
          </cell>
          <cell r="O170">
            <v>32</v>
          </cell>
          <cell r="P170">
            <v>36281</v>
          </cell>
          <cell r="Q170">
            <v>24</v>
          </cell>
          <cell r="S170">
            <v>37012</v>
          </cell>
          <cell r="T170">
            <v>36327</v>
          </cell>
          <cell r="U170">
            <v>36327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>
            <v>36335</v>
          </cell>
          <cell r="AE170">
            <v>36335</v>
          </cell>
          <cell r="AW170" t="str">
            <v>4.5.99 mit Frau Rusch</v>
          </cell>
          <cell r="AX170" t="str">
            <v>Sven Aumann ist nicht mehr  Institut (4.5.99).</v>
          </cell>
          <cell r="BA170">
            <v>90</v>
          </cell>
          <cell r="BB170">
            <v>3</v>
          </cell>
          <cell r="BC170">
            <v>7</v>
          </cell>
          <cell r="BD170">
            <v>3</v>
          </cell>
          <cell r="BE170">
            <v>7.7777777777777777</v>
          </cell>
        </row>
        <row r="171">
          <cell r="A171" t="str">
            <v>5837-820</v>
          </cell>
          <cell r="B171" t="str">
            <v>Institut für</v>
          </cell>
          <cell r="C171" t="str">
            <v>Baugestaltung</v>
          </cell>
          <cell r="D171" t="str">
            <v>Fachgrup.</v>
          </cell>
          <cell r="E171" t="str">
            <v>Gebäudelehre u. Entw. v. Hochbauten B</v>
          </cell>
          <cell r="F171" t="str">
            <v>Herrn</v>
          </cell>
          <cell r="G171" t="str">
            <v>Hans- Christian Rieck</v>
          </cell>
          <cell r="H171">
            <v>2550</v>
          </cell>
          <cell r="J171">
            <v>1</v>
          </cell>
          <cell r="K171">
            <v>36312</v>
          </cell>
          <cell r="M171" t="str">
            <v>Büro</v>
          </cell>
          <cell r="N171">
            <v>24</v>
          </cell>
          <cell r="O171">
            <v>24</v>
          </cell>
          <cell r="P171">
            <v>36312</v>
          </cell>
          <cell r="Q171">
            <v>24</v>
          </cell>
          <cell r="S171">
            <v>37043</v>
          </cell>
          <cell r="T171">
            <v>36339</v>
          </cell>
          <cell r="U171">
            <v>36339</v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E171" t="str">
            <v/>
          </cell>
          <cell r="AW171" t="str">
            <v>24.6.99; 19.01.1999</v>
          </cell>
          <cell r="AX171" t="str">
            <v>Klaus Richter prüft nicht mehr !</v>
          </cell>
          <cell r="BA171">
            <v>115</v>
          </cell>
          <cell r="BB171">
            <v>8</v>
          </cell>
          <cell r="BC171">
            <v>5</v>
          </cell>
          <cell r="BD171">
            <v>2</v>
          </cell>
          <cell r="BE171">
            <v>4.3478260869565215</v>
          </cell>
        </row>
        <row r="172">
          <cell r="A172" t="str">
            <v>5837-821</v>
          </cell>
          <cell r="B172" t="str">
            <v>Institut für</v>
          </cell>
          <cell r="C172" t="str">
            <v>Baugestaltung</v>
          </cell>
          <cell r="D172" t="str">
            <v>Fachgrup.</v>
          </cell>
          <cell r="E172" t="str">
            <v>Gebäudelehre u. Entw. v. Hochbauten B</v>
          </cell>
          <cell r="G172" t="str">
            <v>Sabine Trilling</v>
          </cell>
          <cell r="H172">
            <v>2550</v>
          </cell>
          <cell r="J172">
            <v>1</v>
          </cell>
          <cell r="K172">
            <v>36312</v>
          </cell>
          <cell r="M172" t="str">
            <v>Büro</v>
          </cell>
          <cell r="N172">
            <v>24</v>
          </cell>
          <cell r="O172">
            <v>24</v>
          </cell>
          <cell r="P172">
            <v>36312</v>
          </cell>
          <cell r="Q172">
            <v>24</v>
          </cell>
          <cell r="S172">
            <v>37043</v>
          </cell>
          <cell r="T172">
            <v>36339</v>
          </cell>
          <cell r="U172">
            <v>36339</v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E172" t="str">
            <v/>
          </cell>
          <cell r="AW172" t="str">
            <v>24.6.99; 19.01.1999</v>
          </cell>
          <cell r="AX172" t="str">
            <v>Klaus Richter prüft nicht mehr !</v>
          </cell>
          <cell r="BE172">
            <v>0</v>
          </cell>
        </row>
        <row r="173">
          <cell r="A173" t="str">
            <v>5837-830</v>
          </cell>
          <cell r="B173" t="str">
            <v>Institut für</v>
          </cell>
          <cell r="C173" t="str">
            <v>Baugestaltung</v>
          </cell>
          <cell r="D173" t="str">
            <v>Fachgrup.</v>
          </cell>
          <cell r="E173" t="str">
            <v>Entwerfen I</v>
          </cell>
          <cell r="F173" t="str">
            <v xml:space="preserve">Herrn </v>
          </cell>
          <cell r="G173" t="str">
            <v xml:space="preserve"> Jens Brinkmann</v>
          </cell>
          <cell r="H173" t="str">
            <v>2515/20; (4559)</v>
          </cell>
          <cell r="J173" t="str">
            <v>"0"</v>
          </cell>
          <cell r="K173">
            <v>36458</v>
          </cell>
          <cell r="M173" t="str">
            <v>Büro</v>
          </cell>
          <cell r="N173">
            <v>24</v>
          </cell>
          <cell r="O173">
            <v>24</v>
          </cell>
          <cell r="P173">
            <v>36606</v>
          </cell>
          <cell r="Q173">
            <v>32</v>
          </cell>
          <cell r="S173">
            <v>37581</v>
          </cell>
          <cell r="T173">
            <v>36614</v>
          </cell>
          <cell r="U173">
            <v>36614</v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>
            <v>36614</v>
          </cell>
          <cell r="AE173">
            <v>36614</v>
          </cell>
          <cell r="BA173">
            <v>42</v>
          </cell>
          <cell r="BB173">
            <v>2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 t="str">
            <v>5839-410</v>
          </cell>
          <cell r="B174" t="str">
            <v>Institut für</v>
          </cell>
          <cell r="C174" t="str">
            <v>Baukonstruktionen und Industriebau</v>
          </cell>
          <cell r="D174" t="str">
            <v>Fachgrup.</v>
          </cell>
          <cell r="E174" t="str">
            <v>Baukonstruktionen u. Industriebau</v>
          </cell>
          <cell r="F174" t="str">
            <v>Herrn</v>
          </cell>
          <cell r="G174" t="str">
            <v>Sandy Limartano Ranti</v>
          </cell>
          <cell r="H174">
            <v>2542</v>
          </cell>
          <cell r="J174">
            <v>1</v>
          </cell>
          <cell r="K174">
            <v>33941</v>
          </cell>
          <cell r="M174" t="str">
            <v>Büro</v>
          </cell>
          <cell r="N174">
            <v>24</v>
          </cell>
          <cell r="O174">
            <v>32</v>
          </cell>
          <cell r="P174">
            <v>36373</v>
          </cell>
          <cell r="Q174">
            <v>32</v>
          </cell>
          <cell r="S174">
            <v>37347</v>
          </cell>
          <cell r="T174">
            <v>36385</v>
          </cell>
          <cell r="U174">
            <v>36385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>
            <v>35391</v>
          </cell>
          <cell r="AE174">
            <v>35391</v>
          </cell>
          <cell r="BA174">
            <v>49</v>
          </cell>
          <cell r="BB174">
            <v>0</v>
          </cell>
          <cell r="BC174">
            <v>2</v>
          </cell>
          <cell r="BD174">
            <v>0</v>
          </cell>
          <cell r="BE174">
            <v>4.0816326530612246</v>
          </cell>
        </row>
        <row r="175">
          <cell r="A175" t="str">
            <v>5839-420</v>
          </cell>
          <cell r="B175" t="str">
            <v>Institut für</v>
          </cell>
          <cell r="C175" t="str">
            <v>Baukonstruktionen und Industriebau</v>
          </cell>
          <cell r="D175" t="str">
            <v>Fachgrup.</v>
          </cell>
          <cell r="E175" t="str">
            <v>Baukonstruktionen</v>
          </cell>
          <cell r="F175" t="str">
            <v>Herrn</v>
          </cell>
          <cell r="G175" t="str">
            <v>Andre´Schnabel</v>
          </cell>
          <cell r="H175" t="str">
            <v>0-340807; 5928</v>
          </cell>
          <cell r="J175">
            <v>1</v>
          </cell>
          <cell r="K175">
            <v>36446</v>
          </cell>
          <cell r="L175">
            <v>1</v>
          </cell>
          <cell r="M175" t="str">
            <v>Büro</v>
          </cell>
          <cell r="N175">
            <v>24</v>
          </cell>
          <cell r="O175">
            <v>32</v>
          </cell>
          <cell r="P175">
            <v>36495</v>
          </cell>
          <cell r="Q175">
            <v>32</v>
          </cell>
          <cell r="S175">
            <v>37469</v>
          </cell>
          <cell r="T175" t="str">
            <v>Betreuung !</v>
          </cell>
          <cell r="U175">
            <v>35467</v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>
            <v>35506</v>
          </cell>
          <cell r="AE175" t="str">
            <v>Schreiben?</v>
          </cell>
          <cell r="AW175" t="str">
            <v>16.06.00; 14.06.00; 04.05.00; 13.10.1999</v>
          </cell>
          <cell r="AX175" t="str">
            <v>Unterlagen folgen später per Hauspost</v>
          </cell>
          <cell r="AZ175" t="str">
            <v>s</v>
          </cell>
          <cell r="BA175">
            <v>59</v>
          </cell>
          <cell r="BB175">
            <v>1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 t="str">
            <v>5839-421</v>
          </cell>
          <cell r="B176" t="str">
            <v>Institut für</v>
          </cell>
          <cell r="C176" t="str">
            <v>Baukonstruktionen und Industriebau</v>
          </cell>
          <cell r="D176" t="str">
            <v>Fachgrup.</v>
          </cell>
          <cell r="E176" t="str">
            <v>Baukonstruktionen</v>
          </cell>
          <cell r="F176" t="str">
            <v>Herrn</v>
          </cell>
          <cell r="G176" t="str">
            <v>Andre´Schnabel</v>
          </cell>
          <cell r="H176" t="str">
            <v>0-340807; 5928</v>
          </cell>
          <cell r="J176" t="str">
            <v>"0"</v>
          </cell>
          <cell r="K176">
            <v>36446</v>
          </cell>
          <cell r="L176">
            <v>0</v>
          </cell>
          <cell r="M176" t="str">
            <v>Schulung</v>
          </cell>
          <cell r="N176">
            <v>12</v>
          </cell>
          <cell r="O176">
            <v>16</v>
          </cell>
          <cell r="P176">
            <v>36495</v>
          </cell>
          <cell r="Q176">
            <v>16</v>
          </cell>
          <cell r="S176">
            <v>36982</v>
          </cell>
          <cell r="T176" t="str">
            <v>Betreuung !</v>
          </cell>
          <cell r="U176">
            <v>35467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>
            <v>35506</v>
          </cell>
          <cell r="AE176" t="str">
            <v>Schreiben?</v>
          </cell>
          <cell r="AW176" t="str">
            <v>14.06.00; 04.05.00; 13.10.1999</v>
          </cell>
          <cell r="AX176" t="str">
            <v>Unterlagen folgen später per Hauspost</v>
          </cell>
          <cell r="AZ176" t="str">
            <v>s</v>
          </cell>
          <cell r="BA176">
            <v>21</v>
          </cell>
          <cell r="BB176">
            <v>4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 t="str">
            <v>5840-800</v>
          </cell>
          <cell r="B177" t="str">
            <v>Institut für</v>
          </cell>
          <cell r="C177" t="str">
            <v>Tragwerksplanung</v>
          </cell>
          <cell r="F177" t="str">
            <v xml:space="preserve">Herrn </v>
          </cell>
          <cell r="G177" t="str">
            <v>Martin Renger</v>
          </cell>
          <cell r="H177">
            <v>3571</v>
          </cell>
          <cell r="J177">
            <v>1</v>
          </cell>
          <cell r="K177">
            <v>35262</v>
          </cell>
          <cell r="L177">
            <v>1</v>
          </cell>
          <cell r="M177" t="str">
            <v>Schulung</v>
          </cell>
          <cell r="N177">
            <v>12</v>
          </cell>
          <cell r="O177">
            <v>16</v>
          </cell>
          <cell r="P177">
            <v>36039</v>
          </cell>
          <cell r="Q177">
            <v>16</v>
          </cell>
          <cell r="S177">
            <v>36526</v>
          </cell>
          <cell r="T177">
            <v>36126</v>
          </cell>
          <cell r="U177">
            <v>36126</v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>
            <v>36507</v>
          </cell>
          <cell r="AA177">
            <v>36608</v>
          </cell>
          <cell r="AB177">
            <v>36648</v>
          </cell>
          <cell r="AC177" t="str">
            <v>siehe &gt;</v>
          </cell>
          <cell r="AD177">
            <v>36125</v>
          </cell>
          <cell r="AE177">
            <v>36125</v>
          </cell>
          <cell r="AM177" t="str">
            <v>siehe Bemerkungen</v>
          </cell>
          <cell r="AW177" t="str">
            <v>25.04.00 mit Sekretärin</v>
          </cell>
          <cell r="AX177" t="str">
            <v>Ablehnende Antwort am 17.05.00 erhalten.- Schreiben wird an K. weitergegeben! (18.05.00)</v>
          </cell>
          <cell r="BA177">
            <v>25</v>
          </cell>
          <cell r="BB177">
            <v>1</v>
          </cell>
          <cell r="BC177">
            <v>0</v>
          </cell>
          <cell r="BD177">
            <v>1</v>
          </cell>
          <cell r="BE177">
            <v>0</v>
          </cell>
        </row>
        <row r="178">
          <cell r="A178" t="str">
            <v>5840-801</v>
          </cell>
          <cell r="B178" t="str">
            <v>Institut für</v>
          </cell>
          <cell r="C178" t="str">
            <v>Tragwerksplanung</v>
          </cell>
          <cell r="F178" t="str">
            <v xml:space="preserve">Herrn </v>
          </cell>
          <cell r="G178" t="str">
            <v>Martin Renger</v>
          </cell>
          <cell r="H178">
            <v>3571</v>
          </cell>
          <cell r="J178" t="str">
            <v>"0"</v>
          </cell>
          <cell r="K178">
            <v>35262</v>
          </cell>
          <cell r="L178">
            <v>0</v>
          </cell>
          <cell r="M178" t="str">
            <v>Büro</v>
          </cell>
          <cell r="N178">
            <v>24</v>
          </cell>
          <cell r="O178">
            <v>24</v>
          </cell>
          <cell r="P178">
            <v>36039</v>
          </cell>
          <cell r="Q178">
            <v>32</v>
          </cell>
          <cell r="S178">
            <v>37012</v>
          </cell>
          <cell r="T178">
            <v>36126</v>
          </cell>
          <cell r="U178">
            <v>36126</v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>
            <v>36125</v>
          </cell>
          <cell r="AE178">
            <v>36125</v>
          </cell>
          <cell r="AX178" t="str">
            <v>Prüfturnus 16 Monate bleibt bestehen ! 25.11.99</v>
          </cell>
          <cell r="BA178">
            <v>72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A179" t="str">
            <v>5841-600</v>
          </cell>
          <cell r="B179" t="str">
            <v>Institut für</v>
          </cell>
          <cell r="C179" t="str">
            <v>Entwicklungsplanung u. Siedlungswesen</v>
          </cell>
          <cell r="F179" t="str">
            <v xml:space="preserve">Herrn </v>
          </cell>
          <cell r="G179" t="str">
            <v>Kai Ladebeck</v>
          </cell>
          <cell r="H179" t="str">
            <v>3546; 0-2406181</v>
          </cell>
          <cell r="J179">
            <v>1</v>
          </cell>
          <cell r="K179">
            <v>36312</v>
          </cell>
          <cell r="L179">
            <v>1</v>
          </cell>
          <cell r="M179" t="str">
            <v>Büro</v>
          </cell>
          <cell r="N179">
            <v>24</v>
          </cell>
          <cell r="O179">
            <v>24</v>
          </cell>
          <cell r="P179">
            <v>36312</v>
          </cell>
          <cell r="Q179">
            <v>24</v>
          </cell>
          <cell r="S179">
            <v>37043</v>
          </cell>
          <cell r="T179">
            <v>36396</v>
          </cell>
          <cell r="U179">
            <v>36396</v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E179" t="str">
            <v/>
          </cell>
          <cell r="AW179">
            <v>36375</v>
          </cell>
          <cell r="BA179">
            <v>124</v>
          </cell>
          <cell r="BB179">
            <v>0</v>
          </cell>
          <cell r="BC179">
            <v>9</v>
          </cell>
          <cell r="BD179">
            <v>0</v>
          </cell>
          <cell r="BE179">
            <v>7.258064516129032</v>
          </cell>
        </row>
        <row r="180">
          <cell r="A180" t="str">
            <v>5841-601</v>
          </cell>
          <cell r="B180" t="str">
            <v>Institut für</v>
          </cell>
          <cell r="C180" t="str">
            <v>Entwicklungsplanung u. Siedlungswesen</v>
          </cell>
          <cell r="F180" t="str">
            <v>Frau</v>
          </cell>
          <cell r="G180" t="str">
            <v>Kai Ladebeck</v>
          </cell>
          <cell r="H180" t="str">
            <v>3546; 0-2406181</v>
          </cell>
          <cell r="J180" t="str">
            <v>"0"</v>
          </cell>
          <cell r="K180">
            <v>36312</v>
          </cell>
          <cell r="L180">
            <v>0</v>
          </cell>
          <cell r="M180" t="str">
            <v>Büro</v>
          </cell>
          <cell r="N180">
            <v>24</v>
          </cell>
          <cell r="O180">
            <v>24</v>
          </cell>
          <cell r="P180">
            <v>36312</v>
          </cell>
          <cell r="Q180">
            <v>24</v>
          </cell>
          <cell r="S180">
            <v>37043</v>
          </cell>
          <cell r="T180">
            <v>36396</v>
          </cell>
          <cell r="U180">
            <v>36396</v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E180" t="str">
            <v/>
          </cell>
          <cell r="BE180">
            <v>0</v>
          </cell>
        </row>
        <row r="181">
          <cell r="A181" t="str">
            <v>5842-400</v>
          </cell>
          <cell r="B181" t="str">
            <v>Institut für</v>
          </cell>
          <cell r="C181" t="str">
            <v>Städtebau und Landschaftsplanung</v>
          </cell>
          <cell r="E181" t="str">
            <v>Städtebau (4103, 8. OG)</v>
          </cell>
          <cell r="F181" t="str">
            <v>Herrn</v>
          </cell>
          <cell r="G181" t="str">
            <v>Boris Greve</v>
          </cell>
          <cell r="H181" t="str">
            <v>3537/8</v>
          </cell>
          <cell r="J181">
            <v>1</v>
          </cell>
          <cell r="K181">
            <v>35507</v>
          </cell>
          <cell r="L181">
            <v>1</v>
          </cell>
          <cell r="M181" t="str">
            <v>Büro</v>
          </cell>
          <cell r="N181">
            <v>24</v>
          </cell>
          <cell r="O181">
            <v>24</v>
          </cell>
          <cell r="P181">
            <v>36373</v>
          </cell>
          <cell r="Q181">
            <v>32</v>
          </cell>
          <cell r="S181">
            <v>37347</v>
          </cell>
          <cell r="T181">
            <v>36376</v>
          </cell>
          <cell r="U181">
            <v>36376</v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>
            <v>36398</v>
          </cell>
          <cell r="AE181">
            <v>36398</v>
          </cell>
          <cell r="AW181">
            <v>36349</v>
          </cell>
          <cell r="BA181">
            <v>87</v>
          </cell>
          <cell r="BB181">
            <v>2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5842-410</v>
          </cell>
          <cell r="B182" t="str">
            <v>Institut für</v>
          </cell>
          <cell r="C182" t="str">
            <v>Städtebau und Landschaftsplanung</v>
          </cell>
          <cell r="D182" t="str">
            <v>Fachgrup.</v>
          </cell>
          <cell r="E182" t="str">
            <v>Landschaftsplanung (4103, 7. OG)</v>
          </cell>
          <cell r="F182" t="str">
            <v>Herrn</v>
          </cell>
          <cell r="G182" t="str">
            <v>Boris Greve</v>
          </cell>
          <cell r="H182" t="str">
            <v>3537/8</v>
          </cell>
          <cell r="J182" t="str">
            <v>"0"</v>
          </cell>
          <cell r="K182">
            <v>35507</v>
          </cell>
          <cell r="L182">
            <v>0</v>
          </cell>
          <cell r="M182" t="str">
            <v>Büro</v>
          </cell>
          <cell r="N182">
            <v>24</v>
          </cell>
          <cell r="O182">
            <v>24</v>
          </cell>
          <cell r="P182">
            <v>36373</v>
          </cell>
          <cell r="Q182">
            <v>32</v>
          </cell>
          <cell r="S182">
            <v>37347</v>
          </cell>
          <cell r="T182">
            <v>36376</v>
          </cell>
          <cell r="U182">
            <v>36376</v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>
            <v>36398</v>
          </cell>
          <cell r="AE182">
            <v>36398</v>
          </cell>
          <cell r="AW182">
            <v>36349</v>
          </cell>
          <cell r="BA182">
            <v>23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 t="str">
            <v>5843-200</v>
          </cell>
          <cell r="B183" t="str">
            <v>Institut für</v>
          </cell>
          <cell r="C183" t="str">
            <v>Architekturzeichnen und Raumgestaltung</v>
          </cell>
          <cell r="F183" t="str">
            <v>Herrn</v>
          </cell>
          <cell r="G183" t="str">
            <v>Thomas Günter</v>
          </cell>
          <cell r="H183">
            <v>3560</v>
          </cell>
          <cell r="J183">
            <v>3</v>
          </cell>
          <cell r="K183">
            <v>34304</v>
          </cell>
          <cell r="M183" t="str">
            <v>Büro</v>
          </cell>
          <cell r="N183">
            <v>24</v>
          </cell>
          <cell r="O183">
            <v>24</v>
          </cell>
          <cell r="P183">
            <v>36069</v>
          </cell>
          <cell r="Q183">
            <v>24</v>
          </cell>
          <cell r="S183">
            <v>36800</v>
          </cell>
          <cell r="T183">
            <v>35284</v>
          </cell>
          <cell r="U183">
            <v>35284</v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E183" t="str">
            <v/>
          </cell>
          <cell r="AM183" t="str">
            <v xml:space="preserve"> </v>
          </cell>
          <cell r="AW183">
            <v>36068</v>
          </cell>
          <cell r="AX183" t="str">
            <v>Massoud Yousofi nicht mehr im Institut</v>
          </cell>
          <cell r="AZ183" t="str">
            <v>BE</v>
          </cell>
          <cell r="BA183">
            <v>114</v>
          </cell>
          <cell r="BB183">
            <v>0</v>
          </cell>
          <cell r="BC183">
            <v>7</v>
          </cell>
          <cell r="BD183">
            <v>0</v>
          </cell>
          <cell r="BE183">
            <v>6.1403508771929829</v>
          </cell>
        </row>
        <row r="184">
          <cell r="A184" t="str">
            <v>5844-000</v>
          </cell>
          <cell r="B184" t="str">
            <v>Institut für</v>
          </cell>
          <cell r="C184" t="str">
            <v>Gebäude und Solartechnik</v>
          </cell>
          <cell r="F184" t="str">
            <v>Herrn</v>
          </cell>
          <cell r="G184" t="str">
            <v>Josef Plagge</v>
          </cell>
          <cell r="H184">
            <v>3637</v>
          </cell>
          <cell r="J184">
            <v>1</v>
          </cell>
          <cell r="K184">
            <v>33948</v>
          </cell>
          <cell r="M184" t="str">
            <v>Werkstatt</v>
          </cell>
          <cell r="N184">
            <v>12</v>
          </cell>
          <cell r="O184">
            <v>12</v>
          </cell>
          <cell r="P184">
            <v>36684</v>
          </cell>
          <cell r="Q184">
            <v>16</v>
          </cell>
          <cell r="S184">
            <v>37171</v>
          </cell>
          <cell r="T184" t="str">
            <v>Betreuung !</v>
          </cell>
          <cell r="U184">
            <v>35657</v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E184" t="str">
            <v/>
          </cell>
          <cell r="AM184">
            <v>36657</v>
          </cell>
          <cell r="AN184">
            <v>36684</v>
          </cell>
          <cell r="AO184">
            <v>0.54166666666666663</v>
          </cell>
          <cell r="AP184">
            <v>36700</v>
          </cell>
          <cell r="AQ184">
            <v>0.375</v>
          </cell>
          <cell r="AR184">
            <v>1</v>
          </cell>
          <cell r="AW184">
            <v>36504</v>
          </cell>
          <cell r="AX184" t="str">
            <v>alte Grotrian Gebäude 24c, EG</v>
          </cell>
          <cell r="BA184">
            <v>104</v>
          </cell>
          <cell r="BB184">
            <v>6</v>
          </cell>
          <cell r="BC184">
            <v>0</v>
          </cell>
          <cell r="BD184">
            <v>0</v>
          </cell>
          <cell r="BE184">
            <v>0</v>
          </cell>
        </row>
        <row r="185">
          <cell r="A185" t="str">
            <v>5844-001</v>
          </cell>
          <cell r="B185" t="str">
            <v>Institut für</v>
          </cell>
          <cell r="C185" t="str">
            <v>Gebäude und Solartechnik</v>
          </cell>
          <cell r="F185" t="str">
            <v>Herrn</v>
          </cell>
          <cell r="G185" t="str">
            <v>Josef Plagge</v>
          </cell>
          <cell r="H185">
            <v>3637</v>
          </cell>
          <cell r="J185" t="str">
            <v>"0"</v>
          </cell>
          <cell r="K185">
            <v>33948</v>
          </cell>
          <cell r="M185" t="str">
            <v>Büro</v>
          </cell>
          <cell r="N185">
            <v>24</v>
          </cell>
          <cell r="O185">
            <v>24</v>
          </cell>
          <cell r="P185">
            <v>35612</v>
          </cell>
          <cell r="Q185">
            <v>32</v>
          </cell>
          <cell r="S185">
            <v>36586</v>
          </cell>
          <cell r="T185">
            <v>35657</v>
          </cell>
          <cell r="U185">
            <v>35657</v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>siehe &gt;</v>
          </cell>
          <cell r="AA185" t="str">
            <v/>
          </cell>
          <cell r="AB185" t="str">
            <v/>
          </cell>
          <cell r="AC185" t="str">
            <v/>
          </cell>
          <cell r="AE185" t="str">
            <v/>
          </cell>
          <cell r="AM185" t="str">
            <v>siehe oben</v>
          </cell>
          <cell r="BA185">
            <v>382</v>
          </cell>
          <cell r="BB185">
            <v>20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 t="str">
            <v>5845-900</v>
          </cell>
          <cell r="B186" t="str">
            <v>Institut für</v>
          </cell>
          <cell r="C186" t="str">
            <v>Bau- und Stadtbaugeschichte</v>
          </cell>
          <cell r="F186" t="str">
            <v xml:space="preserve">Herrn </v>
          </cell>
          <cell r="G186" t="str">
            <v>Hans - Martin Müller</v>
          </cell>
          <cell r="H186">
            <v>2568</v>
          </cell>
          <cell r="J186">
            <v>1</v>
          </cell>
          <cell r="K186">
            <v>33948</v>
          </cell>
          <cell r="M186" t="str">
            <v>Büro</v>
          </cell>
          <cell r="N186">
            <v>24</v>
          </cell>
          <cell r="O186">
            <v>24</v>
          </cell>
          <cell r="P186">
            <v>36130</v>
          </cell>
          <cell r="Q186">
            <v>30</v>
          </cell>
          <cell r="S186">
            <v>37043</v>
          </cell>
          <cell r="T186">
            <v>36138</v>
          </cell>
          <cell r="U186">
            <v>36138</v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>
            <v>36167</v>
          </cell>
          <cell r="AE186">
            <v>36167</v>
          </cell>
          <cell r="BE186">
            <v>0</v>
          </cell>
        </row>
        <row r="187">
          <cell r="A187" t="str">
            <v>5845-910</v>
          </cell>
          <cell r="B187" t="str">
            <v>Institut für</v>
          </cell>
          <cell r="C187" t="str">
            <v>Bau- und Stadtbaugeschichte</v>
          </cell>
          <cell r="E187" t="str">
            <v>Baugeschichte</v>
          </cell>
          <cell r="F187" t="str">
            <v xml:space="preserve">Herrn </v>
          </cell>
          <cell r="G187" t="str">
            <v>Hans - Martin Müller</v>
          </cell>
          <cell r="H187">
            <v>2568</v>
          </cell>
          <cell r="J187" t="str">
            <v>"0"</v>
          </cell>
          <cell r="K187">
            <v>33948</v>
          </cell>
          <cell r="M187" t="str">
            <v>Büro</v>
          </cell>
          <cell r="N187">
            <v>24</v>
          </cell>
          <cell r="O187">
            <v>25</v>
          </cell>
          <cell r="P187">
            <v>36130</v>
          </cell>
          <cell r="Q187">
            <v>30</v>
          </cell>
          <cell r="S187">
            <v>37043</v>
          </cell>
          <cell r="T187">
            <v>36138</v>
          </cell>
          <cell r="U187">
            <v>36138</v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>
            <v>36167</v>
          </cell>
          <cell r="AE187">
            <v>36167</v>
          </cell>
          <cell r="BA187">
            <v>200</v>
          </cell>
          <cell r="BB187">
            <v>9</v>
          </cell>
          <cell r="BC187">
            <v>3</v>
          </cell>
          <cell r="BD187">
            <v>0</v>
          </cell>
          <cell r="BE187">
            <v>1.5</v>
          </cell>
        </row>
        <row r="188">
          <cell r="A188" t="str">
            <v>5845-920</v>
          </cell>
          <cell r="B188" t="str">
            <v>Institut für</v>
          </cell>
          <cell r="C188" t="str">
            <v>Bau- und Stadtbaugeschichte</v>
          </cell>
          <cell r="D188" t="str">
            <v>Fachgrup.</v>
          </cell>
          <cell r="E188" t="str">
            <v>Architektur u. Stadtbaugeschichte</v>
          </cell>
          <cell r="F188" t="str">
            <v>Herrn</v>
          </cell>
          <cell r="G188" t="str">
            <v>Holger Pump- Uhlmann</v>
          </cell>
          <cell r="H188" t="str">
            <v>2318/48</v>
          </cell>
          <cell r="J188">
            <v>1</v>
          </cell>
          <cell r="K188">
            <v>36116</v>
          </cell>
          <cell r="M188" t="str">
            <v>Büro</v>
          </cell>
          <cell r="N188">
            <v>24</v>
          </cell>
          <cell r="O188">
            <v>24</v>
          </cell>
          <cell r="P188">
            <v>36100</v>
          </cell>
          <cell r="Q188">
            <v>24</v>
          </cell>
          <cell r="S188">
            <v>36831</v>
          </cell>
          <cell r="T188">
            <v>36129</v>
          </cell>
          <cell r="U188">
            <v>36129</v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E188" t="str">
            <v/>
          </cell>
          <cell r="AW188" t="str">
            <v>9.12.99; 29.10.1998</v>
          </cell>
          <cell r="AX188" t="str">
            <v>Unterlagen wo ? Herr P. U. ruft zurück !</v>
          </cell>
          <cell r="BA188">
            <v>97</v>
          </cell>
          <cell r="BB188">
            <v>13</v>
          </cell>
          <cell r="BC188">
            <v>2</v>
          </cell>
          <cell r="BD188">
            <v>0</v>
          </cell>
          <cell r="BE188">
            <v>2.0618556701030926</v>
          </cell>
        </row>
        <row r="189">
          <cell r="A189" t="str">
            <v>5846-700</v>
          </cell>
          <cell r="B189" t="str">
            <v>Institut für</v>
          </cell>
          <cell r="C189" t="str">
            <v>Elementares Formen</v>
          </cell>
          <cell r="F189" t="str">
            <v xml:space="preserve">Herrn </v>
          </cell>
          <cell r="G189" t="str">
            <v>Magnus Kleine-Tebbe</v>
          </cell>
          <cell r="H189" t="str">
            <v>0/2351150</v>
          </cell>
          <cell r="J189">
            <v>1</v>
          </cell>
          <cell r="K189">
            <v>34611</v>
          </cell>
          <cell r="M189" t="str">
            <v>Schulung</v>
          </cell>
          <cell r="N189">
            <v>12</v>
          </cell>
          <cell r="O189">
            <v>12</v>
          </cell>
          <cell r="P189">
            <v>36434</v>
          </cell>
          <cell r="Q189">
            <v>12</v>
          </cell>
          <cell r="S189">
            <v>36800</v>
          </cell>
          <cell r="T189">
            <v>36458</v>
          </cell>
          <cell r="U189">
            <v>36458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E189" t="str">
            <v/>
          </cell>
          <cell r="AW189" t="str">
            <v>25.10.99; 11.10.1999</v>
          </cell>
          <cell r="BA189">
            <v>64</v>
          </cell>
          <cell r="BB189">
            <v>15</v>
          </cell>
          <cell r="BC189">
            <v>6</v>
          </cell>
          <cell r="BD189">
            <v>0</v>
          </cell>
          <cell r="BE189">
            <v>9.375</v>
          </cell>
        </row>
        <row r="190">
          <cell r="A190" t="str">
            <v>5847-500</v>
          </cell>
          <cell r="B190" t="str">
            <v>Institut für</v>
          </cell>
          <cell r="C190" t="str">
            <v>Grundlagen des Entwerfens</v>
          </cell>
          <cell r="F190" t="str">
            <v xml:space="preserve">Herrn </v>
          </cell>
          <cell r="G190" t="str">
            <v>Lars Debbert</v>
          </cell>
          <cell r="H190">
            <v>2961</v>
          </cell>
          <cell r="J190">
            <v>1</v>
          </cell>
          <cell r="K190">
            <v>36543</v>
          </cell>
          <cell r="L190">
            <v>1</v>
          </cell>
          <cell r="M190" t="str">
            <v>Büro</v>
          </cell>
          <cell r="N190">
            <v>24</v>
          </cell>
          <cell r="O190">
            <v>24</v>
          </cell>
          <cell r="P190">
            <v>36526</v>
          </cell>
          <cell r="Q190">
            <v>24</v>
          </cell>
          <cell r="S190">
            <v>37257</v>
          </cell>
          <cell r="T190">
            <v>36544</v>
          </cell>
          <cell r="U190">
            <v>36544</v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E190" t="str">
            <v/>
          </cell>
          <cell r="AX190" t="str">
            <v>Foto-Geräte werden mit Büro gewertet!(Jan 00)</v>
          </cell>
          <cell r="BA190">
            <v>62</v>
          </cell>
          <cell r="BB190">
            <v>0</v>
          </cell>
          <cell r="BC190">
            <v>4</v>
          </cell>
          <cell r="BD190">
            <v>0</v>
          </cell>
          <cell r="BE190">
            <v>6.4516129032258061</v>
          </cell>
        </row>
        <row r="191">
          <cell r="A191" t="str">
            <v>5848-300</v>
          </cell>
          <cell r="B191" t="str">
            <v>Institut für</v>
          </cell>
          <cell r="C191" t="str">
            <v>Gebäudelehre und Entwerfen</v>
          </cell>
          <cell r="F191" t="str">
            <v>Herrn</v>
          </cell>
          <cell r="G191" t="str">
            <v>Fouad Boulkroune</v>
          </cell>
          <cell r="H191">
            <v>3533</v>
          </cell>
          <cell r="J191">
            <v>1</v>
          </cell>
          <cell r="K191">
            <v>35976</v>
          </cell>
          <cell r="M191" t="str">
            <v>Büro</v>
          </cell>
          <cell r="N191">
            <v>24</v>
          </cell>
          <cell r="O191">
            <v>24</v>
          </cell>
          <cell r="P191">
            <v>35977</v>
          </cell>
          <cell r="Q191">
            <v>28</v>
          </cell>
          <cell r="S191">
            <v>36831</v>
          </cell>
          <cell r="T191">
            <v>35999</v>
          </cell>
          <cell r="U191">
            <v>35999</v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>
            <v>36125</v>
          </cell>
          <cell r="AE191">
            <v>36125</v>
          </cell>
          <cell r="AX191" t="str">
            <v>Diathek wurde als Büro gewertet ! Fa.</v>
          </cell>
          <cell r="BA191">
            <v>36</v>
          </cell>
          <cell r="BB191">
            <v>0</v>
          </cell>
          <cell r="BC191">
            <v>1</v>
          </cell>
          <cell r="BD191">
            <v>0</v>
          </cell>
          <cell r="BE191">
            <v>2.7777777777777777</v>
          </cell>
        </row>
        <row r="192">
          <cell r="A192" t="str">
            <v>5848-301</v>
          </cell>
          <cell r="B192" t="str">
            <v>Institut für</v>
          </cell>
          <cell r="C192" t="str">
            <v>Gebäudelehre und Entwerfen</v>
          </cell>
          <cell r="F192" t="str">
            <v>Herrn</v>
          </cell>
          <cell r="G192" t="str">
            <v>Uta Müller und Johannes Buchholz</v>
          </cell>
          <cell r="H192">
            <v>3533</v>
          </cell>
          <cell r="J192">
            <v>2</v>
          </cell>
          <cell r="K192">
            <v>36532</v>
          </cell>
          <cell r="L192">
            <v>2</v>
          </cell>
          <cell r="M192" t="str">
            <v>Fotolabor</v>
          </cell>
          <cell r="N192">
            <v>12</v>
          </cell>
          <cell r="O192">
            <v>16</v>
          </cell>
          <cell r="P192">
            <v>36526</v>
          </cell>
          <cell r="Q192">
            <v>16</v>
          </cell>
          <cell r="S192">
            <v>37012</v>
          </cell>
          <cell r="T192">
            <v>36532</v>
          </cell>
          <cell r="U192">
            <v>36532</v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>
            <v>36125</v>
          </cell>
          <cell r="AE192">
            <v>36125</v>
          </cell>
          <cell r="AW192" t="str">
            <v>20.12.99; 05.11.1999</v>
          </cell>
          <cell r="BA192">
            <v>6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A193" t="str">
            <v>5857-200</v>
          </cell>
          <cell r="B193" t="str">
            <v>Fachb. 6</v>
          </cell>
          <cell r="C193" t="str">
            <v>Bauingenieur- und Vermessungswesen</v>
          </cell>
          <cell r="F193" t="str">
            <v>Herrn</v>
          </cell>
          <cell r="G193" t="str">
            <v>Jens Faber,   Abt. 42</v>
          </cell>
          <cell r="H193">
            <v>5566</v>
          </cell>
          <cell r="I193" t="str">
            <v>"0"</v>
          </cell>
          <cell r="K193">
            <v>33547</v>
          </cell>
          <cell r="M193" t="str">
            <v>Büro</v>
          </cell>
          <cell r="N193">
            <v>24</v>
          </cell>
          <cell r="O193">
            <v>24</v>
          </cell>
          <cell r="P193">
            <v>35855</v>
          </cell>
          <cell r="Q193">
            <v>24</v>
          </cell>
          <cell r="S193">
            <v>36586</v>
          </cell>
          <cell r="T193" t="str">
            <v>Faber</v>
          </cell>
          <cell r="U193" t="str">
            <v>Faber</v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>siehe &gt;</v>
          </cell>
          <cell r="AA193" t="str">
            <v/>
          </cell>
          <cell r="AB193" t="str">
            <v/>
          </cell>
          <cell r="AC193" t="str">
            <v/>
          </cell>
          <cell r="AE193" t="str">
            <v/>
          </cell>
          <cell r="AM193" t="str">
            <v>siehe oben</v>
          </cell>
          <cell r="AZ193" t="str">
            <v>FJ</v>
          </cell>
          <cell r="BA193">
            <v>23</v>
          </cell>
          <cell r="BC193">
            <v>0</v>
          </cell>
          <cell r="BE193">
            <v>0</v>
          </cell>
        </row>
        <row r="194">
          <cell r="A194" t="str">
            <v>5857-201</v>
          </cell>
          <cell r="B194" t="str">
            <v>Fachschaft</v>
          </cell>
          <cell r="C194" t="str">
            <v>Bauingenieur- und Vermessungswesen</v>
          </cell>
          <cell r="E194" t="str">
            <v>Zimmerstr. 24 c</v>
          </cell>
          <cell r="F194" t="str">
            <v>Herrn</v>
          </cell>
          <cell r="G194" t="str">
            <v>Michael Förster</v>
          </cell>
          <cell r="H194">
            <v>5566</v>
          </cell>
          <cell r="J194" t="str">
            <v>"0"</v>
          </cell>
          <cell r="K194">
            <v>33547</v>
          </cell>
          <cell r="L194">
            <v>0</v>
          </cell>
          <cell r="M194" t="str">
            <v>Büro</v>
          </cell>
          <cell r="N194">
            <v>24</v>
          </cell>
          <cell r="O194">
            <v>24</v>
          </cell>
          <cell r="P194">
            <v>36192</v>
          </cell>
          <cell r="Q194">
            <v>32</v>
          </cell>
          <cell r="S194">
            <v>37165</v>
          </cell>
          <cell r="T194">
            <v>36202</v>
          </cell>
          <cell r="U194">
            <v>36202</v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 xml:space="preserve"> -----</v>
          </cell>
          <cell r="AE194" t="str">
            <v xml:space="preserve"> -----</v>
          </cell>
          <cell r="AX194" t="str">
            <v>Prüfung erfolgt auf freiw. Basis</v>
          </cell>
          <cell r="BA194">
            <v>18</v>
          </cell>
          <cell r="BB194">
            <v>0</v>
          </cell>
          <cell r="BC194">
            <v>0</v>
          </cell>
          <cell r="BD194">
            <v>2</v>
          </cell>
          <cell r="BE194">
            <v>0</v>
          </cell>
        </row>
        <row r="195">
          <cell r="A195" t="str">
            <v>5858-000</v>
          </cell>
          <cell r="B195" t="str">
            <v>Institut für</v>
          </cell>
          <cell r="C195" t="str">
            <v>Statik</v>
          </cell>
          <cell r="F195" t="str">
            <v>Herrn</v>
          </cell>
          <cell r="G195" t="str">
            <v>Manfred Latzel</v>
          </cell>
          <cell r="H195" t="str">
            <v>3671 /6</v>
          </cell>
          <cell r="I195">
            <v>1</v>
          </cell>
          <cell r="K195">
            <v>33917</v>
          </cell>
          <cell r="M195" t="str">
            <v>Büro</v>
          </cell>
          <cell r="N195">
            <v>24</v>
          </cell>
          <cell r="O195">
            <v>32</v>
          </cell>
          <cell r="P195">
            <v>36434</v>
          </cell>
          <cell r="Q195">
            <v>32</v>
          </cell>
          <cell r="S195">
            <v>37408</v>
          </cell>
          <cell r="T195" t="str">
            <v>Manfred Latzel</v>
          </cell>
          <cell r="U195" t="str">
            <v>Manfred Latzel</v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>
            <v>35391</v>
          </cell>
          <cell r="AE195">
            <v>35391</v>
          </cell>
          <cell r="AW195">
            <v>36348</v>
          </cell>
          <cell r="AX195" t="str">
            <v xml:space="preserve"> 99 Geräte kommen aus anderen Bereichen hinzu ! 7.98</v>
          </cell>
          <cell r="BA195">
            <v>194</v>
          </cell>
          <cell r="BB195">
            <v>4</v>
          </cell>
          <cell r="BC195">
            <v>0</v>
          </cell>
          <cell r="BD195">
            <v>0</v>
          </cell>
          <cell r="BE195">
            <v>0</v>
          </cell>
        </row>
        <row r="196">
          <cell r="A196" t="str">
            <v>5858-001</v>
          </cell>
          <cell r="B196" t="str">
            <v>Institut für</v>
          </cell>
          <cell r="C196" t="str">
            <v>Statik</v>
          </cell>
          <cell r="F196" t="str">
            <v>Herrn</v>
          </cell>
          <cell r="G196" t="str">
            <v>Manfred Latzel</v>
          </cell>
          <cell r="H196" t="str">
            <v>3671 /6</v>
          </cell>
          <cell r="I196" t="str">
            <v>"0"</v>
          </cell>
          <cell r="K196">
            <v>33917</v>
          </cell>
          <cell r="M196" t="str">
            <v>Werkstatt</v>
          </cell>
          <cell r="N196">
            <v>12</v>
          </cell>
          <cell r="O196">
            <v>16</v>
          </cell>
          <cell r="P196">
            <v>36434</v>
          </cell>
          <cell r="Q196">
            <v>16</v>
          </cell>
          <cell r="S196">
            <v>36923</v>
          </cell>
          <cell r="T196" t="str">
            <v>Manfred Latzel</v>
          </cell>
          <cell r="U196" t="str">
            <v>Manfred Latzel</v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>
            <v>35391</v>
          </cell>
          <cell r="AE196">
            <v>35391</v>
          </cell>
          <cell r="AX196" t="str">
            <v>Statistik ist wegen unkorrekter Mitschrift nicht genau möglich, daher alte Daten stehen !</v>
          </cell>
          <cell r="BA196">
            <v>30</v>
          </cell>
          <cell r="BB196">
            <v>3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 t="str">
            <v>5859-900</v>
          </cell>
          <cell r="B197" t="str">
            <v>Institut für</v>
          </cell>
          <cell r="C197" t="str">
            <v>Stahlbau</v>
          </cell>
          <cell r="F197" t="str">
            <v>Herrn</v>
          </cell>
          <cell r="G197" t="str">
            <v>Stephan Amelung</v>
          </cell>
          <cell r="H197">
            <v>3364</v>
          </cell>
          <cell r="J197">
            <v>1</v>
          </cell>
          <cell r="K197">
            <v>36466</v>
          </cell>
          <cell r="M197" t="str">
            <v>Büro</v>
          </cell>
          <cell r="N197">
            <v>24</v>
          </cell>
          <cell r="O197">
            <v>32</v>
          </cell>
          <cell r="P197">
            <v>36495</v>
          </cell>
          <cell r="Q197">
            <v>32</v>
          </cell>
          <cell r="R197" t="str">
            <v xml:space="preserve"> </v>
          </cell>
          <cell r="S197">
            <v>37469</v>
          </cell>
          <cell r="T197">
            <v>36517</v>
          </cell>
          <cell r="U197">
            <v>36517</v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>
            <v>35471</v>
          </cell>
          <cell r="AE197">
            <v>35471</v>
          </cell>
          <cell r="AT197">
            <v>1</v>
          </cell>
          <cell r="AU197" t="str">
            <v>amelung@www.stahl.bau.tu-bs.de</v>
          </cell>
          <cell r="AV197">
            <v>36691</v>
          </cell>
          <cell r="AW197" t="str">
            <v>16.+ 2.12.99; 28.10.1999</v>
          </cell>
          <cell r="BA197">
            <v>194</v>
          </cell>
          <cell r="BB197">
            <v>4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 t="str">
            <v>5859-910</v>
          </cell>
          <cell r="B198" t="str">
            <v>Institut für</v>
          </cell>
          <cell r="C198" t="str">
            <v>Stahlbau</v>
          </cell>
          <cell r="D198" t="str">
            <v>Abt.</v>
          </cell>
          <cell r="E198" t="str">
            <v>Stahlbau</v>
          </cell>
          <cell r="F198" t="str">
            <v>Herrn</v>
          </cell>
          <cell r="G198" t="str">
            <v>Horst Nübel</v>
          </cell>
          <cell r="H198">
            <v>3359</v>
          </cell>
          <cell r="J198" t="str">
            <v>"0"</v>
          </cell>
          <cell r="K198">
            <v>34049</v>
          </cell>
          <cell r="M198" t="str">
            <v>Werkstatt</v>
          </cell>
          <cell r="N198">
            <v>12</v>
          </cell>
          <cell r="O198">
            <v>16</v>
          </cell>
          <cell r="P198">
            <v>36434</v>
          </cell>
          <cell r="Q198">
            <v>16</v>
          </cell>
          <cell r="R198" t="str">
            <v xml:space="preserve"> </v>
          </cell>
          <cell r="S198">
            <v>36923</v>
          </cell>
          <cell r="T198">
            <v>36517</v>
          </cell>
          <cell r="U198">
            <v>36517</v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>
            <v>36125</v>
          </cell>
          <cell r="AE198">
            <v>36125</v>
          </cell>
          <cell r="AT198">
            <v>0</v>
          </cell>
          <cell r="AW198">
            <v>36439</v>
          </cell>
          <cell r="AX198" t="str">
            <v>prüft SFB 477 mit</v>
          </cell>
          <cell r="BA198">
            <v>180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</row>
        <row r="199">
          <cell r="A199" t="str">
            <v>5860-200</v>
          </cell>
          <cell r="B199" t="str">
            <v>Institut für</v>
          </cell>
          <cell r="C199" t="str">
            <v>Baustoffe, Massivbau und Brandschutz</v>
          </cell>
          <cell r="D199" t="str">
            <v>Abt.</v>
          </cell>
          <cell r="E199" t="str">
            <v>Mechanische Technologie</v>
          </cell>
          <cell r="F199" t="str">
            <v>Herrn</v>
          </cell>
          <cell r="G199" t="str">
            <v>Wolfram Grün</v>
          </cell>
          <cell r="H199">
            <v>5430</v>
          </cell>
          <cell r="J199">
            <v>1</v>
          </cell>
          <cell r="K199">
            <v>34506</v>
          </cell>
          <cell r="M199" t="str">
            <v>Labor</v>
          </cell>
          <cell r="N199">
            <v>12</v>
          </cell>
          <cell r="O199">
            <v>12</v>
          </cell>
          <cell r="P199">
            <v>36251</v>
          </cell>
          <cell r="Q199">
            <v>16</v>
          </cell>
          <cell r="S199">
            <v>36739</v>
          </cell>
          <cell r="T199" t="str">
            <v>Wichmann</v>
          </cell>
          <cell r="U199" t="str">
            <v>Wichmann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>
            <v>36371</v>
          </cell>
          <cell r="AE199">
            <v>36371</v>
          </cell>
          <cell r="AT199">
            <v>0</v>
          </cell>
          <cell r="AW199">
            <v>36286</v>
          </cell>
          <cell r="AX199">
            <v>1624</v>
          </cell>
          <cell r="BA199">
            <v>200</v>
          </cell>
          <cell r="BB199">
            <v>8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 t="str">
            <v>5860-201</v>
          </cell>
          <cell r="B200" t="str">
            <v>Institut für</v>
          </cell>
          <cell r="C200" t="str">
            <v>Baustoffe, Massivbau und Brandschutz</v>
          </cell>
          <cell r="D200" t="str">
            <v>Abt.</v>
          </cell>
          <cell r="E200" t="str">
            <v>Mechanische Technologie</v>
          </cell>
          <cell r="F200" t="str">
            <v>Herrn</v>
          </cell>
          <cell r="G200" t="str">
            <v>Wolfram Grün</v>
          </cell>
          <cell r="H200">
            <v>5430</v>
          </cell>
          <cell r="J200" t="str">
            <v>"0"</v>
          </cell>
          <cell r="K200">
            <v>34506</v>
          </cell>
          <cell r="M200" t="str">
            <v>Büro</v>
          </cell>
          <cell r="N200">
            <v>24</v>
          </cell>
          <cell r="O200">
            <v>24</v>
          </cell>
          <cell r="P200">
            <v>36281</v>
          </cell>
          <cell r="Q200">
            <v>24</v>
          </cell>
          <cell r="S200">
            <v>37012</v>
          </cell>
          <cell r="T200">
            <v>36276</v>
          </cell>
          <cell r="U200">
            <v>36276</v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E200" t="str">
            <v/>
          </cell>
          <cell r="AT200" t="str">
            <v>Z</v>
          </cell>
          <cell r="AX200" t="str">
            <v>Unterlagen fehlen noch !</v>
          </cell>
          <cell r="BA200">
            <v>155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 t="str">
            <v>5860-211</v>
          </cell>
          <cell r="B201" t="str">
            <v>Institut für</v>
          </cell>
          <cell r="C201" t="str">
            <v>Baustoffe, Massivbau und Brandschutz</v>
          </cell>
          <cell r="D201" t="str">
            <v>Fachgeb.</v>
          </cell>
          <cell r="E201" t="str">
            <v>Massivbau</v>
          </cell>
          <cell r="F201" t="str">
            <v>Herrn</v>
          </cell>
          <cell r="G201" t="str">
            <v>Edgar Kaste</v>
          </cell>
          <cell r="H201">
            <v>5596</v>
          </cell>
          <cell r="I201">
            <v>1</v>
          </cell>
          <cell r="K201">
            <v>34481</v>
          </cell>
          <cell r="M201" t="str">
            <v>Büro</v>
          </cell>
          <cell r="N201">
            <v>24</v>
          </cell>
          <cell r="O201">
            <v>24</v>
          </cell>
          <cell r="P201">
            <v>36130</v>
          </cell>
          <cell r="Q201">
            <v>32</v>
          </cell>
          <cell r="S201">
            <v>37104</v>
          </cell>
          <cell r="T201" t="str">
            <v>Edgar Kaste</v>
          </cell>
          <cell r="U201" t="str">
            <v>Edgar Kaste</v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>
            <v>36251</v>
          </cell>
          <cell r="AE201">
            <v>36251</v>
          </cell>
          <cell r="AW201" t="str">
            <v>03.12.98 Betreuung</v>
          </cell>
          <cell r="BA201">
            <v>118</v>
          </cell>
          <cell r="BB201">
            <v>4</v>
          </cell>
          <cell r="BC201">
            <v>1</v>
          </cell>
          <cell r="BD201">
            <v>1</v>
          </cell>
          <cell r="BE201">
            <v>0.84745762711864403</v>
          </cell>
        </row>
        <row r="202">
          <cell r="A202" t="str">
            <v>5860-212</v>
          </cell>
          <cell r="B202" t="str">
            <v>Institut für</v>
          </cell>
          <cell r="C202" t="str">
            <v>Baustoffe, Massivbau und Brandschutz</v>
          </cell>
          <cell r="D202" t="str">
            <v>Fachgeb.</v>
          </cell>
          <cell r="E202" t="str">
            <v>Massivbau</v>
          </cell>
          <cell r="F202" t="str">
            <v>Herrn</v>
          </cell>
          <cell r="G202" t="str">
            <v>Edgar Kaste</v>
          </cell>
          <cell r="H202">
            <v>5596</v>
          </cell>
          <cell r="I202" t="str">
            <v>"0"</v>
          </cell>
          <cell r="K202">
            <v>34481</v>
          </cell>
          <cell r="M202" t="str">
            <v>Labor</v>
          </cell>
          <cell r="N202">
            <v>12</v>
          </cell>
          <cell r="O202">
            <v>15</v>
          </cell>
          <cell r="P202">
            <v>36641</v>
          </cell>
          <cell r="Q202">
            <v>16</v>
          </cell>
          <cell r="S202">
            <v>37128</v>
          </cell>
          <cell r="T202" t="str">
            <v>Edgar Kaste</v>
          </cell>
          <cell r="U202" t="str">
            <v>Edgar Kaste</v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>
            <v>36684</v>
          </cell>
          <cell r="AE202">
            <v>36684</v>
          </cell>
          <cell r="AT202">
            <v>1</v>
          </cell>
          <cell r="AU202" t="str">
            <v>e.kaste@tu-bs.de</v>
          </cell>
          <cell r="AV202">
            <v>36648</v>
          </cell>
          <cell r="AW202" t="str">
            <v>27.04.00; 25.04.00; 03.12.98 u. 15.1.99 Betreuung</v>
          </cell>
          <cell r="BA202">
            <v>60</v>
          </cell>
          <cell r="BB202">
            <v>2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 t="str">
            <v>5860-220</v>
          </cell>
          <cell r="B203" t="str">
            <v>Institut für</v>
          </cell>
          <cell r="C203" t="str">
            <v>Baustoffe, Massivbau und Brandschutz</v>
          </cell>
          <cell r="D203" t="str">
            <v>Fachgeb.</v>
          </cell>
          <cell r="E203" t="str">
            <v>Baustoffkunde u.Stahlbetonbau</v>
          </cell>
          <cell r="F203" t="str">
            <v>Herrn</v>
          </cell>
          <cell r="G203" t="str">
            <v>Bernd Kraska</v>
          </cell>
          <cell r="H203">
            <v>5580</v>
          </cell>
          <cell r="J203">
            <v>1</v>
          </cell>
          <cell r="K203">
            <v>35362</v>
          </cell>
          <cell r="M203" t="str">
            <v>Werkstatt</v>
          </cell>
          <cell r="N203">
            <v>12</v>
          </cell>
          <cell r="O203">
            <v>16</v>
          </cell>
          <cell r="P203">
            <v>36651</v>
          </cell>
          <cell r="Q203">
            <v>16</v>
          </cell>
          <cell r="S203">
            <v>37139</v>
          </cell>
          <cell r="T203">
            <v>36663</v>
          </cell>
          <cell r="U203">
            <v>36663</v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>
            <v>35632</v>
          </cell>
          <cell r="AE203">
            <v>35632</v>
          </cell>
          <cell r="AW203" t="str">
            <v>18.05.00; 04.05.00; 30.09.1998</v>
          </cell>
          <cell r="BA203">
            <v>33</v>
          </cell>
          <cell r="BB203">
            <v>6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 t="str">
            <v>5860-230</v>
          </cell>
          <cell r="B204" t="str">
            <v>Institut für</v>
          </cell>
          <cell r="C204" t="str">
            <v>Baustoffe, Massivbau und Brandschutz</v>
          </cell>
          <cell r="D204" t="str">
            <v>Fachgeb.</v>
          </cell>
          <cell r="E204" t="str">
            <v>Brandschutz u. Grundlagen d. Massivbaus</v>
          </cell>
          <cell r="F204" t="str">
            <v>Herrn</v>
          </cell>
          <cell r="G204" t="str">
            <v>Arnold Muchall und Jochen Allersmeier</v>
          </cell>
          <cell r="H204" t="str">
            <v>5901/ 8296</v>
          </cell>
          <cell r="I204">
            <v>1</v>
          </cell>
          <cell r="K204">
            <v>34481</v>
          </cell>
          <cell r="M204" t="str">
            <v>Labor</v>
          </cell>
          <cell r="N204">
            <v>12</v>
          </cell>
          <cell r="O204">
            <v>16</v>
          </cell>
          <cell r="P204">
            <v>36619</v>
          </cell>
          <cell r="Q204">
            <v>16</v>
          </cell>
          <cell r="S204">
            <v>37106</v>
          </cell>
          <cell r="T204" t="str">
            <v>Arnold Muchall</v>
          </cell>
          <cell r="U204" t="str">
            <v>Arnold Muchall</v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>
            <v>36171</v>
          </cell>
          <cell r="AE204">
            <v>36171</v>
          </cell>
          <cell r="AT204">
            <v>1</v>
          </cell>
          <cell r="AU204" t="str">
            <v>a.muchall@tu-bs.de</v>
          </cell>
          <cell r="AV204">
            <v>36608</v>
          </cell>
          <cell r="AW204" t="str">
            <v>12.04.00; 22.03.00; 22.11.1998</v>
          </cell>
          <cell r="BA204">
            <v>170</v>
          </cell>
          <cell r="BB204">
            <v>4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 t="str">
            <v>5860-231</v>
          </cell>
          <cell r="B205" t="str">
            <v>Institut für</v>
          </cell>
          <cell r="C205" t="str">
            <v>Baustoffe, Massivbau und Brandschutz</v>
          </cell>
          <cell r="D205" t="str">
            <v>Fachgeb.</v>
          </cell>
          <cell r="E205" t="str">
            <v>Brandschutz u. Grundlagen d. Massivbaus</v>
          </cell>
          <cell r="F205" t="str">
            <v>Herrn</v>
          </cell>
          <cell r="G205" t="str">
            <v>Jochen Allersmeier</v>
          </cell>
          <cell r="H205">
            <v>8296</v>
          </cell>
          <cell r="I205">
            <v>1</v>
          </cell>
          <cell r="K205" t="str">
            <v>von Herrn Muchall</v>
          </cell>
          <cell r="M205" t="str">
            <v>Labor</v>
          </cell>
          <cell r="N205">
            <v>12</v>
          </cell>
          <cell r="O205">
            <v>16</v>
          </cell>
          <cell r="P205">
            <v>36619</v>
          </cell>
          <cell r="Q205">
            <v>16</v>
          </cell>
          <cell r="S205">
            <v>37106</v>
          </cell>
          <cell r="T205" t="str">
            <v>B. Lindemann</v>
          </cell>
          <cell r="U205" t="str">
            <v>B. Lindemann</v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"11.01.99"</v>
          </cell>
          <cell r="AE205" t="str">
            <v>"11.01.99"</v>
          </cell>
          <cell r="AL205">
            <v>36629</v>
          </cell>
          <cell r="AT205">
            <v>0</v>
          </cell>
          <cell r="AW205" t="str">
            <v>22.03.00           ;19.8.99 mit Herrn Allersmeier</v>
          </cell>
          <cell r="AX205" t="str">
            <v>Burkhard Lindemann, 5496; 27.5.94, wurde von Herrn Allersmeier ersetzt!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 t="str">
            <v>5860-240</v>
          </cell>
          <cell r="B206" t="str">
            <v>Institut für</v>
          </cell>
          <cell r="C206" t="str">
            <v>Baustoffe, Massivbau und Brandschutz</v>
          </cell>
          <cell r="D206" t="str">
            <v>Fachgeb.</v>
          </cell>
          <cell r="E206" t="str">
            <v>Struktur u. Anwendung d. Baustoffe</v>
          </cell>
          <cell r="F206" t="str">
            <v>Herrn</v>
          </cell>
          <cell r="G206" t="str">
            <v>Friedemann Hierse</v>
          </cell>
          <cell r="H206" t="str">
            <v>0/220770</v>
          </cell>
          <cell r="I206">
            <v>1</v>
          </cell>
          <cell r="K206">
            <v>35368</v>
          </cell>
          <cell r="M206" t="str">
            <v>Büro</v>
          </cell>
          <cell r="N206">
            <v>24</v>
          </cell>
          <cell r="O206">
            <v>24</v>
          </cell>
          <cell r="P206">
            <v>35462</v>
          </cell>
          <cell r="Q206">
            <v>30</v>
          </cell>
          <cell r="S206">
            <v>36373</v>
          </cell>
          <cell r="T206" t="str">
            <v>Friedemann Hierse</v>
          </cell>
          <cell r="U206" t="str">
            <v>Friedemann Hierse</v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>siehe &gt;</v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"17.03.97"</v>
          </cell>
          <cell r="AE206" t="str">
            <v>"17.03.97"</v>
          </cell>
          <cell r="AM206" t="str">
            <v>siehe Bemerkungen</v>
          </cell>
          <cell r="AT206" t="str">
            <v>Z</v>
          </cell>
          <cell r="AW206" t="str">
            <v>03.02.00; 1.7.99, 31.5.99; 01.12.1998</v>
          </cell>
          <cell r="AX206" t="str">
            <v>R. Houschka kümmert sich drum !; Herr Marlornie wird von Herrn Laube angesprochen. Dr. Laube ist auf Dienstreise18.5.00</v>
          </cell>
          <cell r="AZ206" t="str">
            <v>H</v>
          </cell>
          <cell r="BA206">
            <v>328</v>
          </cell>
          <cell r="BB206">
            <v>7</v>
          </cell>
          <cell r="BC206">
            <v>4</v>
          </cell>
          <cell r="BD206">
            <v>0</v>
          </cell>
          <cell r="BE206">
            <v>1.2195121951219512</v>
          </cell>
        </row>
        <row r="207">
          <cell r="A207" t="str">
            <v>5860-241</v>
          </cell>
          <cell r="B207" t="str">
            <v>Institut für</v>
          </cell>
          <cell r="C207" t="str">
            <v>Baustoffe, Massivbau und Brandschutz</v>
          </cell>
          <cell r="D207" t="str">
            <v>Fachgeb.</v>
          </cell>
          <cell r="E207" t="str">
            <v>Struktur u. Anwendung d. Baustoffe</v>
          </cell>
          <cell r="F207" t="str">
            <v>Herrn</v>
          </cell>
          <cell r="G207" t="str">
            <v>Friedemann Hierse</v>
          </cell>
          <cell r="H207" t="str">
            <v>0/220770</v>
          </cell>
          <cell r="I207" t="str">
            <v>"0"</v>
          </cell>
          <cell r="K207">
            <v>35368</v>
          </cell>
          <cell r="M207" t="str">
            <v>Werkstatt, Labor</v>
          </cell>
          <cell r="N207">
            <v>12</v>
          </cell>
          <cell r="O207">
            <v>12</v>
          </cell>
          <cell r="P207">
            <v>35431</v>
          </cell>
          <cell r="Q207">
            <v>15</v>
          </cell>
          <cell r="S207">
            <v>35886</v>
          </cell>
          <cell r="T207" t="str">
            <v>Friedemann Hierse</v>
          </cell>
          <cell r="U207" t="str">
            <v>Friedemann Hierse</v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siehe &gt;</v>
          </cell>
          <cell r="AA207" t="str">
            <v/>
          </cell>
          <cell r="AB207" t="str">
            <v/>
          </cell>
          <cell r="AC207" t="str">
            <v/>
          </cell>
          <cell r="AD207">
            <v>35506</v>
          </cell>
          <cell r="AE207">
            <v>35506</v>
          </cell>
          <cell r="AM207" t="str">
            <v>siehe Bemerkungen</v>
          </cell>
          <cell r="AT207" t="str">
            <v>Diskette</v>
          </cell>
          <cell r="AW207" t="str">
            <v>03.02.00; 1.7.99, 31.5.99; 01.12.1998</v>
          </cell>
          <cell r="AX207" t="str">
            <v>R. Houschka kümmert sich drum !; Herr Marlornie wird von Herrn Laube angesprochen.Dr. Laube ist auf Dienstreise18.5.00</v>
          </cell>
          <cell r="AZ207" t="str">
            <v>H</v>
          </cell>
          <cell r="BA207">
            <v>144</v>
          </cell>
          <cell r="BB207">
            <v>7</v>
          </cell>
          <cell r="BC207">
            <v>2</v>
          </cell>
          <cell r="BD207">
            <v>0</v>
          </cell>
          <cell r="BE207">
            <v>1.3888888888888888</v>
          </cell>
        </row>
        <row r="208">
          <cell r="A208" t="str">
            <v>5860-242</v>
          </cell>
          <cell r="B208" t="str">
            <v>Institut für</v>
          </cell>
          <cell r="C208" t="str">
            <v>Baustoffe, Massivbau und Brandschutz</v>
          </cell>
          <cell r="D208" t="str">
            <v>Abt.</v>
          </cell>
          <cell r="E208" t="str">
            <v>Physik der Baukonstruktion</v>
          </cell>
          <cell r="F208" t="str">
            <v>Herrn</v>
          </cell>
          <cell r="G208" t="str">
            <v>Reiner Pöhl</v>
          </cell>
          <cell r="H208">
            <v>5456</v>
          </cell>
          <cell r="I208">
            <v>1</v>
          </cell>
          <cell r="K208">
            <v>34507</v>
          </cell>
          <cell r="M208" t="str">
            <v>Werkstatt</v>
          </cell>
          <cell r="N208">
            <v>12</v>
          </cell>
          <cell r="O208">
            <v>16</v>
          </cell>
          <cell r="P208">
            <v>36281</v>
          </cell>
          <cell r="Q208">
            <v>16</v>
          </cell>
          <cell r="S208">
            <v>36770</v>
          </cell>
          <cell r="T208" t="str">
            <v>Reiner Pöhl</v>
          </cell>
          <cell r="U208" t="str">
            <v>Reiner Pöhl</v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>
            <v>35391</v>
          </cell>
          <cell r="AE208">
            <v>35391</v>
          </cell>
          <cell r="AW208">
            <v>36286</v>
          </cell>
          <cell r="BA208">
            <v>56</v>
          </cell>
          <cell r="BB208">
            <v>2</v>
          </cell>
          <cell r="BC208">
            <v>0</v>
          </cell>
          <cell r="BD208">
            <v>0</v>
          </cell>
          <cell r="BE208">
            <v>0</v>
          </cell>
        </row>
        <row r="209">
          <cell r="A209" t="str">
            <v>5860-243</v>
          </cell>
          <cell r="B209" t="str">
            <v>Institut für</v>
          </cell>
          <cell r="C209" t="str">
            <v>Baustoffe, Massivbau und Brandschutz</v>
          </cell>
          <cell r="D209" t="str">
            <v>Abt.</v>
          </cell>
          <cell r="E209" t="str">
            <v>Physik der Baustoffe</v>
          </cell>
          <cell r="F209" t="str">
            <v>Herrn</v>
          </cell>
          <cell r="G209" t="str">
            <v>Rüdiger Condé</v>
          </cell>
          <cell r="H209">
            <v>5594</v>
          </cell>
          <cell r="J209">
            <v>1</v>
          </cell>
          <cell r="K209">
            <v>34506</v>
          </cell>
          <cell r="M209" t="str">
            <v>Labor</v>
          </cell>
          <cell r="N209">
            <v>12</v>
          </cell>
          <cell r="O209">
            <v>16</v>
          </cell>
          <cell r="P209">
            <v>36591</v>
          </cell>
          <cell r="Q209">
            <v>16</v>
          </cell>
          <cell r="S209">
            <v>37078</v>
          </cell>
          <cell r="T209">
            <v>36662</v>
          </cell>
          <cell r="U209">
            <v>36662</v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>
            <v>35608</v>
          </cell>
          <cell r="AE209">
            <v>35608</v>
          </cell>
          <cell r="AT209">
            <v>1</v>
          </cell>
          <cell r="AU209" t="str">
            <v>r.condé@tu-bs.de</v>
          </cell>
          <cell r="AV209">
            <v>36598</v>
          </cell>
          <cell r="AW209" t="str">
            <v>15.05.00; 25.04.00; 28.02.2000</v>
          </cell>
          <cell r="BA209">
            <v>116</v>
          </cell>
          <cell r="BB209">
            <v>10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 t="str">
            <v>5860-245</v>
          </cell>
          <cell r="B210" t="str">
            <v>Institut für</v>
          </cell>
          <cell r="C210" t="str">
            <v>Baustoffe, Massivbau und Brandschutz</v>
          </cell>
          <cell r="D210" t="str">
            <v>Abt.</v>
          </cell>
          <cell r="E210" t="str">
            <v>Qualitätswesen, Meßtech. u. Datenverarbeitung</v>
          </cell>
          <cell r="F210" t="str">
            <v>Herrn</v>
          </cell>
          <cell r="G210" t="str">
            <v>Robert Teuber</v>
          </cell>
          <cell r="H210">
            <v>5418</v>
          </cell>
          <cell r="I210">
            <v>1</v>
          </cell>
          <cell r="K210">
            <v>36187</v>
          </cell>
          <cell r="M210" t="str">
            <v>Werkstatt</v>
          </cell>
          <cell r="N210">
            <v>12</v>
          </cell>
          <cell r="O210">
            <v>12</v>
          </cell>
          <cell r="P210">
            <v>36682</v>
          </cell>
          <cell r="Q210">
            <v>16</v>
          </cell>
          <cell r="S210">
            <v>37169</v>
          </cell>
          <cell r="T210" t="str">
            <v>Robert Teuber</v>
          </cell>
          <cell r="U210" t="str">
            <v>Robert Teuber</v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>
            <v>36305</v>
          </cell>
          <cell r="AE210">
            <v>36305</v>
          </cell>
          <cell r="AM210" t="str">
            <v xml:space="preserve"> </v>
          </cell>
          <cell r="AT210">
            <v>0</v>
          </cell>
          <cell r="AW210" t="str">
            <v>05.06.00; 17.05.00; 14.12.99; 11.01.1999</v>
          </cell>
          <cell r="AX210" t="str">
            <v>Unterlagen folgen später !</v>
          </cell>
          <cell r="AZ210" t="str">
            <v>s</v>
          </cell>
          <cell r="BA210">
            <v>154</v>
          </cell>
          <cell r="BB210">
            <v>7</v>
          </cell>
          <cell r="BC210">
            <v>0</v>
          </cell>
          <cell r="BD210">
            <v>0</v>
          </cell>
          <cell r="BE210">
            <v>0</v>
          </cell>
        </row>
        <row r="211">
          <cell r="A211" t="str">
            <v>5860-246</v>
          </cell>
          <cell r="B211" t="str">
            <v>Institut für</v>
          </cell>
          <cell r="C211" t="str">
            <v>Baustoffe, Massivbau und Brandschutz</v>
          </cell>
          <cell r="D211" t="str">
            <v>Abt.</v>
          </cell>
          <cell r="E211" t="str">
            <v>Bauchemie</v>
          </cell>
          <cell r="F211" t="str">
            <v>Herrn</v>
          </cell>
          <cell r="G211" t="str">
            <v>Hans- Ulrich Große</v>
          </cell>
          <cell r="H211">
            <v>5402</v>
          </cell>
          <cell r="J211">
            <v>1</v>
          </cell>
          <cell r="K211">
            <v>36698</v>
          </cell>
          <cell r="M211" t="str">
            <v>Labor</v>
          </cell>
          <cell r="N211">
            <v>12</v>
          </cell>
          <cell r="O211">
            <v>12</v>
          </cell>
          <cell r="P211">
            <v>35034</v>
          </cell>
          <cell r="Q211">
            <v>12</v>
          </cell>
          <cell r="S211">
            <v>35400</v>
          </cell>
          <cell r="T211" t="str">
            <v>Robert Teuber</v>
          </cell>
          <cell r="U211" t="str">
            <v>Robert Teuber</v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E211" t="str">
            <v/>
          </cell>
          <cell r="AM211">
            <v>36697</v>
          </cell>
          <cell r="AN211">
            <v>36698</v>
          </cell>
          <cell r="AO211">
            <v>0.625</v>
          </cell>
          <cell r="AP211">
            <v>36737</v>
          </cell>
          <cell r="AQ211">
            <v>0.41666666666666669</v>
          </cell>
          <cell r="AW211" t="str">
            <v>04.05.00; 03.03.00; 29.10.1989</v>
          </cell>
          <cell r="AX211" t="str">
            <v>R. Houschka kümmert sich drum!;Prof´s: H. Hosser, H. Budelmann u. H. Falkner nochmals ansprechen ( Wichtigkeit der Prüfung unterstreichen, damit Leiter hinter Prüfern stehen !)Dr. Laube ist auf Dienstreise18.5.00</v>
          </cell>
          <cell r="AY211">
            <v>36698</v>
          </cell>
          <cell r="AZ211" t="str">
            <v>H</v>
          </cell>
          <cell r="BA211">
            <v>41</v>
          </cell>
          <cell r="BB211">
            <v>3</v>
          </cell>
          <cell r="BC211">
            <v>3</v>
          </cell>
          <cell r="BD211">
            <v>1</v>
          </cell>
          <cell r="BE211">
            <v>7.3170731707317076</v>
          </cell>
        </row>
        <row r="212">
          <cell r="A212" t="str">
            <v>5860-247</v>
          </cell>
          <cell r="B212" t="str">
            <v>Institut für</v>
          </cell>
          <cell r="C212" t="str">
            <v>Baustoffe, Massivbau und Brandschutz</v>
          </cell>
          <cell r="D212" t="str">
            <v>Abt.</v>
          </cell>
          <cell r="E212" t="str">
            <v>Bauchemie</v>
          </cell>
          <cell r="F212" t="str">
            <v>Herrn</v>
          </cell>
          <cell r="G212" t="str">
            <v>Hans- Ulrich Große</v>
          </cell>
          <cell r="H212">
            <v>5402</v>
          </cell>
          <cell r="J212" t="str">
            <v>"0"</v>
          </cell>
          <cell r="K212">
            <v>36698</v>
          </cell>
          <cell r="M212" t="str">
            <v>Büro</v>
          </cell>
          <cell r="N212">
            <v>24</v>
          </cell>
          <cell r="O212">
            <v>24</v>
          </cell>
          <cell r="P212">
            <v>35034</v>
          </cell>
          <cell r="Q212">
            <v>24</v>
          </cell>
          <cell r="S212">
            <v>35765</v>
          </cell>
          <cell r="T212" t="str">
            <v>Robert Teuber</v>
          </cell>
          <cell r="U212" t="str">
            <v>Robert Teuber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E212" t="str">
            <v/>
          </cell>
          <cell r="AM212">
            <v>36697</v>
          </cell>
          <cell r="AN212" t="str">
            <v>s.o.</v>
          </cell>
          <cell r="AO212" t="str">
            <v>s.o.</v>
          </cell>
          <cell r="AP212" t="str">
            <v>s.o.</v>
          </cell>
          <cell r="AQ212" t="str">
            <v>s.o.</v>
          </cell>
          <cell r="AW212" t="str">
            <v>04.05.00; 03.03.00; 23.02.2000</v>
          </cell>
          <cell r="AX212" t="str">
            <v>R. Houschka kümmert sich drum!;Frau Wolenkovic ?Dr. Laube ist auf Dienstreise18.5.00</v>
          </cell>
          <cell r="AY212" t="str">
            <v xml:space="preserve">s. o. </v>
          </cell>
          <cell r="AZ212" t="str">
            <v>H</v>
          </cell>
          <cell r="BA212">
            <v>13</v>
          </cell>
          <cell r="BB212">
            <v>1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 t="str">
            <v>5860-250</v>
          </cell>
          <cell r="B213" t="str">
            <v>Institut für</v>
          </cell>
          <cell r="C213" t="str">
            <v>Baustoffe, Massivbau und Brandschutz</v>
          </cell>
          <cell r="D213" t="str">
            <v>Magazin</v>
          </cell>
          <cell r="F213" t="str">
            <v>Herrn</v>
          </cell>
          <cell r="G213" t="str">
            <v>Peter Könnemann</v>
          </cell>
          <cell r="H213" t="str">
            <v>5447; 5431</v>
          </cell>
          <cell r="J213">
            <v>1</v>
          </cell>
          <cell r="K213">
            <v>34506</v>
          </cell>
          <cell r="M213" t="str">
            <v>Magazin</v>
          </cell>
          <cell r="N213">
            <v>12</v>
          </cell>
          <cell r="O213">
            <v>12</v>
          </cell>
          <cell r="P213">
            <v>36373</v>
          </cell>
          <cell r="Q213">
            <v>12</v>
          </cell>
          <cell r="R213" t="str">
            <v xml:space="preserve"> </v>
          </cell>
          <cell r="S213">
            <v>36739</v>
          </cell>
          <cell r="T213" t="str">
            <v>Robert Teuber</v>
          </cell>
          <cell r="U213" t="str">
            <v>Robert Teuber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E213" t="str">
            <v/>
          </cell>
          <cell r="AN213">
            <v>36550</v>
          </cell>
          <cell r="AO213">
            <v>0.41666666666666669</v>
          </cell>
          <cell r="AP213">
            <v>36704</v>
          </cell>
          <cell r="AQ213">
            <v>0.41666666666666669</v>
          </cell>
          <cell r="AR213">
            <v>1</v>
          </cell>
          <cell r="AW213" t="str">
            <v>17.05.00; 23.08.1999 BE</v>
          </cell>
          <cell r="AX213" t="str">
            <v>30-40 Geräte; Herrn Laube anrufen, ob Teuber prüfenDr. Laube ist auf Dienstreise18.5.00</v>
          </cell>
          <cell r="AZ213" t="str">
            <v>H</v>
          </cell>
          <cell r="BA213">
            <v>36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</row>
        <row r="214">
          <cell r="A214" t="str">
            <v>5861-000</v>
          </cell>
          <cell r="B214" t="str">
            <v>Institut für</v>
          </cell>
          <cell r="C214" t="str">
            <v>Angewandte Mechanik und Bauinformatik</v>
          </cell>
          <cell r="E214" t="str">
            <v>Spielmannstr. 11</v>
          </cell>
          <cell r="F214" t="str">
            <v>Herrn</v>
          </cell>
          <cell r="G214" t="str">
            <v xml:space="preserve">Volker Jagla  </v>
          </cell>
          <cell r="H214">
            <v>7072</v>
          </cell>
          <cell r="I214">
            <v>1</v>
          </cell>
          <cell r="K214">
            <v>33917</v>
          </cell>
          <cell r="M214" t="str">
            <v>Büro</v>
          </cell>
          <cell r="N214">
            <v>24</v>
          </cell>
          <cell r="O214">
            <v>32</v>
          </cell>
          <cell r="P214">
            <v>36612</v>
          </cell>
          <cell r="Q214">
            <v>32</v>
          </cell>
          <cell r="S214">
            <v>37587</v>
          </cell>
          <cell r="T214" t="str">
            <v xml:space="preserve">Volker Jagla  </v>
          </cell>
          <cell r="U214" t="str">
            <v xml:space="preserve">Volker Jagla  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>
            <v>35523</v>
          </cell>
          <cell r="AE214">
            <v>35523</v>
          </cell>
          <cell r="AT214">
            <v>0</v>
          </cell>
          <cell r="AW214" t="str">
            <v>21.03.00; 22.11.1999</v>
          </cell>
          <cell r="AX214" t="str">
            <v>zuvor gesamt: 91-0-0-0%</v>
          </cell>
          <cell r="BA214">
            <v>41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 t="str">
            <v>5861-010</v>
          </cell>
          <cell r="B215" t="str">
            <v>Institut für</v>
          </cell>
          <cell r="C215" t="str">
            <v>Angewandte Mechanik und Bauinformatik</v>
          </cell>
          <cell r="D215" t="str">
            <v>Fachgeb.</v>
          </cell>
          <cell r="E215" t="str">
            <v>Numerische Methoden u. Bauinformatik</v>
          </cell>
          <cell r="F215" t="str">
            <v>Herrn</v>
          </cell>
          <cell r="G215" t="str">
            <v xml:space="preserve">Volker Jagla  </v>
          </cell>
          <cell r="H215">
            <v>7072</v>
          </cell>
          <cell r="I215" t="str">
            <v>"0"</v>
          </cell>
          <cell r="K215">
            <v>33917</v>
          </cell>
          <cell r="M215" t="str">
            <v>Büro</v>
          </cell>
          <cell r="N215">
            <v>24</v>
          </cell>
          <cell r="O215">
            <v>24</v>
          </cell>
          <cell r="P215">
            <v>36612</v>
          </cell>
          <cell r="Q215">
            <v>32</v>
          </cell>
          <cell r="S215">
            <v>37587</v>
          </cell>
          <cell r="T215" t="str">
            <v xml:space="preserve">Volker Jagla  </v>
          </cell>
          <cell r="U215" t="str">
            <v xml:space="preserve">Volker Jagla  </v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"03.04.97"</v>
          </cell>
          <cell r="AE215" t="str">
            <v>"03.04.97"</v>
          </cell>
          <cell r="AM215" t="str">
            <v>siehe oben</v>
          </cell>
          <cell r="AT215" t="str">
            <v>Z</v>
          </cell>
          <cell r="AX215" t="str">
            <v>Unterlagen 00 fehlen noch !</v>
          </cell>
          <cell r="BE215">
            <v>0</v>
          </cell>
        </row>
        <row r="216">
          <cell r="A216" t="str">
            <v>5862-900</v>
          </cell>
          <cell r="B216" t="str">
            <v>Institut für</v>
          </cell>
          <cell r="C216" t="str">
            <v>Grundbau u. Bodenmechanik</v>
          </cell>
          <cell r="E216" t="str">
            <v>Bodenmechanisches Labor</v>
          </cell>
          <cell r="F216" t="str">
            <v>Herrn</v>
          </cell>
          <cell r="G216" t="str">
            <v>Henning Lührig</v>
          </cell>
          <cell r="H216">
            <v>2733</v>
          </cell>
          <cell r="I216">
            <v>1</v>
          </cell>
          <cell r="K216">
            <v>33917</v>
          </cell>
          <cell r="M216" t="str">
            <v>Werkstatt</v>
          </cell>
          <cell r="N216">
            <v>12</v>
          </cell>
          <cell r="O216">
            <v>12</v>
          </cell>
          <cell r="P216">
            <v>36495</v>
          </cell>
          <cell r="Q216">
            <v>12</v>
          </cell>
          <cell r="S216">
            <v>36861</v>
          </cell>
          <cell r="T216" t="str">
            <v>Henning Lührig</v>
          </cell>
          <cell r="U216" t="str">
            <v>Henning Lührig</v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E216" t="str">
            <v/>
          </cell>
          <cell r="AM216" t="str">
            <v>eigenes Prüfgerät</v>
          </cell>
          <cell r="AO216" t="str">
            <v xml:space="preserve"> eigenes Prüfgerät</v>
          </cell>
          <cell r="AQ216" t="str">
            <v xml:space="preserve"> eigenes Prüfgerät                      </v>
          </cell>
          <cell r="AS216">
            <v>1</v>
          </cell>
          <cell r="AT216">
            <v>1</v>
          </cell>
          <cell r="AU216" t="str">
            <v>igb@tu-bs.de</v>
          </cell>
          <cell r="AV216">
            <v>36616</v>
          </cell>
          <cell r="AW216" t="str">
            <v>16.9.99; 18.11.1998</v>
          </cell>
          <cell r="AX216" t="str">
            <v>Unterlagen 98 kommen ca: Oktober 99</v>
          </cell>
          <cell r="BA216">
            <v>300</v>
          </cell>
          <cell r="BB216">
            <v>20</v>
          </cell>
          <cell r="BC216">
            <v>8</v>
          </cell>
          <cell r="BD216">
            <v>0</v>
          </cell>
          <cell r="BE216">
            <v>2.6666666666666665</v>
          </cell>
        </row>
        <row r="217">
          <cell r="A217" t="str">
            <v>5862-901</v>
          </cell>
          <cell r="B217" t="str">
            <v>Institut für</v>
          </cell>
          <cell r="C217" t="str">
            <v>Grundbau u. Bodenmechanik</v>
          </cell>
          <cell r="F217" t="str">
            <v>Herrn</v>
          </cell>
          <cell r="G217" t="str">
            <v>Henning Lührig</v>
          </cell>
          <cell r="H217">
            <v>2733</v>
          </cell>
          <cell r="I217" t="str">
            <v>"0"</v>
          </cell>
          <cell r="K217">
            <v>33917</v>
          </cell>
          <cell r="M217" t="str">
            <v>Büro</v>
          </cell>
          <cell r="N217">
            <v>24</v>
          </cell>
          <cell r="O217">
            <v>24</v>
          </cell>
          <cell r="P217">
            <v>35977</v>
          </cell>
          <cell r="Q217">
            <v>24</v>
          </cell>
          <cell r="S217">
            <v>36708</v>
          </cell>
          <cell r="T217" t="str">
            <v>Henning Lührig</v>
          </cell>
          <cell r="U217" t="str">
            <v>Henning Lührig</v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E217" t="str">
            <v/>
          </cell>
          <cell r="AM217" t="str">
            <v>eigenes Prüfgerät</v>
          </cell>
          <cell r="AO217" t="str">
            <v xml:space="preserve"> eigenes Prüfgerät</v>
          </cell>
          <cell r="AQ217" t="str">
            <v xml:space="preserve"> eigenes Prüfgerät                      </v>
          </cell>
          <cell r="AT217">
            <v>0</v>
          </cell>
          <cell r="AW217" t="str">
            <v>16.9.99; 18.11.1998</v>
          </cell>
          <cell r="AX217" t="str">
            <v>Unterlagen 98 kommen ca: Oktober 99</v>
          </cell>
          <cell r="BA217">
            <v>50</v>
          </cell>
          <cell r="BB217">
            <v>5</v>
          </cell>
          <cell r="BC217">
            <v>1</v>
          </cell>
          <cell r="BD217">
            <v>0</v>
          </cell>
          <cell r="BE217">
            <v>2</v>
          </cell>
        </row>
        <row r="218">
          <cell r="A218" t="str">
            <v>5863-700</v>
          </cell>
          <cell r="B218" t="str">
            <v>Institut für</v>
          </cell>
          <cell r="C218" t="str">
            <v>Baukonstruktion und Holzbau</v>
          </cell>
          <cell r="F218" t="str">
            <v>Frau</v>
          </cell>
          <cell r="G218" t="str">
            <v>Inge Kohlrusch</v>
          </cell>
          <cell r="H218">
            <v>7806</v>
          </cell>
          <cell r="J218">
            <v>4</v>
          </cell>
          <cell r="K218">
            <v>35368</v>
          </cell>
          <cell r="L218">
            <v>2</v>
          </cell>
          <cell r="M218" t="str">
            <v>Büro</v>
          </cell>
          <cell r="N218">
            <v>24</v>
          </cell>
          <cell r="O218">
            <v>32</v>
          </cell>
          <cell r="P218">
            <v>36434</v>
          </cell>
          <cell r="Q218">
            <v>32</v>
          </cell>
          <cell r="S218">
            <v>37408</v>
          </cell>
          <cell r="T218">
            <v>36462</v>
          </cell>
          <cell r="U218">
            <v>36462</v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>
            <v>35527</v>
          </cell>
          <cell r="AE218">
            <v>35527</v>
          </cell>
          <cell r="AW218" t="str">
            <v>18.10.99; 08.10.1999</v>
          </cell>
          <cell r="BA218">
            <v>165</v>
          </cell>
          <cell r="BB218">
            <v>4</v>
          </cell>
          <cell r="BC218">
            <v>1</v>
          </cell>
          <cell r="BD218">
            <v>0</v>
          </cell>
          <cell r="BE218">
            <v>0.60606060606060608</v>
          </cell>
        </row>
        <row r="219">
          <cell r="A219" t="str">
            <v>5864-500</v>
          </cell>
          <cell r="B219" t="str">
            <v>Institut für</v>
          </cell>
          <cell r="C219" t="str">
            <v>Eisenbahnwesen und Verkehrssicherung</v>
          </cell>
          <cell r="D219" t="str">
            <v>Fachgrup.</v>
          </cell>
          <cell r="F219" t="str">
            <v>Herrn</v>
          </cell>
          <cell r="G219" t="str">
            <v>Stefan Kübler</v>
          </cell>
          <cell r="H219" t="str">
            <v>3393; 3385 Six</v>
          </cell>
          <cell r="I219" t="str">
            <v xml:space="preserve"> </v>
          </cell>
          <cell r="J219">
            <v>1</v>
          </cell>
          <cell r="K219">
            <v>36488</v>
          </cell>
          <cell r="L219">
            <v>1</v>
          </cell>
          <cell r="M219" t="str">
            <v>Büro</v>
          </cell>
          <cell r="N219">
            <v>24</v>
          </cell>
          <cell r="O219">
            <v>24</v>
          </cell>
          <cell r="P219">
            <v>36465</v>
          </cell>
          <cell r="Q219">
            <v>24</v>
          </cell>
          <cell r="R219" t="str">
            <v xml:space="preserve"> </v>
          </cell>
          <cell r="S219">
            <v>37196</v>
          </cell>
          <cell r="T219" t="str">
            <v>Jürgen Six</v>
          </cell>
          <cell r="U219" t="str">
            <v>Jürgen Six</v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E219" t="str">
            <v/>
          </cell>
          <cell r="AW219" t="str">
            <v>15.11.99; 01.10.1999</v>
          </cell>
          <cell r="BA219">
            <v>470</v>
          </cell>
          <cell r="BB219">
            <v>2</v>
          </cell>
          <cell r="BC219">
            <v>15</v>
          </cell>
          <cell r="BD219">
            <v>0</v>
          </cell>
          <cell r="BE219">
            <v>3.1914893617021276</v>
          </cell>
        </row>
        <row r="220">
          <cell r="A220" t="str">
            <v>5864-510</v>
          </cell>
          <cell r="B220" t="str">
            <v>Institut für</v>
          </cell>
          <cell r="C220" t="str">
            <v>Eisenbahnwesen und Verkehrssicherung</v>
          </cell>
          <cell r="E220" t="str">
            <v>Elektronische Verkehrssicherung</v>
          </cell>
          <cell r="F220" t="str">
            <v>Herrn</v>
          </cell>
          <cell r="G220" t="str">
            <v>Sebatian Stotz</v>
          </cell>
          <cell r="H220" t="str">
            <v>3646; 3644; 3385</v>
          </cell>
          <cell r="I220">
            <v>1</v>
          </cell>
          <cell r="J220">
            <v>1</v>
          </cell>
          <cell r="K220">
            <v>36586</v>
          </cell>
          <cell r="L220">
            <v>1</v>
          </cell>
          <cell r="M220" t="str">
            <v>Büro</v>
          </cell>
          <cell r="N220">
            <v>24</v>
          </cell>
          <cell r="O220">
            <v>24</v>
          </cell>
          <cell r="P220">
            <v>36586</v>
          </cell>
          <cell r="Q220">
            <v>24</v>
          </cell>
          <cell r="S220">
            <v>37316</v>
          </cell>
          <cell r="T220" t="str">
            <v>Jochen Bredemeier</v>
          </cell>
          <cell r="U220" t="str">
            <v>Jochen Bredemeier</v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E220" t="str">
            <v/>
          </cell>
          <cell r="AW220" t="str">
            <v>01.03.00; 15.02.00; 15.11.99; 01.10.1999</v>
          </cell>
          <cell r="AX220" t="str">
            <v>J. Bredemeier ist E.-Ing.u. somit Elektrofachkraft, bisher ohne unsere Einweisung, Herr Stotz erstellte keine Unterlagen! (22.03.00)</v>
          </cell>
          <cell r="BA220">
            <v>252</v>
          </cell>
          <cell r="BB220">
            <v>1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 t="str">
            <v>5865-300</v>
          </cell>
          <cell r="B221" t="str">
            <v>Institut für</v>
          </cell>
          <cell r="C221" t="str">
            <v>Verkehr und Stadtbauwesen</v>
          </cell>
          <cell r="F221" t="str">
            <v>Herrn</v>
          </cell>
          <cell r="G221" t="str">
            <v>Rainer Feiertag</v>
          </cell>
          <cell r="H221">
            <v>7925</v>
          </cell>
          <cell r="J221">
            <v>1</v>
          </cell>
          <cell r="K221">
            <v>33948</v>
          </cell>
          <cell r="L221">
            <v>2</v>
          </cell>
          <cell r="M221" t="str">
            <v>Büro</v>
          </cell>
          <cell r="N221">
            <v>24</v>
          </cell>
          <cell r="O221">
            <v>32</v>
          </cell>
          <cell r="P221">
            <v>36586</v>
          </cell>
          <cell r="Q221">
            <v>32</v>
          </cell>
          <cell r="S221">
            <v>37561</v>
          </cell>
          <cell r="T221">
            <v>36641</v>
          </cell>
          <cell r="U221">
            <v>36641</v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>
            <v>35397</v>
          </cell>
          <cell r="AE221">
            <v>35397</v>
          </cell>
          <cell r="AW221">
            <v>36557</v>
          </cell>
          <cell r="AX221" t="str">
            <v>8.3.2000 Unterweisung von Oliver Lemke, Gero Wolter Tel 7925</v>
          </cell>
          <cell r="BA221">
            <v>224</v>
          </cell>
          <cell r="BB221">
            <v>5</v>
          </cell>
          <cell r="BC221">
            <v>1</v>
          </cell>
          <cell r="BD221">
            <v>0</v>
          </cell>
          <cell r="BE221">
            <v>0.44642857142857145</v>
          </cell>
        </row>
        <row r="222">
          <cell r="A222" t="str">
            <v>5865-301</v>
          </cell>
          <cell r="B222" t="str">
            <v>Institut für</v>
          </cell>
          <cell r="C222" t="str">
            <v>Verkehr und Stadtbauwesen</v>
          </cell>
          <cell r="F222" t="str">
            <v>Herrn</v>
          </cell>
          <cell r="G222" t="str">
            <v>Susanne Bauer</v>
          </cell>
          <cell r="H222">
            <v>7925</v>
          </cell>
          <cell r="J222">
            <v>1</v>
          </cell>
          <cell r="K222">
            <v>33948</v>
          </cell>
          <cell r="M222" t="str">
            <v>Büro</v>
          </cell>
          <cell r="N222">
            <v>24</v>
          </cell>
          <cell r="O222">
            <v>32</v>
          </cell>
          <cell r="P222">
            <v>36586</v>
          </cell>
          <cell r="Q222">
            <v>32</v>
          </cell>
          <cell r="S222">
            <v>37561</v>
          </cell>
          <cell r="T222">
            <v>36641</v>
          </cell>
          <cell r="U222">
            <v>36641</v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>
            <v>35397</v>
          </cell>
          <cell r="AE222">
            <v>35397</v>
          </cell>
          <cell r="AW222">
            <v>36557</v>
          </cell>
          <cell r="AX222" t="str">
            <v>8.3.2000 Unterweisung von Oliver Lemke, Gero Wolter Tel 7926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 t="str">
            <v>5866-100</v>
          </cell>
          <cell r="B223" t="str">
            <v>Institut für</v>
          </cell>
          <cell r="C223" t="str">
            <v>Straßenwesen</v>
          </cell>
          <cell r="F223" t="str">
            <v>Herrn</v>
          </cell>
          <cell r="G223" t="str">
            <v>Benjamin Plate</v>
          </cell>
          <cell r="H223" t="str">
            <v>2448 o 2444</v>
          </cell>
          <cell r="J223">
            <v>1</v>
          </cell>
          <cell r="K223">
            <v>35543</v>
          </cell>
          <cell r="M223" t="str">
            <v>Büro</v>
          </cell>
          <cell r="N223">
            <v>24</v>
          </cell>
          <cell r="O223">
            <v>24</v>
          </cell>
          <cell r="P223">
            <v>36557</v>
          </cell>
          <cell r="Q223">
            <v>24</v>
          </cell>
          <cell r="S223">
            <v>37288</v>
          </cell>
          <cell r="T223">
            <v>36643</v>
          </cell>
          <cell r="U223">
            <v>36643</v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E223" t="str">
            <v/>
          </cell>
          <cell r="AW223">
            <v>36643</v>
          </cell>
          <cell r="AX223" t="str">
            <v>blaue Daten per Fon am 15.06.00 von Büchler</v>
          </cell>
          <cell r="BA223">
            <v>34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 t="str">
            <v>5866-110</v>
          </cell>
          <cell r="B224" t="str">
            <v>Institut für</v>
          </cell>
          <cell r="C224" t="str">
            <v>Straßenwesen</v>
          </cell>
          <cell r="E224" t="str">
            <v>Laboratorium f. Straßenwesen u. Erdbau</v>
          </cell>
          <cell r="F224" t="str">
            <v>Herrn</v>
          </cell>
          <cell r="G224" t="str">
            <v>Stephan Büchler</v>
          </cell>
          <cell r="H224" t="str">
            <v>2447 o 2444</v>
          </cell>
          <cell r="J224">
            <v>1</v>
          </cell>
          <cell r="K224">
            <v>35689</v>
          </cell>
          <cell r="M224" t="str">
            <v>Labor</v>
          </cell>
          <cell r="N224">
            <v>12</v>
          </cell>
          <cell r="O224">
            <v>12</v>
          </cell>
          <cell r="P224">
            <v>36557</v>
          </cell>
          <cell r="Q224">
            <v>16</v>
          </cell>
          <cell r="S224">
            <v>37043</v>
          </cell>
          <cell r="T224">
            <v>36643</v>
          </cell>
          <cell r="U224">
            <v>36643</v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>
            <v>36684</v>
          </cell>
          <cell r="AE224">
            <v>36684</v>
          </cell>
          <cell r="AT224">
            <v>1</v>
          </cell>
          <cell r="AU224" t="str">
            <v>s.buechler@tu-bs.de</v>
          </cell>
          <cell r="AV224">
            <v>36557</v>
          </cell>
          <cell r="AW224">
            <v>36094</v>
          </cell>
          <cell r="AX224" t="str">
            <v>blaue Daten per Fon am 15.06.00 von Büchler</v>
          </cell>
          <cell r="BA224">
            <v>139</v>
          </cell>
          <cell r="BB224">
            <v>4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 t="str">
            <v>5867-010</v>
          </cell>
          <cell r="C225" t="str">
            <v>Leichtweiß-Institut für Wasserbau</v>
          </cell>
          <cell r="D225" t="str">
            <v>Abt.</v>
          </cell>
          <cell r="E225" t="str">
            <v>Wasserbau u. Gewässerschutz</v>
          </cell>
          <cell r="F225" t="str">
            <v>Herrn</v>
          </cell>
          <cell r="G225" t="str">
            <v>Ernst Jelting</v>
          </cell>
          <cell r="H225">
            <v>3924</v>
          </cell>
          <cell r="I225">
            <v>1</v>
          </cell>
          <cell r="K225">
            <v>36110</v>
          </cell>
          <cell r="M225" t="str">
            <v>Werkstatt</v>
          </cell>
          <cell r="N225">
            <v>12</v>
          </cell>
          <cell r="O225">
            <v>14</v>
          </cell>
          <cell r="P225">
            <v>36636</v>
          </cell>
          <cell r="Q225">
            <v>16</v>
          </cell>
          <cell r="S225">
            <v>37123</v>
          </cell>
          <cell r="T225" t="str">
            <v>Ernst Jelting</v>
          </cell>
          <cell r="U225" t="str">
            <v>Ernst Jelting</v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>
            <v>36675</v>
          </cell>
          <cell r="AE225">
            <v>36675</v>
          </cell>
          <cell r="AT225">
            <v>1</v>
          </cell>
          <cell r="AU225" t="str">
            <v>e.jelting@tu-bs.de</v>
          </cell>
          <cell r="AV225">
            <v>36599</v>
          </cell>
          <cell r="AW225" t="str">
            <v>11.05.00; 20.04.00  ; 04.11.1998</v>
          </cell>
          <cell r="BA225">
            <v>118</v>
          </cell>
          <cell r="BB225">
            <v>15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 t="str">
            <v>5867-011</v>
          </cell>
          <cell r="C226" t="str">
            <v>Leichtweiß-Institut für Wasserbau</v>
          </cell>
          <cell r="D226" t="str">
            <v>Abt.</v>
          </cell>
          <cell r="E226" t="str">
            <v>Wasserbau u. Gewässerschutz</v>
          </cell>
          <cell r="F226" t="str">
            <v>Herrn</v>
          </cell>
          <cell r="G226" t="str">
            <v>Ernst Jelting</v>
          </cell>
          <cell r="H226">
            <v>3924</v>
          </cell>
          <cell r="I226" t="str">
            <v>"0"</v>
          </cell>
          <cell r="K226">
            <v>36110</v>
          </cell>
          <cell r="M226" t="str">
            <v>Büro</v>
          </cell>
          <cell r="N226">
            <v>24</v>
          </cell>
          <cell r="O226">
            <v>30</v>
          </cell>
          <cell r="P226">
            <v>36636</v>
          </cell>
          <cell r="Q226">
            <v>32</v>
          </cell>
          <cell r="S226">
            <v>37610</v>
          </cell>
          <cell r="T226" t="str">
            <v>Ernst Jelting</v>
          </cell>
          <cell r="U226" t="str">
            <v>Ernst Jelting</v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>
            <v>36675</v>
          </cell>
          <cell r="AE226">
            <v>36675</v>
          </cell>
          <cell r="AT226">
            <v>0</v>
          </cell>
          <cell r="AW226">
            <v>36103</v>
          </cell>
          <cell r="BA226">
            <v>131</v>
          </cell>
          <cell r="BB226">
            <v>19</v>
          </cell>
          <cell r="BC226">
            <v>0</v>
          </cell>
          <cell r="BD226">
            <v>1</v>
          </cell>
          <cell r="BE226">
            <v>0</v>
          </cell>
        </row>
        <row r="227">
          <cell r="A227" t="str">
            <v>5867-020</v>
          </cell>
          <cell r="C227" t="str">
            <v>Leichtweiß-Institut für Wasserbau</v>
          </cell>
          <cell r="D227" t="str">
            <v>Abt.</v>
          </cell>
          <cell r="E227" t="str">
            <v>Hydromechanik u. Küsteningenierwesen</v>
          </cell>
          <cell r="F227" t="str">
            <v>Herrn</v>
          </cell>
          <cell r="G227" t="str">
            <v>Rainer Kvapil</v>
          </cell>
          <cell r="H227">
            <v>3936</v>
          </cell>
          <cell r="I227">
            <v>1</v>
          </cell>
          <cell r="K227">
            <v>34347</v>
          </cell>
          <cell r="M227" t="str">
            <v>Werkstatt</v>
          </cell>
          <cell r="N227">
            <v>12</v>
          </cell>
          <cell r="O227">
            <v>16</v>
          </cell>
          <cell r="P227">
            <v>36251</v>
          </cell>
          <cell r="Q227">
            <v>16</v>
          </cell>
          <cell r="S227">
            <v>36739</v>
          </cell>
          <cell r="T227" t="str">
            <v>Rainer Kvapil</v>
          </cell>
          <cell r="U227" t="str">
            <v>Rainer Kvapil</v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>
            <v>35660</v>
          </cell>
          <cell r="AE227">
            <v>35660</v>
          </cell>
          <cell r="AT227">
            <v>1</v>
          </cell>
          <cell r="AU227" t="str">
            <v>r.kvapil@tu-bs.de</v>
          </cell>
          <cell r="AV227">
            <v>36662</v>
          </cell>
          <cell r="AW227" t="str">
            <v>16.05.00; 9.4.99; 11.01.1999</v>
          </cell>
          <cell r="BA227">
            <v>59</v>
          </cell>
          <cell r="BB227">
            <v>1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 t="str">
            <v>5867-021</v>
          </cell>
          <cell r="C228" t="str">
            <v>Leichtweiß-Institut für Wasserbau</v>
          </cell>
          <cell r="D228" t="str">
            <v>Abt.</v>
          </cell>
          <cell r="E228" t="str">
            <v>Hydromechanik u. Küsteningenierwesen</v>
          </cell>
          <cell r="F228" t="str">
            <v>Herrn</v>
          </cell>
          <cell r="G228" t="str">
            <v>Rainer Kvapil</v>
          </cell>
          <cell r="H228">
            <v>3936</v>
          </cell>
          <cell r="I228" t="str">
            <v>"0"</v>
          </cell>
          <cell r="K228">
            <v>34347</v>
          </cell>
          <cell r="M228" t="str">
            <v>Büro</v>
          </cell>
          <cell r="N228">
            <v>24</v>
          </cell>
          <cell r="O228">
            <v>30</v>
          </cell>
          <cell r="P228">
            <v>35612</v>
          </cell>
          <cell r="Q228">
            <v>37</v>
          </cell>
          <cell r="R228" t="str">
            <v>X</v>
          </cell>
          <cell r="S228">
            <v>36739</v>
          </cell>
          <cell r="T228" t="str">
            <v>Rainer Kvapil</v>
          </cell>
          <cell r="U228" t="str">
            <v>Rainer Kvapil</v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>
            <v>35660</v>
          </cell>
          <cell r="AE228" t="str">
            <v>Sonderturnus</v>
          </cell>
          <cell r="AT228">
            <v>0</v>
          </cell>
          <cell r="AU228" t="str">
            <v>r.kvapil@tu-bs.de</v>
          </cell>
          <cell r="AV228">
            <v>36636</v>
          </cell>
          <cell r="AW228" t="str">
            <v>16.05.00; 20.04.2000</v>
          </cell>
          <cell r="AX228" t="str">
            <v>August 00 Prüfung !</v>
          </cell>
          <cell r="BA228">
            <v>188</v>
          </cell>
          <cell r="BB228">
            <v>0</v>
          </cell>
          <cell r="BC228">
            <v>2</v>
          </cell>
          <cell r="BD228">
            <v>0</v>
          </cell>
          <cell r="BE228">
            <v>1.0638297872340425</v>
          </cell>
        </row>
        <row r="229">
          <cell r="A229" t="str">
            <v>5867-030</v>
          </cell>
          <cell r="C229" t="str">
            <v>Leichtweiß-Institut für Wasserbau</v>
          </cell>
          <cell r="D229" t="str">
            <v>Abt.</v>
          </cell>
          <cell r="E229" t="str">
            <v>Hydrologie u. Wasserwirtschaft</v>
          </cell>
          <cell r="F229" t="str">
            <v>Herrn</v>
          </cell>
          <cell r="G229" t="str">
            <v>Dipl.-Ing. Dieter Seeger</v>
          </cell>
          <cell r="H229" t="str">
            <v>3956 /76</v>
          </cell>
          <cell r="J229">
            <v>1</v>
          </cell>
          <cell r="K229">
            <v>34611</v>
          </cell>
          <cell r="M229" t="str">
            <v>Büro</v>
          </cell>
          <cell r="N229">
            <v>24</v>
          </cell>
          <cell r="O229">
            <v>24</v>
          </cell>
          <cell r="P229">
            <v>36069</v>
          </cell>
          <cell r="Q229">
            <v>32</v>
          </cell>
          <cell r="S229">
            <v>37043</v>
          </cell>
          <cell r="T229">
            <v>36171</v>
          </cell>
          <cell r="U229">
            <v>36171</v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>
            <v>36446</v>
          </cell>
          <cell r="AE229">
            <v>36446</v>
          </cell>
          <cell r="AW229" t="str">
            <v>13.10.99; 16.6.99; 10.5.99; 18.11.1998</v>
          </cell>
          <cell r="AX229" t="str">
            <v>Herr Seeger versicherte mir telefonisch ab 13.10.99, daß es keinen Labor-Gefahrenbereich gäbe! Daraufhin wird die GUV-Prüf. als Büro gerechnet.</v>
          </cell>
          <cell r="BA229">
            <v>127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 t="str">
            <v>5867-031</v>
          </cell>
          <cell r="C230" t="str">
            <v>Leichtweiß-Institut für Wasserbau</v>
          </cell>
          <cell r="D230" t="str">
            <v>Abt.</v>
          </cell>
          <cell r="E230" t="str">
            <v>Hydrologie u. Wasserwirtschaft</v>
          </cell>
          <cell r="F230" t="str">
            <v>Herrn</v>
          </cell>
          <cell r="G230" t="str">
            <v>Markus Anhalt</v>
          </cell>
          <cell r="H230" t="str">
            <v>3956 /76</v>
          </cell>
          <cell r="J230">
            <v>1</v>
          </cell>
          <cell r="K230">
            <v>36073</v>
          </cell>
          <cell r="L230">
            <v>1</v>
          </cell>
          <cell r="M230" t="str">
            <v>Labor</v>
          </cell>
          <cell r="N230">
            <v>24</v>
          </cell>
          <cell r="O230">
            <v>24</v>
          </cell>
          <cell r="P230">
            <v>36069</v>
          </cell>
          <cell r="Q230">
            <v>32</v>
          </cell>
          <cell r="S230">
            <v>37043</v>
          </cell>
          <cell r="T230">
            <v>36171</v>
          </cell>
          <cell r="U230">
            <v>36171</v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"13.10.99"</v>
          </cell>
          <cell r="AE230" t="str">
            <v>"13.10.99"</v>
          </cell>
          <cell r="AW230" t="str">
            <v>13.10.99; 16.6.99; 10.5.99; 18.11.1998</v>
          </cell>
          <cell r="AX230" t="str">
            <v>Herr Seeger versicherte mir telefonisch ab 13.10.99, daß es keinen Labor-Gefahrenbereich gäbe! Daraufhin wird die GUV-Prüf. als Büro gerechnet.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 t="str">
            <v>5867-032</v>
          </cell>
          <cell r="C231" t="str">
            <v>Leichtweiß-Institut für Wasserbau</v>
          </cell>
          <cell r="D231" t="str">
            <v>Abt.</v>
          </cell>
          <cell r="E231" t="str">
            <v>Hydrologie u. Wasserwirtschaft</v>
          </cell>
          <cell r="F231" t="str">
            <v>Frau</v>
          </cell>
          <cell r="G231" t="str">
            <v>Stefanie Arnhold</v>
          </cell>
          <cell r="H231" t="str">
            <v>3956 /76</v>
          </cell>
          <cell r="J231">
            <v>1</v>
          </cell>
          <cell r="K231">
            <v>36073</v>
          </cell>
          <cell r="L231">
            <v>1</v>
          </cell>
          <cell r="M231" t="str">
            <v>Labor</v>
          </cell>
          <cell r="N231">
            <v>24</v>
          </cell>
          <cell r="O231">
            <v>24</v>
          </cell>
          <cell r="P231">
            <v>36069</v>
          </cell>
          <cell r="Q231">
            <v>32</v>
          </cell>
          <cell r="S231">
            <v>37043</v>
          </cell>
          <cell r="T231">
            <v>36171</v>
          </cell>
          <cell r="U231">
            <v>36171</v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"13.10.99"</v>
          </cell>
          <cell r="AE231" t="str">
            <v>"13.10.99"</v>
          </cell>
          <cell r="AW231" t="str">
            <v>13.10.99; 16.6.99; 10.5.99; 18.11.1998</v>
          </cell>
          <cell r="AX231" t="str">
            <v>Herr Seeger versicherte mir telefonisch a13.10.99, daß es keinen Labor-Gefahrenbereich gäbe! Daraufhin wird die GUV-Prüf. als Büro gerechnet.</v>
          </cell>
          <cell r="BE231">
            <v>0</v>
          </cell>
        </row>
        <row r="232">
          <cell r="A232" t="str">
            <v>5867-040</v>
          </cell>
          <cell r="C232" t="str">
            <v>Leichtweiß-Institut für Wasserbau</v>
          </cell>
          <cell r="D232" t="str">
            <v>Abt.</v>
          </cell>
          <cell r="E232" t="str">
            <v>Landw. Wasserbau u. Abfallwirtschaft</v>
          </cell>
          <cell r="F232" t="str">
            <v>Herrn</v>
          </cell>
          <cell r="G232" t="str">
            <v>Dr. Kai Münnich</v>
          </cell>
          <cell r="H232" t="str">
            <v>3962/77/60/70/69</v>
          </cell>
          <cell r="J232">
            <v>1</v>
          </cell>
          <cell r="K232">
            <v>34506</v>
          </cell>
          <cell r="M232" t="str">
            <v>Büro</v>
          </cell>
          <cell r="N232">
            <v>24</v>
          </cell>
          <cell r="O232">
            <v>24</v>
          </cell>
          <cell r="P232">
            <v>36039</v>
          </cell>
          <cell r="Q232">
            <v>32</v>
          </cell>
          <cell r="S232">
            <v>37012</v>
          </cell>
          <cell r="T232" t="str">
            <v>Ernst Jelting</v>
          </cell>
          <cell r="U232" t="str">
            <v>Ernst Jelting</v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>
            <v>36167</v>
          </cell>
          <cell r="AE232">
            <v>36167</v>
          </cell>
          <cell r="AT232">
            <v>0</v>
          </cell>
          <cell r="AW232">
            <v>36138</v>
          </cell>
          <cell r="BA232">
            <v>113</v>
          </cell>
          <cell r="BB232">
            <v>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 t="str">
            <v>5867-041</v>
          </cell>
          <cell r="C233" t="str">
            <v>Leichtweiß-Institut für Wasserbau</v>
          </cell>
          <cell r="E233" t="str">
            <v>Landw. Wasserbau u. Abfallwirtschaft</v>
          </cell>
          <cell r="F233" t="str">
            <v>Herrn</v>
          </cell>
          <cell r="G233" t="str">
            <v>Dr. Kai Münnich</v>
          </cell>
          <cell r="H233" t="str">
            <v>3962/77/60/70/69</v>
          </cell>
          <cell r="J233" t="str">
            <v>"0"</v>
          </cell>
          <cell r="K233">
            <v>34506</v>
          </cell>
          <cell r="M233" t="str">
            <v>Labor</v>
          </cell>
          <cell r="N233">
            <v>12</v>
          </cell>
          <cell r="O233">
            <v>12</v>
          </cell>
          <cell r="P233">
            <v>36627</v>
          </cell>
          <cell r="Q233">
            <v>15</v>
          </cell>
          <cell r="S233">
            <v>37083</v>
          </cell>
          <cell r="T233" t="str">
            <v>Ernst Jelting</v>
          </cell>
          <cell r="U233" t="str">
            <v>Ernst Jelting</v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>
            <v>36167</v>
          </cell>
          <cell r="AE233" t="str">
            <v>Schreiben?</v>
          </cell>
          <cell r="AT233">
            <v>1</v>
          </cell>
          <cell r="AU233" t="str">
            <v>k.muennich@tu-bs.de</v>
          </cell>
          <cell r="AV233">
            <v>36628</v>
          </cell>
          <cell r="AW233" t="str">
            <v>14.06.00; 16.05.00; 20.04.00; 15.02.00, 09.12.1998</v>
          </cell>
          <cell r="AX233" t="str">
            <v>Unterlagen werden zugesandt!</v>
          </cell>
          <cell r="AZ233" t="str">
            <v>s</v>
          </cell>
          <cell r="BA233">
            <v>155</v>
          </cell>
          <cell r="BB233">
            <v>4</v>
          </cell>
          <cell r="BC233">
            <v>2</v>
          </cell>
          <cell r="BD233">
            <v>0</v>
          </cell>
          <cell r="BE233">
            <v>1.2903225806451613</v>
          </cell>
        </row>
        <row r="234">
          <cell r="A234" t="str">
            <v>5868-800</v>
          </cell>
          <cell r="B234" t="str">
            <v>Institut für</v>
          </cell>
          <cell r="C234" t="str">
            <v>Bauwirtschaft u. Baubetrieb</v>
          </cell>
          <cell r="F234" t="str">
            <v>Herrn</v>
          </cell>
          <cell r="G234" t="str">
            <v>Christian Möllenberg</v>
          </cell>
          <cell r="H234">
            <v>3174</v>
          </cell>
          <cell r="J234">
            <v>1</v>
          </cell>
          <cell r="K234">
            <v>34506</v>
          </cell>
          <cell r="M234" t="str">
            <v>Büro</v>
          </cell>
          <cell r="N234">
            <v>24</v>
          </cell>
          <cell r="O234">
            <v>24</v>
          </cell>
          <cell r="P234">
            <v>35916</v>
          </cell>
          <cell r="Q234">
            <v>32</v>
          </cell>
          <cell r="S234">
            <v>36892</v>
          </cell>
          <cell r="T234">
            <v>35921</v>
          </cell>
          <cell r="U234">
            <v>35921</v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>
            <v>35927</v>
          </cell>
          <cell r="AE234">
            <v>35927</v>
          </cell>
          <cell r="AV234" t="str">
            <v xml:space="preserve"> </v>
          </cell>
          <cell r="BA234">
            <v>141</v>
          </cell>
          <cell r="BB234">
            <v>2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 t="str">
            <v>5869-600</v>
          </cell>
          <cell r="B235" t="str">
            <v>Institut für</v>
          </cell>
          <cell r="C235" t="str">
            <v>Siedlungswasserwirtschaft</v>
          </cell>
          <cell r="F235" t="str">
            <v>Herrn</v>
          </cell>
          <cell r="G235" t="str">
            <v>Reimund Dudda</v>
          </cell>
          <cell r="H235">
            <v>7941</v>
          </cell>
          <cell r="J235">
            <v>1</v>
          </cell>
          <cell r="K235">
            <v>36620</v>
          </cell>
          <cell r="L235">
            <v>1</v>
          </cell>
          <cell r="M235" t="str">
            <v>Werkstatt</v>
          </cell>
          <cell r="N235">
            <v>12</v>
          </cell>
          <cell r="O235">
            <v>16</v>
          </cell>
          <cell r="P235">
            <v>36619</v>
          </cell>
          <cell r="Q235">
            <v>16</v>
          </cell>
          <cell r="S235">
            <v>37106</v>
          </cell>
          <cell r="T235" t="str">
            <v>Betreuung !</v>
          </cell>
          <cell r="U235">
            <v>35984</v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>
            <v>35391</v>
          </cell>
          <cell r="AE235" t="str">
            <v>Schreiben?</v>
          </cell>
          <cell r="AM235">
            <v>36697</v>
          </cell>
          <cell r="AN235">
            <v>36739</v>
          </cell>
          <cell r="AO235">
            <v>0.41666666666666669</v>
          </cell>
          <cell r="AP235">
            <v>36767</v>
          </cell>
          <cell r="AQ235">
            <v>0.41666666666666669</v>
          </cell>
          <cell r="AS235">
            <v>1</v>
          </cell>
          <cell r="AT235">
            <v>1</v>
          </cell>
          <cell r="AW235" t="str">
            <v xml:space="preserve">20.06.00; 11.05.00; 04.04.00    ;03.04.00; 15.02.00, 19.01.00, 15.10.99; 25.11.1998; </v>
          </cell>
          <cell r="BA235">
            <v>179</v>
          </cell>
          <cell r="BB235">
            <v>2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 t="str">
            <v>5869-601</v>
          </cell>
          <cell r="B236" t="str">
            <v>Institut für</v>
          </cell>
          <cell r="C236" t="str">
            <v>Siedlungswasserwirtschaft</v>
          </cell>
          <cell r="F236" t="str">
            <v>Herrn</v>
          </cell>
          <cell r="G236" t="str">
            <v>Burkardt Peters</v>
          </cell>
          <cell r="H236">
            <v>7941</v>
          </cell>
          <cell r="J236">
            <v>1</v>
          </cell>
          <cell r="K236">
            <v>33948</v>
          </cell>
          <cell r="M236" t="str">
            <v>Büro</v>
          </cell>
          <cell r="N236">
            <v>24</v>
          </cell>
          <cell r="O236">
            <v>24</v>
          </cell>
          <cell r="P236">
            <v>36039</v>
          </cell>
          <cell r="Q236">
            <v>32</v>
          </cell>
          <cell r="S236">
            <v>37012</v>
          </cell>
          <cell r="T236">
            <v>35984</v>
          </cell>
          <cell r="U236">
            <v>35984</v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>
            <v>35391</v>
          </cell>
          <cell r="AE236">
            <v>35391</v>
          </cell>
          <cell r="AM236" t="str">
            <v>eigenes Prüfgerät</v>
          </cell>
          <cell r="AO236" t="str">
            <v xml:space="preserve"> eigenes Prüfgerät</v>
          </cell>
          <cell r="AQ236" t="str">
            <v xml:space="preserve"> eigenes Prüfgerät                      </v>
          </cell>
          <cell r="AS236" t="str">
            <v>a</v>
          </cell>
          <cell r="AT236" t="str">
            <v>Z</v>
          </cell>
          <cell r="AW236" t="str">
            <v>04.05.00; 15.10.99; 25.11.1998</v>
          </cell>
          <cell r="AX236" t="str">
            <v>R. Houschka u. J. Faber haben am 04.05.00 Elt-Anlage im Labor besichtigt, weitere Gespräche nötig wegen Abnahme!</v>
          </cell>
          <cell r="AZ236" t="str">
            <v>H</v>
          </cell>
          <cell r="BA236">
            <v>57</v>
          </cell>
          <cell r="BB236">
            <v>6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 t="str">
            <v>5874-200</v>
          </cell>
          <cell r="B237" t="str">
            <v>Institut für</v>
          </cell>
          <cell r="C237" t="str">
            <v>Geodäsie und Photogrammetrie</v>
          </cell>
          <cell r="D237" t="str">
            <v>Abt.</v>
          </cell>
          <cell r="E237" t="str">
            <v>Geodäsie</v>
          </cell>
          <cell r="F237" t="str">
            <v>Herrn</v>
          </cell>
          <cell r="G237" t="str">
            <v>Manfred Sievers ???</v>
          </cell>
          <cell r="H237">
            <v>7475</v>
          </cell>
          <cell r="J237" t="str">
            <v>"0"</v>
          </cell>
          <cell r="K237" t="str">
            <v>R. Houschka spricht Chef an !</v>
          </cell>
          <cell r="M237" t="str">
            <v>Werkstatt</v>
          </cell>
          <cell r="N237">
            <v>12</v>
          </cell>
          <cell r="O237">
            <v>12</v>
          </cell>
          <cell r="P237">
            <v>35796</v>
          </cell>
          <cell r="Q237">
            <v>16</v>
          </cell>
          <cell r="S237">
            <v>36281</v>
          </cell>
          <cell r="T237">
            <v>34920</v>
          </cell>
          <cell r="U237">
            <v>34920</v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siehe &gt;</v>
          </cell>
          <cell r="AA237" t="str">
            <v/>
          </cell>
          <cell r="AB237" t="str">
            <v/>
          </cell>
          <cell r="AC237" t="str">
            <v/>
          </cell>
          <cell r="AE237" t="str">
            <v/>
          </cell>
          <cell r="AM237" t="str">
            <v>siehe Bemerkungen</v>
          </cell>
          <cell r="AW237" t="str">
            <v>5.6.00; 15.02.00, 23.08.99 mit M.Sievers gesprochen.18.5.00 mit Frau Pickert gesprochen</v>
          </cell>
          <cell r="AX237" t="str">
            <v>Rückruf folgt ! -Herr Lüthge ist nicht am Institut;- Manfred Sievers prüft nicht mehr !;R. Houschka kümmert sich drum !Prof. Niemeier ist ab den 23.5.00 wieder im Inst.</v>
          </cell>
          <cell r="AZ237" t="str">
            <v>H</v>
          </cell>
          <cell r="BA237">
            <v>99</v>
          </cell>
          <cell r="BB237">
            <v>7</v>
          </cell>
          <cell r="BC237">
            <v>2</v>
          </cell>
          <cell r="BD237">
            <v>0</v>
          </cell>
          <cell r="BE237">
            <v>2.0202020202020203</v>
          </cell>
        </row>
        <row r="238">
          <cell r="A238" t="str">
            <v>5874-201</v>
          </cell>
          <cell r="B238" t="str">
            <v>Institut für</v>
          </cell>
          <cell r="C238" t="str">
            <v>Geodäsie und Photogrammetrie</v>
          </cell>
          <cell r="D238" t="str">
            <v>Abt.</v>
          </cell>
          <cell r="E238" t="str">
            <v>Geodäsie und Photogrammetrie</v>
          </cell>
          <cell r="F238" t="str">
            <v>Herrn</v>
          </cell>
          <cell r="G238" t="str">
            <v>Prof.-Dr. Niemeier</v>
          </cell>
          <cell r="H238">
            <v>7475</v>
          </cell>
          <cell r="J238" t="str">
            <v>"1"</v>
          </cell>
          <cell r="K238" t="str">
            <v>R. Houschka spricht Chef an !</v>
          </cell>
          <cell r="M238" t="str">
            <v>Labor</v>
          </cell>
          <cell r="N238">
            <v>12</v>
          </cell>
          <cell r="O238">
            <v>12</v>
          </cell>
          <cell r="P238">
            <v>35796</v>
          </cell>
          <cell r="Q238">
            <v>16</v>
          </cell>
          <cell r="S238">
            <v>36281</v>
          </cell>
          <cell r="T238">
            <v>34920</v>
          </cell>
          <cell r="U238">
            <v>34920</v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>siehe &gt;</v>
          </cell>
          <cell r="AA238" t="str">
            <v/>
          </cell>
          <cell r="AB238" t="str">
            <v/>
          </cell>
          <cell r="AC238" t="str">
            <v/>
          </cell>
          <cell r="AE238" t="str">
            <v/>
          </cell>
          <cell r="AM238" t="str">
            <v>siehe Bemerkungen</v>
          </cell>
          <cell r="AW238" t="str">
            <v>25.05.00;18.5.00 mit Frau Pickert gesprochen; 15.02.00, 23.08.99 mit M.Sievers gesprochen.</v>
          </cell>
          <cell r="AX238" t="str">
            <v>Rückruf folgt ! -Herr Lüthge ist nicht am Institut;- Manfred Sievers prüft nicht mehr !;R. Houschka kümmert sich drum !Prof. Niemeier ist ab den 23.5.00 wieder im Inst.</v>
          </cell>
          <cell r="AZ238" t="str">
            <v>H</v>
          </cell>
          <cell r="BA238">
            <v>120</v>
          </cell>
          <cell r="BB238">
            <v>1</v>
          </cell>
          <cell r="BC238">
            <v>3</v>
          </cell>
          <cell r="BD238">
            <v>0</v>
          </cell>
          <cell r="BE238">
            <v>2.5</v>
          </cell>
        </row>
        <row r="239">
          <cell r="A239" t="str">
            <v>5874-202</v>
          </cell>
          <cell r="B239" t="str">
            <v>Institut für</v>
          </cell>
          <cell r="C239" t="str">
            <v>Geodäsie und Photogrammetrie</v>
          </cell>
          <cell r="D239" t="str">
            <v>Abt.</v>
          </cell>
          <cell r="E239" t="str">
            <v>Geodäsie und Photogrammetrie</v>
          </cell>
          <cell r="F239" t="str">
            <v>Herrn</v>
          </cell>
          <cell r="G239" t="str">
            <v>Wolfgang Schellin</v>
          </cell>
          <cell r="H239">
            <v>7475</v>
          </cell>
          <cell r="J239">
            <v>1</v>
          </cell>
          <cell r="K239">
            <v>34113</v>
          </cell>
          <cell r="M239" t="str">
            <v>Büro</v>
          </cell>
          <cell r="N239">
            <v>24</v>
          </cell>
          <cell r="O239">
            <v>24</v>
          </cell>
          <cell r="P239">
            <v>35796</v>
          </cell>
          <cell r="Q239">
            <v>32</v>
          </cell>
          <cell r="S239">
            <v>36770</v>
          </cell>
          <cell r="T239">
            <v>34920</v>
          </cell>
          <cell r="U239">
            <v>34920</v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>
            <v>35391</v>
          </cell>
          <cell r="AE239">
            <v>35391</v>
          </cell>
          <cell r="AW239" t="str">
            <v>25.05.00; 18.5.00 mit Frau Pickert gesprochen</v>
          </cell>
          <cell r="AX239" t="str">
            <v>Prof. Niemeier ansprechen</v>
          </cell>
          <cell r="AZ239" t="str">
            <v>H</v>
          </cell>
          <cell r="BA239">
            <v>224</v>
          </cell>
          <cell r="BB239">
            <v>9</v>
          </cell>
          <cell r="BC239">
            <v>4</v>
          </cell>
          <cell r="BD239">
            <v>0</v>
          </cell>
          <cell r="BE239">
            <v>1.7857142857142858</v>
          </cell>
        </row>
        <row r="240">
          <cell r="A240" t="str">
            <v>5886-600</v>
          </cell>
          <cell r="B240" t="str">
            <v>Fachb.7</v>
          </cell>
          <cell r="C240" t="str">
            <v>Maschinenbau</v>
          </cell>
          <cell r="E240" t="str">
            <v xml:space="preserve"> </v>
          </cell>
          <cell r="F240" t="str">
            <v>Herrn</v>
          </cell>
          <cell r="G240" t="str">
            <v>Jens Faber,   Abt. 42</v>
          </cell>
          <cell r="H240">
            <v>7684</v>
          </cell>
          <cell r="I240" t="str">
            <v>"0"</v>
          </cell>
          <cell r="K240">
            <v>33547</v>
          </cell>
          <cell r="M240" t="str">
            <v>Büro</v>
          </cell>
          <cell r="N240">
            <v>24</v>
          </cell>
          <cell r="O240">
            <v>24</v>
          </cell>
          <cell r="P240">
            <v>35855</v>
          </cell>
          <cell r="Q240">
            <v>24</v>
          </cell>
          <cell r="S240">
            <v>36586</v>
          </cell>
          <cell r="T240" t="str">
            <v>Faber</v>
          </cell>
          <cell r="U240" t="str">
            <v>Faber</v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>siehe &gt;</v>
          </cell>
          <cell r="AA240" t="str">
            <v/>
          </cell>
          <cell r="AB240" t="str">
            <v/>
          </cell>
          <cell r="AC240" t="str">
            <v/>
          </cell>
          <cell r="AE240" t="str">
            <v/>
          </cell>
          <cell r="AM240" t="str">
            <v>siehe oben</v>
          </cell>
          <cell r="AZ240" t="str">
            <v>FJ</v>
          </cell>
          <cell r="BA240">
            <v>40</v>
          </cell>
          <cell r="BB240">
            <v>1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 t="str">
            <v>5886-601</v>
          </cell>
          <cell r="B241" t="str">
            <v>Fachschaft</v>
          </cell>
          <cell r="C241" t="str">
            <v>Maschinenbau</v>
          </cell>
          <cell r="E241" t="str">
            <v>Zimmerstr. 24 c</v>
          </cell>
          <cell r="F241" t="str">
            <v>Herrn</v>
          </cell>
          <cell r="G241" t="str">
            <v>Jens Faber</v>
          </cell>
          <cell r="H241">
            <v>4565</v>
          </cell>
          <cell r="I241" t="str">
            <v>"0"</v>
          </cell>
          <cell r="K241">
            <v>33547</v>
          </cell>
          <cell r="M241" t="str">
            <v>Büro</v>
          </cell>
          <cell r="N241">
            <v>24</v>
          </cell>
          <cell r="O241">
            <v>24</v>
          </cell>
          <cell r="P241">
            <v>36678</v>
          </cell>
          <cell r="Q241">
            <v>24</v>
          </cell>
          <cell r="S241">
            <v>37408</v>
          </cell>
          <cell r="T241" t="str">
            <v>Faber</v>
          </cell>
          <cell r="U241" t="str">
            <v>Faber</v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E241" t="str">
            <v/>
          </cell>
          <cell r="AM241" t="str">
            <v>siehe oben</v>
          </cell>
          <cell r="AX241" t="str">
            <v>Prüfung erfolgt auf freiw. Basis</v>
          </cell>
          <cell r="AZ241" t="str">
            <v>JF</v>
          </cell>
          <cell r="BE241">
            <v>0</v>
          </cell>
        </row>
        <row r="242">
          <cell r="A242" t="str">
            <v>5887-400</v>
          </cell>
          <cell r="B242" t="str">
            <v>Institut für</v>
          </cell>
          <cell r="C242" t="str">
            <v>Fahrzeugtechnik</v>
          </cell>
          <cell r="F242" t="str">
            <v>Herrn</v>
          </cell>
          <cell r="G242" t="str">
            <v>Hans-Dieter Nedel</v>
          </cell>
          <cell r="H242">
            <v>2657</v>
          </cell>
          <cell r="I242">
            <v>1</v>
          </cell>
          <cell r="K242">
            <v>33917</v>
          </cell>
          <cell r="M242" t="str">
            <v>Büro</v>
          </cell>
          <cell r="N242">
            <v>24</v>
          </cell>
          <cell r="O242">
            <v>24</v>
          </cell>
          <cell r="P242">
            <v>36682</v>
          </cell>
          <cell r="Q242">
            <v>32</v>
          </cell>
          <cell r="S242">
            <v>37657</v>
          </cell>
          <cell r="T242" t="str">
            <v>Hans-Dieter Nedel</v>
          </cell>
          <cell r="U242" t="str">
            <v>Hans-Dieter Nedel</v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>
            <v>35375</v>
          </cell>
          <cell r="AE242">
            <v>35375</v>
          </cell>
          <cell r="AT242" t="str">
            <v>Diskette</v>
          </cell>
          <cell r="AU242" t="str">
            <v>k-e.kirschnink@tu-bs.de</v>
          </cell>
          <cell r="AV242">
            <v>36691</v>
          </cell>
          <cell r="AW242" t="str">
            <v>14.06.00; 14.06.1999</v>
          </cell>
          <cell r="AX242" t="str">
            <v>Fon 7786; Unterlagen auf Diskette win3.1!; blaue Daten per Telefonat am 15.06.00.</v>
          </cell>
          <cell r="BA242">
            <v>46</v>
          </cell>
          <cell r="BB242">
            <v>3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 t="str">
            <v>5887-401</v>
          </cell>
          <cell r="B243" t="str">
            <v>Institut für</v>
          </cell>
          <cell r="C243" t="str">
            <v>Fahrzeugtechnik</v>
          </cell>
          <cell r="F243" t="str">
            <v>Herrn</v>
          </cell>
          <cell r="G243" t="str">
            <v>Hans-Dieter Nedel</v>
          </cell>
          <cell r="H243">
            <v>2657</v>
          </cell>
          <cell r="I243" t="str">
            <v>"0"</v>
          </cell>
          <cell r="K243">
            <v>33917</v>
          </cell>
          <cell r="M243" t="str">
            <v>Werkstatt</v>
          </cell>
          <cell r="N243">
            <v>12</v>
          </cell>
          <cell r="O243">
            <v>12</v>
          </cell>
          <cell r="P243">
            <v>36220</v>
          </cell>
          <cell r="Q243">
            <v>24</v>
          </cell>
          <cell r="R243" t="str">
            <v>X</v>
          </cell>
          <cell r="S243">
            <v>36951</v>
          </cell>
          <cell r="T243" t="str">
            <v>Hans-Dieter Nedel</v>
          </cell>
          <cell r="U243" t="str">
            <v>Hans-Dieter Nedel</v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>
            <v>35375</v>
          </cell>
          <cell r="AE243" t="str">
            <v>Sonderturnus</v>
          </cell>
          <cell r="AT243">
            <v>0</v>
          </cell>
          <cell r="AW243">
            <v>36325</v>
          </cell>
          <cell r="AX243" t="str">
            <v xml:space="preserve">Herr Nedel prüft eigenverantwortlich in 2 Jahres-Turnus; </v>
          </cell>
          <cell r="BA243">
            <v>230</v>
          </cell>
          <cell r="BB243">
            <v>4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 t="str">
            <v>5889-000</v>
          </cell>
          <cell r="B244" t="str">
            <v>Institut für</v>
          </cell>
          <cell r="C244" t="str">
            <v>Meßtechnik und experimetelle Mechanik IMEX</v>
          </cell>
          <cell r="F244" t="str">
            <v>Herrn</v>
          </cell>
          <cell r="G244" t="str">
            <v>Thomas Bunkus</v>
          </cell>
          <cell r="H244">
            <v>7033</v>
          </cell>
          <cell r="I244">
            <v>1</v>
          </cell>
          <cell r="K244">
            <v>33990</v>
          </cell>
          <cell r="M244" t="str">
            <v>Büro</v>
          </cell>
          <cell r="N244">
            <v>24</v>
          </cell>
          <cell r="O244">
            <v>24</v>
          </cell>
          <cell r="P244">
            <v>36039</v>
          </cell>
          <cell r="Q244">
            <v>32</v>
          </cell>
          <cell r="S244">
            <v>37012</v>
          </cell>
          <cell r="T244" t="str">
            <v>Thomas Bunkus</v>
          </cell>
          <cell r="U244" t="str">
            <v>Thomas Bunkus</v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>
            <v>36195</v>
          </cell>
          <cell r="AE244">
            <v>36195</v>
          </cell>
          <cell r="AT244" t="str">
            <v>Diskette</v>
          </cell>
          <cell r="AW244" t="str">
            <v>3.5.99; 2.2.99</v>
          </cell>
          <cell r="BA244">
            <v>61</v>
          </cell>
          <cell r="BB244">
            <v>2</v>
          </cell>
          <cell r="BC244">
            <v>2</v>
          </cell>
          <cell r="BD244">
            <v>0</v>
          </cell>
          <cell r="BE244">
            <v>3.278688524590164</v>
          </cell>
        </row>
        <row r="245">
          <cell r="A245" t="str">
            <v>5889-001</v>
          </cell>
          <cell r="B245" t="str">
            <v>Institut für</v>
          </cell>
          <cell r="C245" t="str">
            <v>Meßtechnik und experimetelle Mechanik IMEX</v>
          </cell>
          <cell r="D245" t="str">
            <v>Fachgrup.</v>
          </cell>
          <cell r="E245" t="str">
            <v>Schleinitzstraße</v>
          </cell>
          <cell r="F245" t="str">
            <v>Herrn</v>
          </cell>
          <cell r="G245" t="str">
            <v>Thomas Bunkus</v>
          </cell>
          <cell r="H245">
            <v>7033</v>
          </cell>
          <cell r="I245" t="str">
            <v>"0"</v>
          </cell>
          <cell r="K245">
            <v>33990</v>
          </cell>
          <cell r="M245" t="str">
            <v>Werkstatt</v>
          </cell>
          <cell r="N245">
            <v>12</v>
          </cell>
          <cell r="O245">
            <v>12</v>
          </cell>
          <cell r="P245">
            <v>36526</v>
          </cell>
          <cell r="Q245">
            <v>16</v>
          </cell>
          <cell r="S245">
            <v>37012</v>
          </cell>
          <cell r="T245" t="str">
            <v>Thomas Bunkus</v>
          </cell>
          <cell r="U245" t="str">
            <v>Thomas Bunkus</v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>
            <v>36195</v>
          </cell>
          <cell r="AE245">
            <v>36195</v>
          </cell>
          <cell r="AT245">
            <v>0</v>
          </cell>
          <cell r="AW245" t="str">
            <v>3.5.99; 2.2.99</v>
          </cell>
          <cell r="BA245">
            <v>210</v>
          </cell>
          <cell r="BB245">
            <v>0</v>
          </cell>
          <cell r="BC245">
            <v>2</v>
          </cell>
          <cell r="BD245">
            <v>0</v>
          </cell>
          <cell r="BE245">
            <v>0.95238095238095233</v>
          </cell>
        </row>
        <row r="246">
          <cell r="A246" t="str">
            <v>5889-003</v>
          </cell>
          <cell r="B246" t="str">
            <v>Institut für</v>
          </cell>
          <cell r="C246" t="str">
            <v>Meßtechnik und experimetelle Mechanik IMEX</v>
          </cell>
          <cell r="D246" t="str">
            <v>Fachgrup.</v>
          </cell>
          <cell r="E246" t="str">
            <v>Bültenweg</v>
          </cell>
          <cell r="F246" t="str">
            <v>Herrn</v>
          </cell>
          <cell r="G246" t="str">
            <v>Thomas Bunkus</v>
          </cell>
          <cell r="H246">
            <v>7033</v>
          </cell>
          <cell r="I246" t="str">
            <v>"0"</v>
          </cell>
          <cell r="K246">
            <v>33990</v>
          </cell>
          <cell r="M246" t="str">
            <v>Büro</v>
          </cell>
          <cell r="N246">
            <v>24</v>
          </cell>
          <cell r="O246">
            <v>24</v>
          </cell>
          <cell r="P246">
            <v>36039</v>
          </cell>
          <cell r="Q246">
            <v>24</v>
          </cell>
          <cell r="S246">
            <v>36770</v>
          </cell>
          <cell r="T246" t="str">
            <v>Thomas Bunkus</v>
          </cell>
          <cell r="U246" t="str">
            <v>Thomas Bunkus</v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"04.02.99"</v>
          </cell>
          <cell r="AE246" t="str">
            <v>"04.02.99"</v>
          </cell>
          <cell r="AT246">
            <v>0</v>
          </cell>
          <cell r="AW246" t="str">
            <v>3.5.99; 2.2.99</v>
          </cell>
          <cell r="BA246">
            <v>193</v>
          </cell>
          <cell r="BB246">
            <v>1</v>
          </cell>
          <cell r="BC246">
            <v>8</v>
          </cell>
          <cell r="BD246">
            <v>0</v>
          </cell>
          <cell r="BE246">
            <v>4.1450777202072535</v>
          </cell>
        </row>
        <row r="247">
          <cell r="A247" t="str">
            <v>5889-004</v>
          </cell>
          <cell r="B247" t="str">
            <v>Institut für</v>
          </cell>
          <cell r="C247" t="str">
            <v>Meßtechnik und experimetelle Mechanik IMEX</v>
          </cell>
          <cell r="D247" t="str">
            <v>Fachgrup.</v>
          </cell>
          <cell r="E247" t="str">
            <v>Bültenweg</v>
          </cell>
          <cell r="F247" t="str">
            <v>Herrn</v>
          </cell>
          <cell r="G247" t="str">
            <v>Thomas Bunkus</v>
          </cell>
          <cell r="H247">
            <v>7033</v>
          </cell>
          <cell r="I247" t="str">
            <v>"0"</v>
          </cell>
          <cell r="K247">
            <v>33990</v>
          </cell>
          <cell r="M247" t="str">
            <v>Labor</v>
          </cell>
          <cell r="N247">
            <v>12</v>
          </cell>
          <cell r="O247">
            <v>12</v>
          </cell>
          <cell r="P247">
            <v>36526</v>
          </cell>
          <cell r="Q247">
            <v>16</v>
          </cell>
          <cell r="S247">
            <v>37012</v>
          </cell>
          <cell r="T247" t="str">
            <v>Thomas Bunkus</v>
          </cell>
          <cell r="U247" t="str">
            <v>Thomas Bunkus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>
            <v>36570</v>
          </cell>
          <cell r="AE247">
            <v>36570</v>
          </cell>
          <cell r="AT247">
            <v>0</v>
          </cell>
          <cell r="AW247" t="str">
            <v>3.5.99; 2.2.99</v>
          </cell>
          <cell r="BA247">
            <v>142</v>
          </cell>
          <cell r="BB247">
            <v>0</v>
          </cell>
          <cell r="BC247">
            <v>1</v>
          </cell>
          <cell r="BD247">
            <v>0</v>
          </cell>
          <cell r="BE247">
            <v>0.70422535211267601</v>
          </cell>
        </row>
        <row r="248">
          <cell r="A248" t="str">
            <v>5889-006</v>
          </cell>
          <cell r="B248" t="str">
            <v>Institut für</v>
          </cell>
          <cell r="C248" t="str">
            <v>Meßtechnik und experimetelle Mechanik IMEX</v>
          </cell>
          <cell r="D248" t="str">
            <v>Fachgrup.</v>
          </cell>
          <cell r="E248" t="str">
            <v>Bültenweg</v>
          </cell>
          <cell r="F248" t="str">
            <v>Herrn</v>
          </cell>
          <cell r="G248" t="str">
            <v>Michael Andrezejewsky</v>
          </cell>
          <cell r="H248">
            <v>2720</v>
          </cell>
          <cell r="J248">
            <v>1</v>
          </cell>
          <cell r="K248">
            <v>35689</v>
          </cell>
          <cell r="M248" t="str">
            <v>Werkstatt</v>
          </cell>
          <cell r="N248">
            <v>12</v>
          </cell>
          <cell r="O248">
            <v>12</v>
          </cell>
          <cell r="P248">
            <v>36192</v>
          </cell>
          <cell r="Q248">
            <v>16</v>
          </cell>
          <cell r="S248">
            <v>36678</v>
          </cell>
          <cell r="T248" t="str">
            <v>Thomas Bunkus</v>
          </cell>
          <cell r="U248" t="str">
            <v>Thomas Bunkus</v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>
            <v>36672</v>
          </cell>
          <cell r="AA248" t="str">
            <v/>
          </cell>
          <cell r="AB248" t="str">
            <v/>
          </cell>
          <cell r="AC248" t="str">
            <v/>
          </cell>
          <cell r="AD248">
            <v>36209</v>
          </cell>
          <cell r="AE248">
            <v>36209</v>
          </cell>
          <cell r="AT248">
            <v>0</v>
          </cell>
          <cell r="AW248">
            <v>36206</v>
          </cell>
          <cell r="AX248" t="str">
            <v>Unterlagen wurden nicht erstellt</v>
          </cell>
          <cell r="BA248">
            <v>36</v>
          </cell>
          <cell r="BB248">
            <v>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 t="str">
            <v>5890-400</v>
          </cell>
          <cell r="B249" t="str">
            <v>Institut für</v>
          </cell>
          <cell r="C249" t="str">
            <v>Strömungsmechanik</v>
          </cell>
          <cell r="F249" t="str">
            <v>Herrn</v>
          </cell>
          <cell r="G249" t="str">
            <v>Hans-Peter Görlich</v>
          </cell>
          <cell r="H249">
            <v>2986</v>
          </cell>
          <cell r="J249">
            <v>1</v>
          </cell>
          <cell r="K249">
            <v>33941</v>
          </cell>
          <cell r="M249" t="str">
            <v>Büro</v>
          </cell>
          <cell r="N249">
            <v>24</v>
          </cell>
          <cell r="O249">
            <v>24</v>
          </cell>
          <cell r="P249">
            <v>36220</v>
          </cell>
          <cell r="Q249">
            <v>32</v>
          </cell>
          <cell r="S249">
            <v>37196</v>
          </cell>
          <cell r="T249">
            <v>36245</v>
          </cell>
          <cell r="U249">
            <v>36245</v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>
            <v>35391</v>
          </cell>
          <cell r="AE249">
            <v>35391</v>
          </cell>
          <cell r="AW249">
            <v>36193</v>
          </cell>
          <cell r="AX249" t="str">
            <v>keine E-Fachkraft !</v>
          </cell>
          <cell r="BA249">
            <v>99</v>
          </cell>
          <cell r="BB249">
            <v>6</v>
          </cell>
          <cell r="BC249">
            <v>1</v>
          </cell>
          <cell r="BD249">
            <v>1</v>
          </cell>
          <cell r="BE249">
            <v>1.0101010101010102</v>
          </cell>
        </row>
        <row r="250">
          <cell r="A250" t="str">
            <v>5890-401</v>
          </cell>
          <cell r="B250" t="str">
            <v>Institut für</v>
          </cell>
          <cell r="C250" t="str">
            <v>Strömungsmechanik</v>
          </cell>
          <cell r="F250" t="str">
            <v>Herrn</v>
          </cell>
          <cell r="G250" t="str">
            <v>Hans-Peter Görlich</v>
          </cell>
          <cell r="H250">
            <v>2986</v>
          </cell>
          <cell r="J250" t="str">
            <v>"0"</v>
          </cell>
          <cell r="K250">
            <v>33941</v>
          </cell>
          <cell r="M250" t="str">
            <v>Werkstatt</v>
          </cell>
          <cell r="N250">
            <v>12</v>
          </cell>
          <cell r="O250">
            <v>16</v>
          </cell>
          <cell r="P250">
            <v>36373</v>
          </cell>
          <cell r="Q250">
            <v>16</v>
          </cell>
          <cell r="S250">
            <v>36861</v>
          </cell>
          <cell r="T250">
            <v>36245</v>
          </cell>
          <cell r="U250">
            <v>36245</v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>
            <v>35391</v>
          </cell>
          <cell r="AE250">
            <v>35391</v>
          </cell>
          <cell r="AX250" t="str">
            <v>keine E-Fachkraft !</v>
          </cell>
          <cell r="BA250">
            <v>55</v>
          </cell>
          <cell r="BB250">
            <v>2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 t="str">
            <v>5890-402</v>
          </cell>
          <cell r="B251" t="str">
            <v>Institut für</v>
          </cell>
          <cell r="C251" t="str">
            <v>Strömungsmechanik</v>
          </cell>
          <cell r="F251" t="str">
            <v>Herrn</v>
          </cell>
          <cell r="G251" t="str">
            <v>Thorsten Kodat</v>
          </cell>
          <cell r="H251">
            <v>2986</v>
          </cell>
          <cell r="J251">
            <v>1</v>
          </cell>
          <cell r="K251">
            <v>36236</v>
          </cell>
          <cell r="M251" t="str">
            <v>Büro</v>
          </cell>
          <cell r="N251">
            <v>24</v>
          </cell>
          <cell r="O251">
            <v>24</v>
          </cell>
          <cell r="P251">
            <v>36220</v>
          </cell>
          <cell r="Q251">
            <v>32</v>
          </cell>
          <cell r="S251">
            <v>37196</v>
          </cell>
          <cell r="T251">
            <v>36245</v>
          </cell>
          <cell r="U251">
            <v>36245</v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"22.11.96"</v>
          </cell>
          <cell r="AE251" t="str">
            <v>"22.11.96"</v>
          </cell>
          <cell r="AX251" t="str">
            <v>keine E-Fachkraft !</v>
          </cell>
          <cell r="BE251">
            <v>0</v>
          </cell>
        </row>
        <row r="252">
          <cell r="A252" t="str">
            <v>5890-403</v>
          </cell>
          <cell r="B252" t="str">
            <v>Institut für</v>
          </cell>
          <cell r="C252" t="str">
            <v>Strömungsmechanik</v>
          </cell>
          <cell r="F252" t="str">
            <v>Herrn</v>
          </cell>
          <cell r="G252" t="str">
            <v>Mario Emge</v>
          </cell>
          <cell r="H252">
            <v>2986</v>
          </cell>
          <cell r="J252">
            <v>1</v>
          </cell>
          <cell r="K252">
            <v>36236</v>
          </cell>
          <cell r="M252" t="str">
            <v>Büro</v>
          </cell>
          <cell r="N252">
            <v>24</v>
          </cell>
          <cell r="O252">
            <v>24</v>
          </cell>
          <cell r="P252">
            <v>36220</v>
          </cell>
          <cell r="Q252">
            <v>32</v>
          </cell>
          <cell r="S252">
            <v>37196</v>
          </cell>
          <cell r="T252">
            <v>36245</v>
          </cell>
          <cell r="U252">
            <v>36245</v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"22.11.96"</v>
          </cell>
          <cell r="AE252" t="str">
            <v>"22.11.96"</v>
          </cell>
          <cell r="AX252" t="str">
            <v>keine E-Fachkraft !</v>
          </cell>
          <cell r="BE252">
            <v>0</v>
          </cell>
        </row>
        <row r="253">
          <cell r="A253" t="str">
            <v>5891-200</v>
          </cell>
          <cell r="B253" t="str">
            <v>Institut für</v>
          </cell>
          <cell r="C253" t="str">
            <v xml:space="preserve">Flugführung                                     </v>
          </cell>
          <cell r="F253" t="str">
            <v>Herrn</v>
          </cell>
          <cell r="G253" t="str">
            <v>Hans-Peter Kempter</v>
          </cell>
          <cell r="H253">
            <v>3704</v>
          </cell>
          <cell r="J253">
            <v>1</v>
          </cell>
          <cell r="K253">
            <v>36076</v>
          </cell>
          <cell r="M253" t="str">
            <v>Büro</v>
          </cell>
          <cell r="N253">
            <v>24</v>
          </cell>
          <cell r="O253">
            <v>24</v>
          </cell>
          <cell r="P253">
            <v>36251</v>
          </cell>
          <cell r="Q253">
            <v>32</v>
          </cell>
          <cell r="S253">
            <v>37226</v>
          </cell>
          <cell r="T253">
            <v>36263</v>
          </cell>
          <cell r="U253">
            <v>36263</v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>
            <v>36334</v>
          </cell>
          <cell r="AE253">
            <v>36334</v>
          </cell>
          <cell r="AW253" t="str">
            <v>11.3.99 (Houschka); 28.01.1999</v>
          </cell>
          <cell r="AX253" t="str">
            <v xml:space="preserve"> H. Kempter prüft den SFB 420 mit !</v>
          </cell>
          <cell r="BA253">
            <v>290</v>
          </cell>
          <cell r="BB253">
            <v>0</v>
          </cell>
          <cell r="BC253">
            <v>2</v>
          </cell>
          <cell r="BD253">
            <v>0</v>
          </cell>
          <cell r="BE253">
            <v>0.68965517241379315</v>
          </cell>
        </row>
        <row r="254">
          <cell r="A254" t="str">
            <v>5891-201</v>
          </cell>
          <cell r="B254" t="str">
            <v>Institut für</v>
          </cell>
          <cell r="C254" t="str">
            <v xml:space="preserve">Flugführung                                     </v>
          </cell>
          <cell r="F254" t="str">
            <v>Herrn</v>
          </cell>
          <cell r="G254" t="str">
            <v>Hans-Peter Kempter</v>
          </cell>
          <cell r="H254">
            <v>3704</v>
          </cell>
          <cell r="J254" t="str">
            <v>"0"</v>
          </cell>
          <cell r="K254">
            <v>36076</v>
          </cell>
          <cell r="M254" t="str">
            <v xml:space="preserve">Labor   </v>
          </cell>
          <cell r="N254">
            <v>12</v>
          </cell>
          <cell r="O254">
            <v>12</v>
          </cell>
          <cell r="P254">
            <v>36251</v>
          </cell>
          <cell r="Q254">
            <v>16</v>
          </cell>
          <cell r="S254">
            <v>36739</v>
          </cell>
          <cell r="T254">
            <v>36263</v>
          </cell>
          <cell r="U254">
            <v>36263</v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>
            <v>36334</v>
          </cell>
          <cell r="AE254">
            <v>36334</v>
          </cell>
          <cell r="AW254" t="str">
            <v>11.3.99 (Houschka); 28.01.1999</v>
          </cell>
          <cell r="BA254">
            <v>104</v>
          </cell>
          <cell r="BB254">
            <v>5</v>
          </cell>
          <cell r="BC254">
            <v>0</v>
          </cell>
          <cell r="BD254">
            <v>0</v>
          </cell>
          <cell r="BE254">
            <v>0</v>
          </cell>
        </row>
        <row r="255">
          <cell r="A255" t="str">
            <v>5891-202</v>
          </cell>
          <cell r="B255" t="str">
            <v>Institut für</v>
          </cell>
          <cell r="C255" t="str">
            <v>Flugführung</v>
          </cell>
          <cell r="F255" t="str">
            <v>Herrn</v>
          </cell>
          <cell r="G255" t="str">
            <v>Manfred Krügel</v>
          </cell>
          <cell r="H255">
            <v>3720</v>
          </cell>
          <cell r="J255">
            <v>1</v>
          </cell>
          <cell r="K255">
            <v>36088</v>
          </cell>
          <cell r="M255" t="str">
            <v>Werkstatt</v>
          </cell>
          <cell r="N255">
            <v>12</v>
          </cell>
          <cell r="O255">
            <v>12</v>
          </cell>
          <cell r="P255">
            <v>36251</v>
          </cell>
          <cell r="Q255">
            <v>16</v>
          </cell>
          <cell r="S255">
            <v>36739</v>
          </cell>
          <cell r="T255">
            <v>36263</v>
          </cell>
          <cell r="U255">
            <v>36263</v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>
            <v>36334</v>
          </cell>
          <cell r="AE255">
            <v>36334</v>
          </cell>
          <cell r="AW255">
            <v>36188</v>
          </cell>
          <cell r="BA255">
            <v>58</v>
          </cell>
          <cell r="BB255">
            <v>5</v>
          </cell>
          <cell r="BC255">
            <v>0</v>
          </cell>
          <cell r="BD255">
            <v>0</v>
          </cell>
          <cell r="BE255">
            <v>0</v>
          </cell>
        </row>
        <row r="256">
          <cell r="A256" t="str">
            <v>5892-000</v>
          </cell>
          <cell r="B256" t="str">
            <v>Institut für</v>
          </cell>
          <cell r="C256" t="str">
            <v>Flugmechanik</v>
          </cell>
          <cell r="F256" t="str">
            <v>Herrn</v>
          </cell>
          <cell r="G256" t="str">
            <v>Bernard Leugers</v>
          </cell>
          <cell r="H256">
            <v>7138</v>
          </cell>
          <cell r="I256">
            <v>1</v>
          </cell>
          <cell r="K256">
            <v>33917</v>
          </cell>
          <cell r="M256" t="str">
            <v>Werkstatt</v>
          </cell>
          <cell r="N256">
            <v>12</v>
          </cell>
          <cell r="O256">
            <v>14</v>
          </cell>
          <cell r="P256">
            <v>36465</v>
          </cell>
          <cell r="Q256">
            <v>16</v>
          </cell>
          <cell r="S256">
            <v>36951</v>
          </cell>
          <cell r="T256" t="str">
            <v>Bernard Leugers</v>
          </cell>
          <cell r="U256" t="str">
            <v>Bernard Leugers</v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>
            <v>36503</v>
          </cell>
          <cell r="AE256">
            <v>36503</v>
          </cell>
          <cell r="AM256" t="str">
            <v>eigenes Prüfgerät</v>
          </cell>
          <cell r="AO256" t="str">
            <v xml:space="preserve"> eigenes Prüfgerät</v>
          </cell>
          <cell r="AQ256" t="str">
            <v xml:space="preserve"> eigenes Prüfgerät                      </v>
          </cell>
          <cell r="AS256" t="str">
            <v>a</v>
          </cell>
          <cell r="AT256">
            <v>0</v>
          </cell>
          <cell r="BA256">
            <v>69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A257" t="str">
            <v>5892-001</v>
          </cell>
          <cell r="B257" t="str">
            <v>Institut für</v>
          </cell>
          <cell r="C257" t="str">
            <v>Flugmechanik</v>
          </cell>
          <cell r="F257" t="str">
            <v>Herrn</v>
          </cell>
          <cell r="G257" t="str">
            <v>Bernard Leugers</v>
          </cell>
          <cell r="H257">
            <v>7138</v>
          </cell>
          <cell r="I257" t="str">
            <v>"0"</v>
          </cell>
          <cell r="K257">
            <v>33917</v>
          </cell>
          <cell r="M257" t="str">
            <v>Büro</v>
          </cell>
          <cell r="N257">
            <v>24</v>
          </cell>
          <cell r="O257">
            <v>24</v>
          </cell>
          <cell r="P257">
            <v>36039</v>
          </cell>
          <cell r="Q257">
            <v>32</v>
          </cell>
          <cell r="S257">
            <v>37012</v>
          </cell>
          <cell r="T257" t="str">
            <v>Bernard Leugers</v>
          </cell>
          <cell r="U257" t="str">
            <v>Bernard Leugers</v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>
            <v>36096</v>
          </cell>
          <cell r="AE257">
            <v>36096</v>
          </cell>
          <cell r="AM257" t="str">
            <v>eigenes Prüfgerät</v>
          </cell>
          <cell r="AO257" t="str">
            <v xml:space="preserve"> eigenes Prüfgerät</v>
          </cell>
          <cell r="AQ257" t="str">
            <v xml:space="preserve"> eigenes Prüfgerät                      </v>
          </cell>
          <cell r="AS257">
            <v>1</v>
          </cell>
          <cell r="AT257" t="str">
            <v>Diskette</v>
          </cell>
          <cell r="BA257">
            <v>153</v>
          </cell>
          <cell r="BB257">
            <v>2</v>
          </cell>
          <cell r="BC257">
            <v>0</v>
          </cell>
          <cell r="BD257">
            <v>0</v>
          </cell>
          <cell r="BE257">
            <v>0</v>
          </cell>
        </row>
        <row r="258">
          <cell r="A258" t="str">
            <v>5893-900</v>
          </cell>
          <cell r="B258" t="str">
            <v>Institut für</v>
          </cell>
          <cell r="C258" t="str">
            <v>Flugzeugbau und Leichtbau</v>
          </cell>
          <cell r="F258" t="str">
            <v>Herrn</v>
          </cell>
          <cell r="G258" t="str">
            <v>Roland Pötzsch</v>
          </cell>
          <cell r="H258">
            <v>2692</v>
          </cell>
          <cell r="I258">
            <v>1</v>
          </cell>
          <cell r="K258">
            <v>35865</v>
          </cell>
          <cell r="M258" t="str">
            <v>Werkstatt</v>
          </cell>
          <cell r="N258">
            <v>12</v>
          </cell>
          <cell r="O258">
            <v>14</v>
          </cell>
          <cell r="P258">
            <v>36434</v>
          </cell>
          <cell r="Q258">
            <v>15</v>
          </cell>
          <cell r="R258" t="str">
            <v xml:space="preserve"> </v>
          </cell>
          <cell r="S258">
            <v>36892</v>
          </cell>
          <cell r="T258" t="str">
            <v>Roland Pötzsch</v>
          </cell>
          <cell r="U258" t="str">
            <v>Roland Pötzsch</v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23.11.99; 29.10.1999</v>
          </cell>
          <cell r="AE258" t="str">
            <v>23.11.99; 29.10.1999</v>
          </cell>
          <cell r="AM258" t="str">
            <v xml:space="preserve"> </v>
          </cell>
          <cell r="AT258" t="str">
            <v>Diskette</v>
          </cell>
          <cell r="AW258" t="str">
            <v>13.10.99; 07.09.99; 05.05.1999</v>
          </cell>
          <cell r="BA258">
            <v>297</v>
          </cell>
          <cell r="BB258">
            <v>6</v>
          </cell>
          <cell r="BC258">
            <v>5</v>
          </cell>
          <cell r="BD258">
            <v>0</v>
          </cell>
          <cell r="BE258">
            <v>1.6835016835016836</v>
          </cell>
        </row>
        <row r="259">
          <cell r="A259" t="str">
            <v>5893-901</v>
          </cell>
          <cell r="B259" t="str">
            <v>Institut für</v>
          </cell>
          <cell r="C259" t="str">
            <v>Flugzeugbau und Leichtbau</v>
          </cell>
          <cell r="F259" t="str">
            <v>Herrn</v>
          </cell>
          <cell r="G259" t="str">
            <v>Volker Woyde</v>
          </cell>
          <cell r="H259">
            <v>2696</v>
          </cell>
          <cell r="J259">
            <v>1</v>
          </cell>
          <cell r="K259">
            <v>35865</v>
          </cell>
          <cell r="M259" t="str">
            <v>Büro</v>
          </cell>
          <cell r="N259">
            <v>24</v>
          </cell>
          <cell r="O259">
            <v>32</v>
          </cell>
          <cell r="P259">
            <v>35855</v>
          </cell>
          <cell r="Q259">
            <v>30</v>
          </cell>
          <cell r="S259">
            <v>36770</v>
          </cell>
          <cell r="T259" t="str">
            <v>Roland Pötzsch</v>
          </cell>
          <cell r="U259" t="str">
            <v>Roland Pötzsch</v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>
            <v>35900</v>
          </cell>
          <cell r="AE259">
            <v>35900</v>
          </cell>
          <cell r="BA259">
            <v>328</v>
          </cell>
          <cell r="BB259">
            <v>0</v>
          </cell>
          <cell r="BC259">
            <v>5</v>
          </cell>
          <cell r="BD259">
            <v>0</v>
          </cell>
          <cell r="BE259">
            <v>1.524390243902439</v>
          </cell>
        </row>
        <row r="260">
          <cell r="A260" t="str">
            <v>5894-700</v>
          </cell>
          <cell r="B260" t="str">
            <v>Institut für</v>
          </cell>
          <cell r="C260" t="str">
            <v>Maschinenelemente und Fördertechnik</v>
          </cell>
          <cell r="F260" t="str">
            <v>Herrn</v>
          </cell>
          <cell r="G260" t="str">
            <v>Rolf Meier</v>
          </cell>
          <cell r="H260">
            <v>2645</v>
          </cell>
          <cell r="I260">
            <v>1</v>
          </cell>
          <cell r="K260">
            <v>33938</v>
          </cell>
          <cell r="M260" t="str">
            <v>Büro</v>
          </cell>
          <cell r="N260">
            <v>24</v>
          </cell>
          <cell r="O260">
            <v>30</v>
          </cell>
          <cell r="P260">
            <v>36434</v>
          </cell>
          <cell r="Q260">
            <v>30</v>
          </cell>
          <cell r="S260">
            <v>37347</v>
          </cell>
          <cell r="T260" t="str">
            <v>Rolf Meier</v>
          </cell>
          <cell r="U260" t="str">
            <v>Rolf Meier</v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>
            <v>36125</v>
          </cell>
          <cell r="AE260">
            <v>36125</v>
          </cell>
          <cell r="AT260" t="str">
            <v>Z</v>
          </cell>
          <cell r="AW260" t="str">
            <v>8.10.99; 28.06.1999</v>
          </cell>
          <cell r="BA260">
            <v>193</v>
          </cell>
          <cell r="BB260">
            <v>25</v>
          </cell>
          <cell r="BC260">
            <v>3</v>
          </cell>
          <cell r="BD260">
            <v>1</v>
          </cell>
          <cell r="BE260">
            <v>1.5544041450777202</v>
          </cell>
        </row>
        <row r="261">
          <cell r="A261" t="str">
            <v>5894-701</v>
          </cell>
          <cell r="B261" t="str">
            <v>Institut für</v>
          </cell>
          <cell r="C261" t="str">
            <v>Maschinenelemente und Fördertechnik</v>
          </cell>
          <cell r="F261" t="str">
            <v>Herrn</v>
          </cell>
          <cell r="G261" t="str">
            <v>Rolf Meier</v>
          </cell>
          <cell r="H261">
            <v>2645</v>
          </cell>
          <cell r="I261" t="str">
            <v>"0"</v>
          </cell>
          <cell r="K261">
            <v>33938</v>
          </cell>
          <cell r="M261" t="str">
            <v xml:space="preserve">Labor   </v>
          </cell>
          <cell r="N261">
            <v>12</v>
          </cell>
          <cell r="O261">
            <v>12</v>
          </cell>
          <cell r="P261">
            <v>36161</v>
          </cell>
          <cell r="Q261">
            <v>24</v>
          </cell>
          <cell r="R261" t="str">
            <v>X</v>
          </cell>
          <cell r="S261">
            <v>36892</v>
          </cell>
          <cell r="T261" t="str">
            <v>Rolf Meier</v>
          </cell>
          <cell r="U261" t="str">
            <v>Rolf Meier</v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>
            <v>36125</v>
          </cell>
          <cell r="AE261" t="str">
            <v>Sonderturnus</v>
          </cell>
          <cell r="AT261" t="str">
            <v>Z</v>
          </cell>
          <cell r="AW261">
            <v>36165</v>
          </cell>
          <cell r="AX261" t="str">
            <v xml:space="preserve"> H. Meier prüft eigenverantwortlich in 2 Jahres-Turnus</v>
          </cell>
          <cell r="BA261">
            <v>433</v>
          </cell>
          <cell r="BB261">
            <v>2</v>
          </cell>
          <cell r="BC261">
            <v>11</v>
          </cell>
          <cell r="BD261">
            <v>1</v>
          </cell>
          <cell r="BE261">
            <v>2.5404157043879909</v>
          </cell>
        </row>
        <row r="262">
          <cell r="A262" t="str">
            <v>5894-702</v>
          </cell>
          <cell r="B262" t="str">
            <v>Institut für</v>
          </cell>
          <cell r="C262" t="str">
            <v>Maschinenelemente und Fördertechnik</v>
          </cell>
          <cell r="F262" t="str">
            <v>Herrn</v>
          </cell>
          <cell r="G262" t="str">
            <v>Rolf Meier</v>
          </cell>
          <cell r="H262">
            <v>2645</v>
          </cell>
          <cell r="I262" t="str">
            <v>"0"</v>
          </cell>
          <cell r="K262">
            <v>33938</v>
          </cell>
          <cell r="M262" t="str">
            <v>Werkstatt</v>
          </cell>
          <cell r="N262">
            <v>12</v>
          </cell>
          <cell r="O262">
            <v>15</v>
          </cell>
          <cell r="P262">
            <v>36526</v>
          </cell>
          <cell r="Q262">
            <v>16</v>
          </cell>
          <cell r="S262">
            <v>37012</v>
          </cell>
          <cell r="T262" t="str">
            <v>Rolf Meier</v>
          </cell>
          <cell r="U262" t="str">
            <v>Rolf Meier</v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>
            <v>36545</v>
          </cell>
          <cell r="AE262">
            <v>36545</v>
          </cell>
          <cell r="AT262">
            <v>0</v>
          </cell>
          <cell r="AW262" t="str">
            <v>20.01.00; 09.10.1998</v>
          </cell>
          <cell r="BA262">
            <v>59</v>
          </cell>
          <cell r="BB262">
            <v>5</v>
          </cell>
          <cell r="BC262">
            <v>0</v>
          </cell>
          <cell r="BD262">
            <v>0</v>
          </cell>
          <cell r="BE262">
            <v>0</v>
          </cell>
        </row>
        <row r="263">
          <cell r="A263" t="str">
            <v>5895-500</v>
          </cell>
          <cell r="B263" t="str">
            <v>Institut für</v>
          </cell>
          <cell r="C263" t="str">
            <v xml:space="preserve">Konstruktionslehre </v>
          </cell>
          <cell r="E263" t="str">
            <v>Konstruktionsmethodik ( Bürobereiche )</v>
          </cell>
          <cell r="F263" t="str">
            <v>Herrn</v>
          </cell>
          <cell r="G263" t="str">
            <v>Norman Firchau</v>
          </cell>
          <cell r="H263" t="str">
            <v>3305 oder 3353</v>
          </cell>
          <cell r="J263">
            <v>1</v>
          </cell>
          <cell r="K263">
            <v>36213</v>
          </cell>
          <cell r="M263" t="str">
            <v>Büro</v>
          </cell>
          <cell r="N263">
            <v>24</v>
          </cell>
          <cell r="O263">
            <v>28</v>
          </cell>
          <cell r="P263">
            <v>36192</v>
          </cell>
          <cell r="Q263">
            <v>30</v>
          </cell>
          <cell r="S263">
            <v>37104</v>
          </cell>
          <cell r="T263">
            <v>36517</v>
          </cell>
          <cell r="U263">
            <v>36517</v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>
            <v>36371</v>
          </cell>
          <cell r="AE263">
            <v>36371</v>
          </cell>
          <cell r="AW263">
            <v>36066</v>
          </cell>
          <cell r="BA263">
            <v>80</v>
          </cell>
          <cell r="BB263">
            <v>2</v>
          </cell>
          <cell r="BC263">
            <v>1</v>
          </cell>
          <cell r="BD263">
            <v>0</v>
          </cell>
          <cell r="BE263">
            <v>1.25</v>
          </cell>
        </row>
        <row r="264">
          <cell r="A264" t="str">
            <v>5895-501</v>
          </cell>
          <cell r="B264" t="str">
            <v>Institut für</v>
          </cell>
          <cell r="C264" t="str">
            <v xml:space="preserve">Konstruktionslehre </v>
          </cell>
          <cell r="E264" t="str">
            <v>( Werkstatt )</v>
          </cell>
          <cell r="F264" t="str">
            <v>Herrn</v>
          </cell>
          <cell r="G264" t="str">
            <v>Joachim Talk</v>
          </cell>
          <cell r="H264">
            <v>3339</v>
          </cell>
          <cell r="J264">
            <v>1</v>
          </cell>
          <cell r="K264">
            <v>34306</v>
          </cell>
          <cell r="M264" t="str">
            <v>Werkstatt</v>
          </cell>
          <cell r="N264">
            <v>12</v>
          </cell>
          <cell r="O264">
            <v>16</v>
          </cell>
          <cell r="P264">
            <v>36434</v>
          </cell>
          <cell r="Q264">
            <v>16</v>
          </cell>
          <cell r="S264">
            <v>36923</v>
          </cell>
          <cell r="T264">
            <v>36452</v>
          </cell>
          <cell r="U264">
            <v>36452</v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>
            <v>35391</v>
          </cell>
          <cell r="AE264">
            <v>35391</v>
          </cell>
          <cell r="AW264" t="str">
            <v>1.7.99; 16.6.99; 06.05.1999</v>
          </cell>
          <cell r="AX264" t="str">
            <v>8 defekte Maschinen sind stationär,- daher erfolgt keine Turnusänderung !</v>
          </cell>
          <cell r="BA264">
            <v>66</v>
          </cell>
          <cell r="BB264">
            <v>0</v>
          </cell>
          <cell r="BC264">
            <v>8</v>
          </cell>
          <cell r="BD264">
            <v>0</v>
          </cell>
          <cell r="BE264">
            <v>12.121212121212121</v>
          </cell>
        </row>
        <row r="265">
          <cell r="A265" t="str">
            <v>5895-502</v>
          </cell>
          <cell r="B265" t="str">
            <v>Institut für</v>
          </cell>
          <cell r="C265" t="str">
            <v xml:space="preserve">Konstruktionslehre </v>
          </cell>
          <cell r="E265" t="str">
            <v>( CAD )</v>
          </cell>
          <cell r="F265" t="str">
            <v>Herrn</v>
          </cell>
          <cell r="G265" t="str">
            <v>Stefan Lux</v>
          </cell>
          <cell r="H265">
            <v>3302</v>
          </cell>
          <cell r="J265">
            <v>1</v>
          </cell>
          <cell r="K265">
            <v>35348</v>
          </cell>
          <cell r="M265" t="str">
            <v>Büro</v>
          </cell>
          <cell r="N265">
            <v>24</v>
          </cell>
          <cell r="O265">
            <v>24</v>
          </cell>
          <cell r="P265">
            <v>36220</v>
          </cell>
          <cell r="Q265">
            <v>24</v>
          </cell>
          <cell r="S265">
            <v>36951</v>
          </cell>
          <cell r="T265">
            <v>36368</v>
          </cell>
          <cell r="U265">
            <v>36368</v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E265" t="str">
            <v/>
          </cell>
          <cell r="AW265" t="str">
            <v>14.06.00; 18.12.1998</v>
          </cell>
          <cell r="AX265" t="str">
            <v>Unterlagen hat Johannsen</v>
          </cell>
          <cell r="BA265">
            <v>77</v>
          </cell>
          <cell r="BB265">
            <v>2</v>
          </cell>
          <cell r="BC265">
            <v>2</v>
          </cell>
          <cell r="BD265">
            <v>0</v>
          </cell>
          <cell r="BE265">
            <v>2.5974025974025974</v>
          </cell>
        </row>
        <row r="266">
          <cell r="A266" t="str">
            <v>5895-503</v>
          </cell>
          <cell r="B266" t="str">
            <v>Institut für</v>
          </cell>
          <cell r="C266" t="str">
            <v xml:space="preserve">Konstruktionslehre </v>
          </cell>
          <cell r="E266" t="str">
            <v>( CAD )</v>
          </cell>
          <cell r="F266" t="str">
            <v>Herrn</v>
          </cell>
          <cell r="G266" t="str">
            <v>Thomas Johannsen</v>
          </cell>
          <cell r="H266">
            <v>3349</v>
          </cell>
          <cell r="J266">
            <v>1</v>
          </cell>
          <cell r="K266">
            <v>36208</v>
          </cell>
          <cell r="M266" t="str">
            <v>Büro</v>
          </cell>
          <cell r="N266">
            <v>24</v>
          </cell>
          <cell r="O266">
            <v>24</v>
          </cell>
          <cell r="P266">
            <v>36220</v>
          </cell>
          <cell r="Q266">
            <v>24</v>
          </cell>
          <cell r="S266">
            <v>36951</v>
          </cell>
          <cell r="T266">
            <v>36368</v>
          </cell>
          <cell r="U266">
            <v>36368</v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E266" t="str">
            <v/>
          </cell>
          <cell r="AW266" t="str">
            <v>20.06.00; 09.02.1999</v>
          </cell>
          <cell r="AX266" t="str">
            <v>Unterlagen suchen !?</v>
          </cell>
          <cell r="AZ266" t="str">
            <v>rz s</v>
          </cell>
          <cell r="BA266">
            <v>145</v>
          </cell>
          <cell r="BC266">
            <v>0</v>
          </cell>
          <cell r="BD266">
            <v>0</v>
          </cell>
          <cell r="BE266">
            <v>0</v>
          </cell>
        </row>
        <row r="267">
          <cell r="A267" t="str">
            <v>5895-504</v>
          </cell>
          <cell r="B267" t="str">
            <v>Institut für</v>
          </cell>
          <cell r="C267" t="str">
            <v xml:space="preserve">Konstruktionslehre </v>
          </cell>
          <cell r="E267" t="str">
            <v>( Labor )</v>
          </cell>
          <cell r="F267" t="str">
            <v>Herrn</v>
          </cell>
          <cell r="G267" t="str">
            <v>Uwe Hagedorn</v>
          </cell>
          <cell r="H267">
            <v>3355</v>
          </cell>
          <cell r="J267">
            <v>1</v>
          </cell>
          <cell r="K267">
            <v>35348</v>
          </cell>
          <cell r="M267" t="str">
            <v>Büro</v>
          </cell>
          <cell r="N267">
            <v>24</v>
          </cell>
          <cell r="O267">
            <v>24</v>
          </cell>
          <cell r="P267">
            <v>36008</v>
          </cell>
          <cell r="Q267">
            <v>32</v>
          </cell>
          <cell r="S267">
            <v>36982</v>
          </cell>
          <cell r="T267">
            <v>36040</v>
          </cell>
          <cell r="U267">
            <v>36040</v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>
            <v>36042</v>
          </cell>
          <cell r="AE267">
            <v>36042</v>
          </cell>
          <cell r="AT267" t="str">
            <v>Diskette</v>
          </cell>
          <cell r="BA267">
            <v>59</v>
          </cell>
          <cell r="BB267">
            <v>1</v>
          </cell>
          <cell r="BC267">
            <v>0</v>
          </cell>
          <cell r="BD267">
            <v>0</v>
          </cell>
          <cell r="BE267">
            <v>0</v>
          </cell>
        </row>
        <row r="268">
          <cell r="A268" t="str">
            <v>5895-505</v>
          </cell>
          <cell r="B268" t="str">
            <v>Institut für</v>
          </cell>
          <cell r="C268" t="str">
            <v xml:space="preserve">Konstruktionslehre </v>
          </cell>
          <cell r="E268" t="str">
            <v>( Labor )</v>
          </cell>
          <cell r="F268" t="str">
            <v>Herrn</v>
          </cell>
          <cell r="G268" t="str">
            <v>Robert Otremba</v>
          </cell>
          <cell r="H268">
            <v>3341</v>
          </cell>
          <cell r="J268">
            <v>1</v>
          </cell>
          <cell r="K268">
            <v>36454</v>
          </cell>
          <cell r="M268" t="str">
            <v>Labor</v>
          </cell>
          <cell r="N268">
            <v>12</v>
          </cell>
          <cell r="O268">
            <v>12</v>
          </cell>
          <cell r="P268">
            <v>36526</v>
          </cell>
          <cell r="Q268">
            <v>16</v>
          </cell>
          <cell r="S268">
            <v>37012</v>
          </cell>
          <cell r="T268">
            <v>36545</v>
          </cell>
          <cell r="U268">
            <v>36545</v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>
            <v>36615</v>
          </cell>
          <cell r="AE268">
            <v>36615</v>
          </cell>
          <cell r="AT268">
            <v>0</v>
          </cell>
          <cell r="AU268" t="str">
            <v>r.otremba@tu-bs.de</v>
          </cell>
          <cell r="AW268">
            <v>36441</v>
          </cell>
          <cell r="BA268">
            <v>123</v>
          </cell>
          <cell r="BB268">
            <v>0</v>
          </cell>
          <cell r="BC268">
            <v>1</v>
          </cell>
          <cell r="BD268">
            <v>0</v>
          </cell>
          <cell r="BE268">
            <v>0.81300813008130079</v>
          </cell>
        </row>
        <row r="269">
          <cell r="A269" t="str">
            <v>5896-300</v>
          </cell>
          <cell r="B269" t="str">
            <v>Institut für</v>
          </cell>
          <cell r="C269" t="str">
            <v>Technische Mechanik</v>
          </cell>
          <cell r="F269" t="str">
            <v>Herrn</v>
          </cell>
          <cell r="G269" t="str">
            <v>Thomas Bunkus</v>
          </cell>
          <cell r="H269">
            <v>7033</v>
          </cell>
          <cell r="I269" t="str">
            <v>"0"</v>
          </cell>
          <cell r="K269">
            <v>33990</v>
          </cell>
          <cell r="M269" t="str">
            <v>Büro</v>
          </cell>
          <cell r="N269">
            <v>24</v>
          </cell>
          <cell r="O269">
            <v>24</v>
          </cell>
          <cell r="P269">
            <v>36373</v>
          </cell>
          <cell r="Q269">
            <v>32</v>
          </cell>
          <cell r="R269" t="str">
            <v xml:space="preserve"> </v>
          </cell>
          <cell r="S269">
            <v>37347</v>
          </cell>
          <cell r="T269" t="str">
            <v>Thomas Bunkus</v>
          </cell>
          <cell r="U269" t="str">
            <v>Thomas Bunkus</v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>
            <v>35397</v>
          </cell>
          <cell r="AE269">
            <v>35397</v>
          </cell>
          <cell r="AT269">
            <v>0</v>
          </cell>
          <cell r="AW269" t="str">
            <v>17.8.99; 3.5.99; 2.2.99</v>
          </cell>
          <cell r="BA269">
            <v>145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</row>
        <row r="270">
          <cell r="A270" t="str">
            <v>5896-310</v>
          </cell>
          <cell r="B270" t="str">
            <v>Institut für</v>
          </cell>
          <cell r="C270" t="str">
            <v>Technische Mechanik</v>
          </cell>
          <cell r="D270" t="str">
            <v>Fachgrup.</v>
          </cell>
          <cell r="E270" t="str">
            <v>Experiment. Mechanik im Mechanikzentrum</v>
          </cell>
          <cell r="F270" t="str">
            <v>Herrn</v>
          </cell>
          <cell r="G270" t="str">
            <v>Thomas Bunkus</v>
          </cell>
          <cell r="H270">
            <v>7033</v>
          </cell>
          <cell r="I270" t="str">
            <v>"0"</v>
          </cell>
          <cell r="K270">
            <v>33990</v>
          </cell>
          <cell r="M270" t="str">
            <v>Werkstatt</v>
          </cell>
          <cell r="N270">
            <v>12</v>
          </cell>
          <cell r="O270">
            <v>12</v>
          </cell>
          <cell r="P270">
            <v>36373</v>
          </cell>
          <cell r="Q270">
            <v>16</v>
          </cell>
          <cell r="S270">
            <v>36861</v>
          </cell>
          <cell r="T270" t="str">
            <v>Thomas Bunkus</v>
          </cell>
          <cell r="U270" t="str">
            <v>Thomas Bunkus</v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>
            <v>35397</v>
          </cell>
          <cell r="AE270">
            <v>35397</v>
          </cell>
          <cell r="AT270" t="str">
            <v>Z</v>
          </cell>
          <cell r="AW270" t="str">
            <v>5.11.99; 17.8.99; 2.5.99; 23.11.1998</v>
          </cell>
          <cell r="BA270">
            <v>71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</row>
        <row r="271">
          <cell r="A271" t="str">
            <v>5897-000</v>
          </cell>
          <cell r="B271" t="str">
            <v>Institut für</v>
          </cell>
          <cell r="C271" t="str">
            <v>Allg. Mechanik und Festigkeitslehre, Gaußstr. 14</v>
          </cell>
          <cell r="F271" t="str">
            <v>Herrn</v>
          </cell>
          <cell r="G271" t="str">
            <v>Matthias Vesper</v>
          </cell>
          <cell r="H271">
            <v>7057</v>
          </cell>
          <cell r="J271">
            <v>2</v>
          </cell>
          <cell r="K271">
            <v>35255</v>
          </cell>
          <cell r="M271" t="str">
            <v>Büro</v>
          </cell>
          <cell r="N271">
            <v>24</v>
          </cell>
          <cell r="O271">
            <v>24</v>
          </cell>
          <cell r="P271">
            <v>36069</v>
          </cell>
          <cell r="Q271">
            <v>32</v>
          </cell>
          <cell r="S271">
            <v>37043</v>
          </cell>
          <cell r="T271">
            <v>36181</v>
          </cell>
          <cell r="U271">
            <v>36181</v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>
            <v>36187</v>
          </cell>
          <cell r="AE271">
            <v>36187</v>
          </cell>
          <cell r="BA271">
            <v>96</v>
          </cell>
          <cell r="BB271">
            <v>2</v>
          </cell>
          <cell r="BC271">
            <v>1</v>
          </cell>
          <cell r="BD271">
            <v>0</v>
          </cell>
          <cell r="BE271">
            <v>1.0416666666666667</v>
          </cell>
        </row>
        <row r="272">
          <cell r="A272" t="str">
            <v>5899-800</v>
          </cell>
          <cell r="B272" t="str">
            <v>Institut für</v>
          </cell>
          <cell r="C272" t="str">
            <v>Landmaschinen und Fluidtechnik</v>
          </cell>
          <cell r="F272" t="str">
            <v>Herrn</v>
          </cell>
          <cell r="G272" t="str">
            <v>Heinz-Günter Bendlin</v>
          </cell>
          <cell r="H272">
            <v>2662</v>
          </cell>
          <cell r="I272">
            <v>1</v>
          </cell>
          <cell r="K272">
            <v>33938</v>
          </cell>
          <cell r="M272" t="str">
            <v>Werkstatt</v>
          </cell>
          <cell r="N272">
            <v>12</v>
          </cell>
          <cell r="O272">
            <v>16</v>
          </cell>
          <cell r="P272">
            <v>36617</v>
          </cell>
          <cell r="Q272">
            <v>16</v>
          </cell>
          <cell r="S272">
            <v>37104</v>
          </cell>
          <cell r="T272" t="str">
            <v>Heinz-Günter Bendlin</v>
          </cell>
          <cell r="U272" t="str">
            <v>Heinz-Günter Bendlin</v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>
            <v>36230</v>
          </cell>
          <cell r="AE272">
            <v>36230</v>
          </cell>
          <cell r="AT272">
            <v>0</v>
          </cell>
          <cell r="AW272" t="str">
            <v>03.03.00; 30.11.1998</v>
          </cell>
          <cell r="BA272">
            <v>193</v>
          </cell>
          <cell r="BB272">
            <v>6</v>
          </cell>
          <cell r="BC272">
            <v>3</v>
          </cell>
          <cell r="BD272">
            <v>0</v>
          </cell>
          <cell r="BE272">
            <v>1.5544041450777202</v>
          </cell>
        </row>
        <row r="273">
          <cell r="A273" t="str">
            <v>5899-801</v>
          </cell>
          <cell r="B273" t="str">
            <v>Institut für</v>
          </cell>
          <cell r="C273" t="str">
            <v>Landmaschinen und Fluidtechnik</v>
          </cell>
          <cell r="F273" t="str">
            <v>Herrn</v>
          </cell>
          <cell r="G273" t="str">
            <v>H.- J. Wasmus</v>
          </cell>
          <cell r="H273">
            <v>2661</v>
          </cell>
          <cell r="J273">
            <v>1</v>
          </cell>
          <cell r="K273">
            <v>33941</v>
          </cell>
          <cell r="M273" t="str">
            <v>Büro</v>
          </cell>
          <cell r="N273">
            <v>24</v>
          </cell>
          <cell r="O273">
            <v>32</v>
          </cell>
          <cell r="P273">
            <v>36617</v>
          </cell>
          <cell r="Q273">
            <v>32</v>
          </cell>
          <cell r="S273">
            <v>37591</v>
          </cell>
          <cell r="T273" t="str">
            <v>Heinz-Günter Bendlin</v>
          </cell>
          <cell r="U273" t="str">
            <v>Heinz-Günter Bendlin</v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? 05.95 ?</v>
          </cell>
          <cell r="AE273" t="str">
            <v>? 05.95 ?</v>
          </cell>
          <cell r="BA273">
            <v>226</v>
          </cell>
          <cell r="BB273">
            <v>28</v>
          </cell>
          <cell r="BC273">
            <v>0</v>
          </cell>
          <cell r="BD273">
            <v>0</v>
          </cell>
          <cell r="BE273">
            <v>0</v>
          </cell>
        </row>
        <row r="274">
          <cell r="A274" t="str">
            <v>5900-500</v>
          </cell>
          <cell r="C274" t="str">
            <v>Pfleiderer-Inst. für Strömungsmaschinen</v>
          </cell>
          <cell r="F274" t="str">
            <v>Herrn</v>
          </cell>
          <cell r="G274" t="str">
            <v>Jürgen Wiegand</v>
          </cell>
          <cell r="H274">
            <v>2925</v>
          </cell>
          <cell r="J274">
            <v>1</v>
          </cell>
          <cell r="K274">
            <v>36627</v>
          </cell>
          <cell r="M274" t="str">
            <v>Büro</v>
          </cell>
          <cell r="N274">
            <v>24</v>
          </cell>
          <cell r="O274">
            <v>32</v>
          </cell>
          <cell r="P274">
            <v>36627</v>
          </cell>
          <cell r="Q274">
            <v>32</v>
          </cell>
          <cell r="S274">
            <v>37601</v>
          </cell>
          <cell r="T274" t="str">
            <v>Heiko Friebel</v>
          </cell>
          <cell r="U274" t="str">
            <v>Heiko Friebel</v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>
            <v>36096</v>
          </cell>
          <cell r="AE274">
            <v>36096</v>
          </cell>
          <cell r="AW274" t="str">
            <v>19.05.00BE; 08.05.00, 26.04.00; 11.04.00; 27.03.00; 23.03.2000</v>
          </cell>
          <cell r="AX274" t="str">
            <v>Unterlagen 00 werden per Hauspost nachgesandt.</v>
          </cell>
          <cell r="AZ274" t="str">
            <v>s</v>
          </cell>
          <cell r="BA274">
            <v>170</v>
          </cell>
          <cell r="BB274">
            <v>6</v>
          </cell>
          <cell r="BC274">
            <v>0</v>
          </cell>
          <cell r="BD274">
            <v>0</v>
          </cell>
          <cell r="BE274">
            <v>0</v>
          </cell>
        </row>
        <row r="275">
          <cell r="A275" t="str">
            <v>5900-501</v>
          </cell>
          <cell r="C275" t="str">
            <v>Pfleiderer-Inst. für Strömungsmaschinen</v>
          </cell>
          <cell r="F275" t="str">
            <v>Herrn</v>
          </cell>
          <cell r="G275" t="str">
            <v>Heiko Friebel</v>
          </cell>
          <cell r="H275">
            <v>2925</v>
          </cell>
          <cell r="I275">
            <v>1</v>
          </cell>
          <cell r="K275">
            <v>36627</v>
          </cell>
          <cell r="M275" t="str">
            <v>Werkstatt</v>
          </cell>
          <cell r="N275">
            <v>12</v>
          </cell>
          <cell r="O275">
            <v>16</v>
          </cell>
          <cell r="P275">
            <v>36627</v>
          </cell>
          <cell r="Q275">
            <v>16</v>
          </cell>
          <cell r="S275">
            <v>37114</v>
          </cell>
          <cell r="T275" t="str">
            <v>Heiko Friebel</v>
          </cell>
          <cell r="U275" t="str">
            <v>Heiko Friebel</v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>
            <v>36096</v>
          </cell>
          <cell r="AE275" t="str">
            <v>Schreiben?</v>
          </cell>
          <cell r="AK275">
            <v>36627</v>
          </cell>
          <cell r="AW275" t="str">
            <v>19.05.00BE; 08.05.00, 26.04.00; 11.04.00; 27.03.00; 23.03.2001</v>
          </cell>
          <cell r="AX275" t="str">
            <v>Unterlagen 00 werden per Hauspost nachgesandt.</v>
          </cell>
          <cell r="AZ275" t="str">
            <v>s</v>
          </cell>
          <cell r="BA275">
            <v>233</v>
          </cell>
          <cell r="BB275">
            <v>3</v>
          </cell>
          <cell r="BC275">
            <v>2</v>
          </cell>
          <cell r="BD275">
            <v>0</v>
          </cell>
          <cell r="BE275">
            <v>0.85836909871244638</v>
          </cell>
        </row>
        <row r="276">
          <cell r="A276" t="str">
            <v>5900-502</v>
          </cell>
          <cell r="C276" t="str">
            <v>Pfleiderer-Inst. für Strömungsmaschinen</v>
          </cell>
          <cell r="F276" t="str">
            <v>Herrn</v>
          </cell>
          <cell r="G276" t="str">
            <v>Heinrich Köneke</v>
          </cell>
          <cell r="H276">
            <v>2925</v>
          </cell>
          <cell r="I276">
            <v>1</v>
          </cell>
          <cell r="K276">
            <v>33938</v>
          </cell>
          <cell r="M276" t="str">
            <v>Büro</v>
          </cell>
          <cell r="N276">
            <v>24</v>
          </cell>
          <cell r="O276">
            <v>24</v>
          </cell>
          <cell r="P276">
            <v>36039</v>
          </cell>
          <cell r="Q276">
            <v>32</v>
          </cell>
          <cell r="S276">
            <v>37012</v>
          </cell>
          <cell r="T276" t="str">
            <v>Heiko Friebel</v>
          </cell>
          <cell r="U276" t="str">
            <v>Heiko Friebel</v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>
            <v>36096</v>
          </cell>
          <cell r="AE276">
            <v>36096</v>
          </cell>
          <cell r="BA276">
            <v>122</v>
          </cell>
          <cell r="BB276">
            <v>0</v>
          </cell>
          <cell r="BC276">
            <v>3</v>
          </cell>
          <cell r="BD276">
            <v>0</v>
          </cell>
          <cell r="BE276">
            <v>2.459016393442623</v>
          </cell>
        </row>
        <row r="277">
          <cell r="A277" t="str">
            <v>5901-300</v>
          </cell>
          <cell r="B277" t="str">
            <v>Institut für</v>
          </cell>
          <cell r="C277" t="str">
            <v>Verbrennungskraftmaschaschinen</v>
          </cell>
          <cell r="F277" t="str">
            <v>Herrn</v>
          </cell>
          <cell r="G277" t="str">
            <v>Rainer Wollermann</v>
          </cell>
          <cell r="H277">
            <v>2941</v>
          </cell>
          <cell r="J277">
            <v>1</v>
          </cell>
          <cell r="K277">
            <v>33990</v>
          </cell>
          <cell r="M277" t="str">
            <v>Werkstatt</v>
          </cell>
          <cell r="N277">
            <v>12</v>
          </cell>
          <cell r="O277">
            <v>12</v>
          </cell>
          <cell r="P277">
            <v>36651</v>
          </cell>
          <cell r="Q277">
            <v>16</v>
          </cell>
          <cell r="S277">
            <v>37139</v>
          </cell>
          <cell r="T277" t="str">
            <v>Ulrich Schönfelder</v>
          </cell>
          <cell r="U277" t="str">
            <v>Ulrich Schönfelder</v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>
            <v>35391</v>
          </cell>
          <cell r="AE277" t="str">
            <v>Schreiben?</v>
          </cell>
          <cell r="AM277">
            <v>36606</v>
          </cell>
          <cell r="AR277" t="str">
            <v>pj</v>
          </cell>
          <cell r="AW277" t="str">
            <v>03.05.00; 22.03.2000</v>
          </cell>
          <cell r="BA277">
            <v>114</v>
          </cell>
          <cell r="BB277">
            <v>11</v>
          </cell>
          <cell r="BC277">
            <v>0</v>
          </cell>
          <cell r="BD277">
            <v>0</v>
          </cell>
          <cell r="BE277">
            <v>0</v>
          </cell>
        </row>
        <row r="278">
          <cell r="A278" t="str">
            <v>5901-301</v>
          </cell>
          <cell r="B278" t="str">
            <v>Institut für</v>
          </cell>
          <cell r="C278" t="str">
            <v>Verbrennungskraftmaschaschinen</v>
          </cell>
          <cell r="F278" t="str">
            <v>Herrn</v>
          </cell>
          <cell r="G278" t="str">
            <v>Mark Borrmann</v>
          </cell>
          <cell r="H278">
            <v>2941</v>
          </cell>
          <cell r="I278">
            <v>1</v>
          </cell>
          <cell r="K278">
            <v>36663</v>
          </cell>
          <cell r="M278" t="str">
            <v>Werkstatt</v>
          </cell>
          <cell r="N278">
            <v>12</v>
          </cell>
          <cell r="O278">
            <v>12</v>
          </cell>
          <cell r="P278">
            <v>36651</v>
          </cell>
          <cell r="Q278">
            <v>16</v>
          </cell>
          <cell r="S278">
            <v>37139</v>
          </cell>
          <cell r="T278" t="str">
            <v>Ulrich Schönfelder</v>
          </cell>
          <cell r="U278" t="str">
            <v>Ulrich Schönfelder</v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"22.11.96"</v>
          </cell>
          <cell r="AE278" t="str">
            <v>"22.11.96"</v>
          </cell>
          <cell r="AM278" t="str">
            <v>siehe oben</v>
          </cell>
          <cell r="AN278">
            <v>36663</v>
          </cell>
          <cell r="AO278">
            <v>0.39583333333333331</v>
          </cell>
          <cell r="AP278">
            <v>36698</v>
          </cell>
          <cell r="AQ278">
            <v>0.41666666666666669</v>
          </cell>
          <cell r="AR278">
            <v>1</v>
          </cell>
          <cell r="AW278" t="str">
            <v>08.06.00; 03.05.00; 23.03.2000</v>
          </cell>
          <cell r="AX278" t="str">
            <v>EF Schr. Zusage</v>
          </cell>
          <cell r="BA278">
            <v>114</v>
          </cell>
          <cell r="BB278">
            <v>11</v>
          </cell>
          <cell r="BC278">
            <v>0</v>
          </cell>
          <cell r="BD278">
            <v>0</v>
          </cell>
          <cell r="BE278">
            <v>0</v>
          </cell>
        </row>
        <row r="279">
          <cell r="A279" t="str">
            <v>5902-100</v>
          </cell>
          <cell r="B279" t="str">
            <v>Institut für</v>
          </cell>
          <cell r="C279" t="str">
            <v>Thermodynamik</v>
          </cell>
          <cell r="F279" t="str">
            <v>Herrn</v>
          </cell>
          <cell r="G279" t="str">
            <v>Kurt Schullebauer</v>
          </cell>
          <cell r="H279">
            <v>2626</v>
          </cell>
          <cell r="I279">
            <v>1</v>
          </cell>
          <cell r="K279">
            <v>33938</v>
          </cell>
          <cell r="M279" t="str">
            <v>Werkstatt</v>
          </cell>
          <cell r="N279">
            <v>12</v>
          </cell>
          <cell r="O279">
            <v>14</v>
          </cell>
          <cell r="P279">
            <v>36465</v>
          </cell>
          <cell r="Q279">
            <v>14</v>
          </cell>
          <cell r="S279">
            <v>36892</v>
          </cell>
          <cell r="T279" t="str">
            <v>Kurt Schullebauer</v>
          </cell>
          <cell r="U279" t="str">
            <v>Kurt Schullebauer</v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>
            <v>36045</v>
          </cell>
          <cell r="AE279">
            <v>36045</v>
          </cell>
          <cell r="AM279" t="str">
            <v>eigenes Prüfgerät</v>
          </cell>
          <cell r="AO279" t="str">
            <v xml:space="preserve"> eigenes Prüfgerät</v>
          </cell>
          <cell r="AQ279" t="str">
            <v xml:space="preserve"> eigenes Prüfgerät                      </v>
          </cell>
          <cell r="AS279">
            <v>1</v>
          </cell>
          <cell r="AT279">
            <v>1</v>
          </cell>
          <cell r="AU279" t="str">
            <v>k.schullebauer@tu-bs.de</v>
          </cell>
          <cell r="AV279">
            <v>36536</v>
          </cell>
          <cell r="AW279" t="str">
            <v>26.01.00; 11.01.00; 08.11.1999</v>
          </cell>
          <cell r="BA279">
            <v>80</v>
          </cell>
          <cell r="BB279">
            <v>5</v>
          </cell>
          <cell r="BC279">
            <v>4</v>
          </cell>
          <cell r="BD279">
            <v>0</v>
          </cell>
          <cell r="BE279">
            <v>5</v>
          </cell>
        </row>
        <row r="280">
          <cell r="A280" t="str">
            <v>5902-101</v>
          </cell>
          <cell r="B280" t="str">
            <v>Institut für</v>
          </cell>
          <cell r="C280" t="str">
            <v>Thermodynamik</v>
          </cell>
          <cell r="F280" t="str">
            <v>Herrn</v>
          </cell>
          <cell r="G280" t="str">
            <v>Kurt Schullebauer</v>
          </cell>
          <cell r="H280">
            <v>2626</v>
          </cell>
          <cell r="I280" t="str">
            <v>"0"</v>
          </cell>
          <cell r="K280">
            <v>33938</v>
          </cell>
          <cell r="M280" t="str">
            <v>Büro</v>
          </cell>
          <cell r="N280">
            <v>24</v>
          </cell>
          <cell r="O280">
            <v>24</v>
          </cell>
          <cell r="P280">
            <v>36526</v>
          </cell>
          <cell r="Q280">
            <v>24</v>
          </cell>
          <cell r="S280">
            <v>37257</v>
          </cell>
          <cell r="T280" t="str">
            <v>Kurt Schullebauer</v>
          </cell>
          <cell r="U280" t="str">
            <v>Kurt Schullebauer</v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E280" t="str">
            <v/>
          </cell>
          <cell r="AM280" t="str">
            <v>eigenes Prüfgerät</v>
          </cell>
          <cell r="AO280" t="str">
            <v xml:space="preserve"> eigenes Prüfgerät</v>
          </cell>
          <cell r="AQ280" t="str">
            <v xml:space="preserve"> eigenes Prüfgerät                      </v>
          </cell>
          <cell r="AS280" t="str">
            <v>a</v>
          </cell>
          <cell r="AT280">
            <v>0</v>
          </cell>
          <cell r="AW280">
            <v>36510</v>
          </cell>
          <cell r="BA280">
            <v>180</v>
          </cell>
          <cell r="BB280">
            <v>7</v>
          </cell>
          <cell r="BC280">
            <v>0</v>
          </cell>
          <cell r="BD280">
            <v>0</v>
          </cell>
          <cell r="BE280">
            <v>0</v>
          </cell>
        </row>
        <row r="281">
          <cell r="A281" t="str">
            <v>5903-000</v>
          </cell>
          <cell r="B281" t="str">
            <v>Institut für</v>
          </cell>
          <cell r="C281" t="str">
            <v>Wärme- und Brennstofftechnik</v>
          </cell>
          <cell r="F281" t="str">
            <v>Herrn</v>
          </cell>
          <cell r="G281" t="str">
            <v>Hans-Hermann Niehues</v>
          </cell>
          <cell r="H281">
            <v>3040</v>
          </cell>
          <cell r="I281">
            <v>1</v>
          </cell>
          <cell r="K281">
            <v>33995</v>
          </cell>
          <cell r="M281" t="str">
            <v>Werkstatt</v>
          </cell>
          <cell r="N281">
            <v>12</v>
          </cell>
          <cell r="O281">
            <v>16</v>
          </cell>
          <cell r="P281">
            <v>36220</v>
          </cell>
          <cell r="Q281">
            <v>16</v>
          </cell>
          <cell r="R281" t="str">
            <v xml:space="preserve"> </v>
          </cell>
          <cell r="S281">
            <v>36708</v>
          </cell>
          <cell r="T281" t="str">
            <v>Hans-Hermann Niehues</v>
          </cell>
          <cell r="U281" t="str">
            <v>Hans-Hermann Niehues</v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>
            <v>35391</v>
          </cell>
          <cell r="AE281">
            <v>35391</v>
          </cell>
          <cell r="AT281">
            <v>1</v>
          </cell>
          <cell r="AW281" t="str">
            <v>22.4.99BE; 24.3.99; 07.01.1999</v>
          </cell>
          <cell r="BA281">
            <v>196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</row>
        <row r="282">
          <cell r="A282" t="str">
            <v>5903-001</v>
          </cell>
          <cell r="B282" t="str">
            <v>Institut für</v>
          </cell>
          <cell r="C282" t="str">
            <v>Wärme- und Brennstofftechnik</v>
          </cell>
          <cell r="F282" t="str">
            <v>Herrn</v>
          </cell>
          <cell r="G282" t="str">
            <v>Hans-Hermann Niehues</v>
          </cell>
          <cell r="H282">
            <v>3040</v>
          </cell>
          <cell r="I282" t="str">
            <v>"0"</v>
          </cell>
          <cell r="K282">
            <v>33995</v>
          </cell>
          <cell r="M282" t="str">
            <v>Büro</v>
          </cell>
          <cell r="N282">
            <v>24</v>
          </cell>
          <cell r="O282">
            <v>32</v>
          </cell>
          <cell r="P282">
            <v>36251</v>
          </cell>
          <cell r="Q282">
            <v>32</v>
          </cell>
          <cell r="R282" t="str">
            <v xml:space="preserve"> </v>
          </cell>
          <cell r="S282">
            <v>37226</v>
          </cell>
          <cell r="T282" t="str">
            <v>Hans-Hermann Niehues</v>
          </cell>
          <cell r="U282" t="str">
            <v>Hans-Hermann Niehues</v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>
            <v>35391</v>
          </cell>
          <cell r="AE282">
            <v>35391</v>
          </cell>
          <cell r="AT282" t="str">
            <v>Z</v>
          </cell>
          <cell r="AW282" t="str">
            <v>2.4.99BE; 24.3.99; 07.01.1999</v>
          </cell>
          <cell r="BA282">
            <v>138</v>
          </cell>
          <cell r="BB282">
            <v>1</v>
          </cell>
          <cell r="BC282">
            <v>0</v>
          </cell>
          <cell r="BD282">
            <v>0</v>
          </cell>
          <cell r="BE282">
            <v>0</v>
          </cell>
        </row>
        <row r="283">
          <cell r="A283" t="str">
            <v>5904-800</v>
          </cell>
          <cell r="B283" t="str">
            <v>Institut für</v>
          </cell>
          <cell r="C283" t="str">
            <v>Verfahrens- und Kerntechnik</v>
          </cell>
          <cell r="F283" t="str">
            <v>Herrn</v>
          </cell>
          <cell r="G283" t="str">
            <v>Karl-Heinz Pfeil</v>
          </cell>
          <cell r="H283">
            <v>2887</v>
          </cell>
          <cell r="I283">
            <v>1</v>
          </cell>
          <cell r="K283">
            <v>33917</v>
          </cell>
          <cell r="M283" t="str">
            <v>Werkstatt/Labor</v>
          </cell>
          <cell r="N283">
            <v>12</v>
          </cell>
          <cell r="O283">
            <v>16</v>
          </cell>
          <cell r="P283">
            <v>36434</v>
          </cell>
          <cell r="Q283">
            <v>16</v>
          </cell>
          <cell r="R283" t="str">
            <v xml:space="preserve"> </v>
          </cell>
          <cell r="S283">
            <v>36923</v>
          </cell>
          <cell r="T283" t="str">
            <v>Karl-Heinz Pfeil</v>
          </cell>
          <cell r="U283" t="str">
            <v>Karl-Heinz Pfeil</v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>
            <v>35391</v>
          </cell>
          <cell r="AE283">
            <v>35391</v>
          </cell>
          <cell r="AW283">
            <v>36318</v>
          </cell>
          <cell r="BA283">
            <v>222</v>
          </cell>
          <cell r="BB283">
            <v>6</v>
          </cell>
          <cell r="BC283">
            <v>0</v>
          </cell>
          <cell r="BD283">
            <v>0</v>
          </cell>
          <cell r="BE283">
            <v>0</v>
          </cell>
        </row>
        <row r="284">
          <cell r="A284" t="str">
            <v>5904-801</v>
          </cell>
          <cell r="B284" t="str">
            <v>Institut für</v>
          </cell>
          <cell r="C284" t="str">
            <v>Verfahrens- und Kerntechnik</v>
          </cell>
          <cell r="F284" t="str">
            <v>Herrn</v>
          </cell>
          <cell r="G284" t="str">
            <v>Karl-Heinz Pfeil</v>
          </cell>
          <cell r="H284">
            <v>2887</v>
          </cell>
          <cell r="I284" t="str">
            <v>"0"</v>
          </cell>
          <cell r="K284">
            <v>33917</v>
          </cell>
          <cell r="M284" t="str">
            <v>Büro</v>
          </cell>
          <cell r="N284">
            <v>24</v>
          </cell>
          <cell r="O284">
            <v>32</v>
          </cell>
          <cell r="P284">
            <v>36434</v>
          </cell>
          <cell r="Q284">
            <v>32</v>
          </cell>
          <cell r="S284">
            <v>37408</v>
          </cell>
          <cell r="T284" t="str">
            <v>Karl-Heinz Pfeil</v>
          </cell>
          <cell r="U284" t="str">
            <v>Karl-Heinz Pfeil</v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>
            <v>35391</v>
          </cell>
          <cell r="AE284">
            <v>35391</v>
          </cell>
          <cell r="AW284">
            <v>36318</v>
          </cell>
          <cell r="BA284">
            <v>101</v>
          </cell>
          <cell r="BB284">
            <v>3</v>
          </cell>
          <cell r="BC284">
            <v>0</v>
          </cell>
          <cell r="BD284">
            <v>0</v>
          </cell>
          <cell r="BE284">
            <v>0</v>
          </cell>
        </row>
        <row r="285">
          <cell r="A285" t="str">
            <v>5905-600</v>
          </cell>
          <cell r="B285" t="str">
            <v>Institut für</v>
          </cell>
          <cell r="C285" t="str">
            <v>Luft- und Raumfahrtssysteme</v>
          </cell>
          <cell r="E285" t="str">
            <v>Raumfahrtechnik</v>
          </cell>
          <cell r="F285" t="str">
            <v>Herrn</v>
          </cell>
          <cell r="G285" t="str">
            <v>Bernard Leugers</v>
          </cell>
          <cell r="H285">
            <v>7138</v>
          </cell>
          <cell r="I285" t="str">
            <v>"0"</v>
          </cell>
          <cell r="J285">
            <v>1</v>
          </cell>
          <cell r="K285">
            <v>33917</v>
          </cell>
          <cell r="M285" t="str">
            <v>Büro</v>
          </cell>
          <cell r="N285">
            <v>24</v>
          </cell>
          <cell r="O285">
            <v>24</v>
          </cell>
          <cell r="P285">
            <v>36312</v>
          </cell>
          <cell r="Q285">
            <v>30</v>
          </cell>
          <cell r="S285">
            <v>37226</v>
          </cell>
          <cell r="T285" t="str">
            <v>Bernard Leugers</v>
          </cell>
          <cell r="U285" t="str">
            <v>Bernard Leugers</v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>
            <v>36367</v>
          </cell>
          <cell r="AE285">
            <v>36367</v>
          </cell>
          <cell r="AM285" t="str">
            <v>eigenes Prüfgerät</v>
          </cell>
          <cell r="AO285" t="str">
            <v xml:space="preserve"> eigenes Prüfgerät</v>
          </cell>
          <cell r="AQ285" t="str">
            <v xml:space="preserve"> eigenes Prüfgerät                      </v>
          </cell>
          <cell r="AS285" t="str">
            <v>a</v>
          </cell>
          <cell r="AT285">
            <v>0</v>
          </cell>
          <cell r="AW285">
            <v>36171</v>
          </cell>
          <cell r="BA285">
            <v>159</v>
          </cell>
          <cell r="BB285">
            <v>0</v>
          </cell>
          <cell r="BC285">
            <v>3</v>
          </cell>
          <cell r="BD285">
            <v>0</v>
          </cell>
          <cell r="BE285">
            <v>1.8867924528301887</v>
          </cell>
        </row>
        <row r="286">
          <cell r="A286" t="str">
            <v>5906-400</v>
          </cell>
          <cell r="B286" t="str">
            <v>Institut für</v>
          </cell>
          <cell r="C286" t="str">
            <v>Mech. Verfahrenstechnik, Volkmaroder 4/5</v>
          </cell>
          <cell r="F286" t="str">
            <v>Herrn</v>
          </cell>
          <cell r="G286" t="str">
            <v>Claus-Dieter Laser</v>
          </cell>
          <cell r="H286">
            <v>9629</v>
          </cell>
          <cell r="I286">
            <v>1</v>
          </cell>
          <cell r="J286">
            <v>1</v>
          </cell>
          <cell r="K286">
            <v>33938</v>
          </cell>
          <cell r="M286" t="str">
            <v>Büro</v>
          </cell>
          <cell r="N286">
            <v>24</v>
          </cell>
          <cell r="O286">
            <v>24</v>
          </cell>
          <cell r="P286">
            <v>36465</v>
          </cell>
          <cell r="Q286">
            <v>24</v>
          </cell>
          <cell r="S286">
            <v>37196</v>
          </cell>
          <cell r="T286" t="str">
            <v>Joachim Schneider</v>
          </cell>
          <cell r="U286" t="str">
            <v>Joachim Schneider</v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E286" t="str">
            <v/>
          </cell>
          <cell r="AN286">
            <v>36488</v>
          </cell>
          <cell r="AO286">
            <v>0.41666666666666669</v>
          </cell>
          <cell r="AP286">
            <v>36739</v>
          </cell>
          <cell r="AR286">
            <v>1</v>
          </cell>
          <cell r="AW286" t="str">
            <v>04.05.00; 26.01.00; 17.11.99; 27.05.1999</v>
          </cell>
          <cell r="AX286" t="str">
            <v>Joachim Schneider ist die EF (30.11.92 )</v>
          </cell>
          <cell r="BA286">
            <v>200</v>
          </cell>
          <cell r="BB286">
            <v>4</v>
          </cell>
          <cell r="BC286">
            <v>0</v>
          </cell>
          <cell r="BD286">
            <v>0</v>
          </cell>
          <cell r="BE286">
            <v>0</v>
          </cell>
        </row>
        <row r="287">
          <cell r="A287" t="str">
            <v>5906-401</v>
          </cell>
          <cell r="B287" t="str">
            <v>Institut für</v>
          </cell>
          <cell r="C287" t="str">
            <v>Mech. Verfahrenstechnik, Spielmannstr. 7</v>
          </cell>
          <cell r="F287" t="str">
            <v>Herrn</v>
          </cell>
          <cell r="G287" t="str">
            <v>Claus-Dieter Laser</v>
          </cell>
          <cell r="H287">
            <v>9629</v>
          </cell>
          <cell r="I287" t="str">
            <v>"0"</v>
          </cell>
          <cell r="J287" t="str">
            <v>"0"</v>
          </cell>
          <cell r="K287">
            <v>34667</v>
          </cell>
          <cell r="M287" t="str">
            <v>Werkstatt</v>
          </cell>
          <cell r="N287">
            <v>12</v>
          </cell>
          <cell r="O287">
            <v>12</v>
          </cell>
          <cell r="P287">
            <v>36465</v>
          </cell>
          <cell r="Q287">
            <v>12</v>
          </cell>
          <cell r="S287">
            <v>36831</v>
          </cell>
          <cell r="T287" t="str">
            <v>Joachim Schneider</v>
          </cell>
          <cell r="U287" t="str">
            <v>Joachim Schneider</v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E287" t="str">
            <v/>
          </cell>
          <cell r="AR287" t="str">
            <v>pj</v>
          </cell>
          <cell r="AW287">
            <v>36481</v>
          </cell>
          <cell r="AX287" t="str">
            <v>Feb 96 Beginn; prüft weiter ab Sep 98  und ab Nov 99!- kopierte Unterlagen werden zugesandt 24.11.99</v>
          </cell>
          <cell r="BA287">
            <v>300</v>
          </cell>
          <cell r="BB287">
            <v>5</v>
          </cell>
          <cell r="BC287">
            <v>0</v>
          </cell>
          <cell r="BD287">
            <v>0</v>
          </cell>
          <cell r="BE287">
            <v>0</v>
          </cell>
        </row>
        <row r="288">
          <cell r="A288" t="str">
            <v>5907-200</v>
          </cell>
          <cell r="B288" t="str">
            <v>Institut für</v>
          </cell>
          <cell r="C288" t="str">
            <v>Werkzeugmaschinen und Fertigungstechnik</v>
          </cell>
          <cell r="F288" t="str">
            <v>Herrn</v>
          </cell>
          <cell r="G288" t="str">
            <v>Ireneusz Kultys</v>
          </cell>
          <cell r="H288">
            <v>7643</v>
          </cell>
          <cell r="I288">
            <v>1</v>
          </cell>
          <cell r="K288">
            <v>36318</v>
          </cell>
          <cell r="M288" t="str">
            <v>Werkstatt</v>
          </cell>
          <cell r="N288">
            <v>12</v>
          </cell>
          <cell r="O288">
            <v>12</v>
          </cell>
          <cell r="P288">
            <v>36281</v>
          </cell>
          <cell r="Q288">
            <v>12</v>
          </cell>
          <cell r="S288">
            <v>36647</v>
          </cell>
          <cell r="T288" t="str">
            <v>Ireneusz Kultys</v>
          </cell>
          <cell r="U288" t="str">
            <v>Ireneusz Kultys</v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>
            <v>36642</v>
          </cell>
          <cell r="AA288">
            <v>36675</v>
          </cell>
          <cell r="AB288" t="str">
            <v/>
          </cell>
          <cell r="AC288" t="str">
            <v/>
          </cell>
          <cell r="AE288" t="str">
            <v/>
          </cell>
          <cell r="AM288" t="str">
            <v>eigenes Prüfgerät</v>
          </cell>
          <cell r="AO288" t="str">
            <v xml:space="preserve"> eigenes Prüfgerät</v>
          </cell>
          <cell r="AQ288" t="str">
            <v xml:space="preserve"> eigenes Prüfgerät                      </v>
          </cell>
          <cell r="AS288">
            <v>1</v>
          </cell>
          <cell r="AT288">
            <v>0</v>
          </cell>
          <cell r="AV288">
            <v>36588</v>
          </cell>
          <cell r="AW288">
            <v>36004</v>
          </cell>
          <cell r="AX288" t="str">
            <v xml:space="preserve"> 80 % der Prüfunterlagen von 1997 sind bereits da ! </v>
          </cell>
          <cell r="BA288">
            <v>230</v>
          </cell>
          <cell r="BB288">
            <v>2</v>
          </cell>
          <cell r="BC288">
            <v>12</v>
          </cell>
          <cell r="BD288">
            <v>0</v>
          </cell>
          <cell r="BE288">
            <v>5.2173913043478262</v>
          </cell>
        </row>
        <row r="289">
          <cell r="A289" t="str">
            <v>5907-201</v>
          </cell>
          <cell r="B289" t="str">
            <v>Institut für</v>
          </cell>
          <cell r="C289" t="str">
            <v>Werkzeugmaschinen und Fertigungstechnik</v>
          </cell>
          <cell r="E289" t="str">
            <v>(Altbau Bereich)</v>
          </cell>
          <cell r="F289" t="str">
            <v>Herrn</v>
          </cell>
          <cell r="G289" t="str">
            <v>Helmut Link</v>
          </cell>
          <cell r="H289">
            <v>7627</v>
          </cell>
          <cell r="J289">
            <v>1</v>
          </cell>
          <cell r="K289">
            <v>36208</v>
          </cell>
          <cell r="M289" t="str">
            <v>Büro</v>
          </cell>
          <cell r="N289">
            <v>24</v>
          </cell>
          <cell r="O289">
            <v>24</v>
          </cell>
          <cell r="P289">
            <v>36281</v>
          </cell>
          <cell r="Q289">
            <v>24</v>
          </cell>
          <cell r="S289">
            <v>37012</v>
          </cell>
          <cell r="T289" t="str">
            <v>Ireneusz Kultys</v>
          </cell>
          <cell r="U289" t="str">
            <v>Ireneusz Kultys</v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E289" t="str">
            <v/>
          </cell>
          <cell r="AT289" t="str">
            <v>Z</v>
          </cell>
          <cell r="AU289" t="str">
            <v>h.link@tu-bs.de</v>
          </cell>
          <cell r="AV289">
            <v>36598</v>
          </cell>
          <cell r="AW289" t="str">
            <v>03.03.00; 27.05.1999</v>
          </cell>
          <cell r="AX289" t="str">
            <v>H. Link hatte Prüfung im Mai 99 begonnen; Unterlagen noch nicht eingetroffen; nächste Prüfung per Telefon im Mai 00 vereinbart !</v>
          </cell>
          <cell r="BA289">
            <v>178</v>
          </cell>
          <cell r="BB289">
            <v>3</v>
          </cell>
          <cell r="BC289">
            <v>1</v>
          </cell>
          <cell r="BD289">
            <v>0</v>
          </cell>
          <cell r="BE289">
            <v>0.5617977528089888</v>
          </cell>
        </row>
        <row r="290">
          <cell r="A290" t="str">
            <v>5907-210</v>
          </cell>
          <cell r="B290" t="str">
            <v>Institut für</v>
          </cell>
          <cell r="C290" t="str">
            <v>Werkzeugmaschinen und Fertigungstechnik</v>
          </cell>
          <cell r="E290" t="str">
            <v>(Neubau Bereich)</v>
          </cell>
          <cell r="F290" t="str">
            <v>Herrn</v>
          </cell>
          <cell r="G290" t="str">
            <v>Helmut Link</v>
          </cell>
          <cell r="H290">
            <v>7627</v>
          </cell>
          <cell r="J290" t="str">
            <v>"0"</v>
          </cell>
          <cell r="K290">
            <v>36208</v>
          </cell>
          <cell r="M290" t="str">
            <v>Werkstatt</v>
          </cell>
          <cell r="N290">
            <v>12</v>
          </cell>
          <cell r="O290">
            <v>12</v>
          </cell>
          <cell r="P290">
            <v>36281</v>
          </cell>
          <cell r="Q290">
            <v>12</v>
          </cell>
          <cell r="S290">
            <v>36647</v>
          </cell>
          <cell r="T290" t="str">
            <v>Ireneusz Kultys</v>
          </cell>
          <cell r="U290" t="str">
            <v>Ireneusz Kultys</v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>
            <v>36642</v>
          </cell>
          <cell r="AA290" t="str">
            <v>siehe &gt;</v>
          </cell>
          <cell r="AB290" t="str">
            <v/>
          </cell>
          <cell r="AC290" t="str">
            <v/>
          </cell>
          <cell r="AE290" t="str">
            <v/>
          </cell>
          <cell r="AM290">
            <v>36675</v>
          </cell>
          <cell r="AT290">
            <v>0</v>
          </cell>
          <cell r="AU290" t="str">
            <v>h.link@tu-bs.de</v>
          </cell>
          <cell r="AV290">
            <v>36675</v>
          </cell>
          <cell r="AW290" t="str">
            <v>29.05.00; 03.03.00; 27.05.1999</v>
          </cell>
          <cell r="AX290" t="str">
            <v>H. Link hatte Prüfung im Mai 99 begonnen; Unterlagen noch nicht eingetroffen; nächste Prüfung per Telefon im Mai 00 vereinbart!; Ruft am 2-6-00 zurück!</v>
          </cell>
          <cell r="BA290">
            <v>251</v>
          </cell>
          <cell r="BB290">
            <v>14</v>
          </cell>
          <cell r="BC290">
            <v>0</v>
          </cell>
          <cell r="BD290">
            <v>0</v>
          </cell>
          <cell r="BE290">
            <v>0</v>
          </cell>
        </row>
        <row r="291">
          <cell r="A291" t="str">
            <v>5907-211</v>
          </cell>
          <cell r="B291" t="str">
            <v>Institut für</v>
          </cell>
          <cell r="C291" t="str">
            <v>Werkzeugmaschinen und Fertigungstechnik</v>
          </cell>
          <cell r="E291" t="str">
            <v>(Neubau Bereich)</v>
          </cell>
          <cell r="F291" t="str">
            <v>Herrn</v>
          </cell>
          <cell r="G291" t="str">
            <v>Helmut Link</v>
          </cell>
          <cell r="H291">
            <v>7627</v>
          </cell>
          <cell r="J291" t="str">
            <v>"0"</v>
          </cell>
          <cell r="K291">
            <v>36208</v>
          </cell>
          <cell r="M291" t="str">
            <v>Büro</v>
          </cell>
          <cell r="N291">
            <v>24</v>
          </cell>
          <cell r="O291">
            <v>24</v>
          </cell>
          <cell r="P291">
            <v>36281</v>
          </cell>
          <cell r="Q291">
            <v>24</v>
          </cell>
          <cell r="S291">
            <v>37012</v>
          </cell>
          <cell r="T291" t="str">
            <v>Ireneusz Kultys</v>
          </cell>
          <cell r="U291" t="str">
            <v>Ireneusz Kultys</v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E291" t="str">
            <v/>
          </cell>
          <cell r="AT291">
            <v>0</v>
          </cell>
          <cell r="AU291" t="str">
            <v>a.pahlitzsch@tu-bs.de</v>
          </cell>
          <cell r="AV291">
            <v>36682</v>
          </cell>
          <cell r="AW291" t="str">
            <v>03.03.00; 27.05.1999</v>
          </cell>
          <cell r="AX291" t="str">
            <v>H. Link hatte Prüfung im Mai 99 begonnen; Unterlagen noch nicht eingetroffen; nächste Prüfung per Telefon im Mai 00 vereinbart !</v>
          </cell>
          <cell r="BA291">
            <v>447</v>
          </cell>
          <cell r="BB291">
            <v>20</v>
          </cell>
          <cell r="BC291">
            <v>2</v>
          </cell>
          <cell r="BD291">
            <v>1</v>
          </cell>
          <cell r="BE291">
            <v>0.44742729306487694</v>
          </cell>
        </row>
        <row r="292">
          <cell r="A292" t="str">
            <v>5907-212</v>
          </cell>
          <cell r="B292" t="str">
            <v>Institut für</v>
          </cell>
          <cell r="C292" t="str">
            <v>Werkzeugmaschinen und Fertigungstechnik</v>
          </cell>
          <cell r="E292" t="str">
            <v>Werkstatt Spielmannstr. 11 a</v>
          </cell>
          <cell r="F292" t="str">
            <v>Herrn</v>
          </cell>
          <cell r="G292" t="str">
            <v>Helmut Link</v>
          </cell>
          <cell r="H292">
            <v>7627</v>
          </cell>
          <cell r="J292" t="str">
            <v>"0"</v>
          </cell>
          <cell r="K292">
            <v>36208</v>
          </cell>
          <cell r="M292" t="str">
            <v>Werkstatt</v>
          </cell>
          <cell r="N292">
            <v>12</v>
          </cell>
          <cell r="O292">
            <v>12</v>
          </cell>
          <cell r="P292">
            <v>36281</v>
          </cell>
          <cell r="Q292">
            <v>16</v>
          </cell>
          <cell r="S292">
            <v>36770</v>
          </cell>
          <cell r="T292">
            <v>35676</v>
          </cell>
          <cell r="U292">
            <v>35676</v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>
            <v>35415</v>
          </cell>
          <cell r="AE292">
            <v>35415</v>
          </cell>
          <cell r="AT292">
            <v>0</v>
          </cell>
          <cell r="AW292" t="str">
            <v>03.03.00; 27.05.1999</v>
          </cell>
          <cell r="BA292">
            <v>222</v>
          </cell>
          <cell r="BB292">
            <v>12</v>
          </cell>
          <cell r="BC292">
            <v>2</v>
          </cell>
          <cell r="BD292">
            <v>0</v>
          </cell>
          <cell r="BE292">
            <v>0.90090090090090091</v>
          </cell>
        </row>
        <row r="293">
          <cell r="A293" t="str">
            <v>5908-000</v>
          </cell>
          <cell r="B293" t="str">
            <v>Institut für</v>
          </cell>
          <cell r="C293" t="str">
            <v>Fabrikbetriebslehre u. Unternehmensforschung</v>
          </cell>
          <cell r="F293" t="str">
            <v>Herrn</v>
          </cell>
          <cell r="G293" t="str">
            <v>Heinz Georg Pentsch</v>
          </cell>
          <cell r="H293">
            <v>2729</v>
          </cell>
          <cell r="J293">
            <v>1</v>
          </cell>
          <cell r="K293">
            <v>33995</v>
          </cell>
          <cell r="M293" t="str">
            <v>Büro</v>
          </cell>
          <cell r="N293">
            <v>24</v>
          </cell>
          <cell r="O293">
            <v>32</v>
          </cell>
          <cell r="P293">
            <v>36434</v>
          </cell>
          <cell r="Q293">
            <v>32</v>
          </cell>
          <cell r="R293" t="str">
            <v xml:space="preserve"> </v>
          </cell>
          <cell r="S293">
            <v>37408</v>
          </cell>
          <cell r="T293">
            <v>36476</v>
          </cell>
          <cell r="U293">
            <v>36476</v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>
            <v>35391</v>
          </cell>
          <cell r="AE293">
            <v>35391</v>
          </cell>
          <cell r="AW293">
            <v>36389</v>
          </cell>
          <cell r="BA293">
            <v>122</v>
          </cell>
          <cell r="BB293">
            <v>0</v>
          </cell>
          <cell r="BC293">
            <v>3</v>
          </cell>
          <cell r="BD293">
            <v>0</v>
          </cell>
          <cell r="BE293">
            <v>2.459016393442623</v>
          </cell>
        </row>
        <row r="294">
          <cell r="A294" t="str">
            <v>5909-900</v>
          </cell>
          <cell r="B294" t="str">
            <v>Institut für</v>
          </cell>
          <cell r="C294" t="str">
            <v>Schweißtechnik</v>
          </cell>
          <cell r="F294" t="str">
            <v>Herrn</v>
          </cell>
          <cell r="G294" t="str">
            <v>Martin Wylegala</v>
          </cell>
          <cell r="H294">
            <v>7837</v>
          </cell>
          <cell r="I294">
            <v>1</v>
          </cell>
          <cell r="K294">
            <v>33938</v>
          </cell>
          <cell r="M294" t="str">
            <v>Büro</v>
          </cell>
          <cell r="N294">
            <v>24</v>
          </cell>
          <cell r="O294">
            <v>24</v>
          </cell>
          <cell r="P294">
            <v>36192</v>
          </cell>
          <cell r="Q294">
            <v>24</v>
          </cell>
          <cell r="S294">
            <v>36923</v>
          </cell>
          <cell r="T294" t="str">
            <v>Martin Wylegala</v>
          </cell>
          <cell r="U294" t="str">
            <v>Martin Wylegala</v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E294" t="str">
            <v/>
          </cell>
          <cell r="AM294" t="str">
            <v>eigenes Prüfgerät</v>
          </cell>
          <cell r="AO294" t="str">
            <v xml:space="preserve"> eigenes Prüfgerät</v>
          </cell>
          <cell r="AQ294" t="str">
            <v xml:space="preserve"> eigenes Prüfgerät                      </v>
          </cell>
          <cell r="AS294" t="str">
            <v>a</v>
          </cell>
          <cell r="AT294">
            <v>0</v>
          </cell>
          <cell r="BA294">
            <v>774</v>
          </cell>
          <cell r="BB294">
            <v>10</v>
          </cell>
          <cell r="BC294">
            <v>0</v>
          </cell>
          <cell r="BD294">
            <v>0</v>
          </cell>
          <cell r="BE294">
            <v>0</v>
          </cell>
        </row>
        <row r="295">
          <cell r="A295" t="str">
            <v>5909-901</v>
          </cell>
          <cell r="B295" t="str">
            <v>Institut für</v>
          </cell>
          <cell r="C295" t="str">
            <v>Schweißtechnik</v>
          </cell>
          <cell r="F295" t="str">
            <v>Herrn</v>
          </cell>
          <cell r="G295" t="str">
            <v>Martin Wylegala</v>
          </cell>
          <cell r="H295">
            <v>7837</v>
          </cell>
          <cell r="I295" t="str">
            <v>"0"</v>
          </cell>
          <cell r="K295">
            <v>33938</v>
          </cell>
          <cell r="M295" t="str">
            <v>Schulung</v>
          </cell>
          <cell r="N295">
            <v>12</v>
          </cell>
          <cell r="O295">
            <v>12</v>
          </cell>
          <cell r="P295">
            <v>36192</v>
          </cell>
          <cell r="Q295">
            <v>24</v>
          </cell>
          <cell r="R295" t="str">
            <v>X</v>
          </cell>
          <cell r="S295">
            <v>36923</v>
          </cell>
          <cell r="T295" t="str">
            <v>Martin Wylegala</v>
          </cell>
          <cell r="U295" t="str">
            <v>Martin Wylegala</v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E295" t="str">
            <v>Sonderturnus</v>
          </cell>
          <cell r="AM295" t="str">
            <v>eigenes Prüfgerät</v>
          </cell>
          <cell r="AO295" t="str">
            <v xml:space="preserve"> eigenes Prüfgerät</v>
          </cell>
          <cell r="AQ295" t="str">
            <v xml:space="preserve"> eigenes Prüfgerät                      </v>
          </cell>
          <cell r="AS295">
            <v>1</v>
          </cell>
          <cell r="AT295" t="str">
            <v>Diskette</v>
          </cell>
          <cell r="AW295" t="str">
            <v xml:space="preserve"> </v>
          </cell>
          <cell r="AX295" t="str">
            <v xml:space="preserve"> M. Wylegala prüft eigenverantwortlich im 24 monatigem-Turnus</v>
          </cell>
          <cell r="BA295">
            <v>26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</row>
        <row r="296">
          <cell r="A296" t="str">
            <v>5909-902</v>
          </cell>
          <cell r="B296" t="str">
            <v>Institut für</v>
          </cell>
          <cell r="C296" t="str">
            <v>Schweißtechnik</v>
          </cell>
          <cell r="F296" t="str">
            <v>Herrn</v>
          </cell>
          <cell r="G296" t="str">
            <v>Martin Wylegala</v>
          </cell>
          <cell r="H296">
            <v>7837</v>
          </cell>
          <cell r="I296" t="str">
            <v>"0"</v>
          </cell>
          <cell r="K296">
            <v>35297</v>
          </cell>
          <cell r="M296" t="str">
            <v>Werkstatt</v>
          </cell>
          <cell r="N296">
            <v>12</v>
          </cell>
          <cell r="O296">
            <v>12</v>
          </cell>
          <cell r="P296">
            <v>36627</v>
          </cell>
          <cell r="Q296">
            <v>12</v>
          </cell>
          <cell r="R296" t="str">
            <v>X</v>
          </cell>
          <cell r="S296">
            <v>36992</v>
          </cell>
          <cell r="T296" t="str">
            <v>Martin Wylegala</v>
          </cell>
          <cell r="U296" t="str">
            <v>Martin Wylegala</v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E296" t="str">
            <v>Sonderturnus</v>
          </cell>
          <cell r="AK296">
            <v>36627</v>
          </cell>
          <cell r="AM296" t="str">
            <v>eigenes Prüfgerät</v>
          </cell>
          <cell r="AO296" t="str">
            <v xml:space="preserve"> eigenes Prüfgerät</v>
          </cell>
          <cell r="AQ296" t="str">
            <v xml:space="preserve"> eigenes Prüfgerät                      </v>
          </cell>
          <cell r="AS296" t="str">
            <v>a</v>
          </cell>
          <cell r="AT296">
            <v>0</v>
          </cell>
          <cell r="AX296" t="str">
            <v xml:space="preserve"> M. Wylegala prüft eigenverantwortlich im 12 monatigem-Turnus</v>
          </cell>
          <cell r="BA296">
            <v>33</v>
          </cell>
          <cell r="BB296">
            <v>3</v>
          </cell>
          <cell r="BC296">
            <v>1</v>
          </cell>
          <cell r="BD296">
            <v>0</v>
          </cell>
          <cell r="BE296">
            <v>3.0303030303030303</v>
          </cell>
        </row>
        <row r="297">
          <cell r="A297" t="str">
            <v>5910-200</v>
          </cell>
          <cell r="B297" t="str">
            <v>Institut für</v>
          </cell>
          <cell r="C297" t="str">
            <v>Werkstoffe</v>
          </cell>
          <cell r="F297" t="str">
            <v>Herrn</v>
          </cell>
          <cell r="G297" t="str">
            <v>Horst Gasse</v>
          </cell>
          <cell r="H297">
            <v>3077</v>
          </cell>
          <cell r="I297">
            <v>1</v>
          </cell>
          <cell r="J297">
            <v>0</v>
          </cell>
          <cell r="K297">
            <v>34507</v>
          </cell>
          <cell r="M297" t="str">
            <v>Büro</v>
          </cell>
          <cell r="N297">
            <v>24</v>
          </cell>
          <cell r="O297">
            <v>24</v>
          </cell>
          <cell r="P297">
            <v>36130</v>
          </cell>
          <cell r="Q297">
            <v>32</v>
          </cell>
          <cell r="R297" t="str">
            <v xml:space="preserve"> </v>
          </cell>
          <cell r="S297">
            <v>37104</v>
          </cell>
          <cell r="T297" t="str">
            <v>Horst Gasse</v>
          </cell>
          <cell r="U297" t="str">
            <v>Horst Gasse</v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>
            <v>35506</v>
          </cell>
          <cell r="AE297">
            <v>35506</v>
          </cell>
          <cell r="AT297">
            <v>1</v>
          </cell>
          <cell r="AU297" t="str">
            <v>h.meissner@tu-bs.de</v>
          </cell>
          <cell r="AV297">
            <v>36650</v>
          </cell>
          <cell r="AW297" t="str">
            <v>08.05.00; 03.05.00; 26.2.99; 11.2.99; 30.11.1998</v>
          </cell>
          <cell r="AX297" t="str">
            <v>Unterlagen werden nachgesandt !</v>
          </cell>
          <cell r="BA297">
            <v>191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</row>
        <row r="298">
          <cell r="A298" t="str">
            <v>5910-210</v>
          </cell>
          <cell r="B298" t="str">
            <v>Institut für</v>
          </cell>
          <cell r="C298" t="str">
            <v>Werkstoffe</v>
          </cell>
          <cell r="D298" t="str">
            <v>Abt.</v>
          </cell>
          <cell r="E298" t="str">
            <v>Werkstoffkunde u. Herstellungsverfahren</v>
          </cell>
          <cell r="F298" t="str">
            <v>Herrn</v>
          </cell>
          <cell r="G298" t="str">
            <v>Horst Gasse</v>
          </cell>
          <cell r="H298">
            <v>3077</v>
          </cell>
          <cell r="I298" t="str">
            <v>"0"</v>
          </cell>
          <cell r="K298">
            <v>34507</v>
          </cell>
          <cell r="M298" t="str">
            <v>Werkstatt</v>
          </cell>
          <cell r="N298">
            <v>12</v>
          </cell>
          <cell r="O298">
            <v>14</v>
          </cell>
          <cell r="P298">
            <v>36649</v>
          </cell>
          <cell r="Q298">
            <v>16</v>
          </cell>
          <cell r="S298">
            <v>37137</v>
          </cell>
          <cell r="T298" t="str">
            <v>Horst Gasse</v>
          </cell>
          <cell r="U298" t="str">
            <v>Horst Gasse</v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>
            <v>36278</v>
          </cell>
          <cell r="AE298">
            <v>36278</v>
          </cell>
          <cell r="AR298">
            <v>1</v>
          </cell>
          <cell r="AT298" t="str">
            <v>Z</v>
          </cell>
          <cell r="AW298" t="str">
            <v>03.05.00; 26.2.99; 11.2.99; 30.11.1998</v>
          </cell>
          <cell r="BA298">
            <v>482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</row>
        <row r="299">
          <cell r="A299" t="str">
            <v>5910-220</v>
          </cell>
          <cell r="B299" t="str">
            <v>Institut für</v>
          </cell>
          <cell r="C299" t="str">
            <v>Werkstoffe</v>
          </cell>
          <cell r="D299" t="str">
            <v>Abt.</v>
          </cell>
          <cell r="E299" t="str">
            <v>Angew. Werkstoffkunde u. Schadensanalyse</v>
          </cell>
          <cell r="F299" t="str">
            <v>Herrn</v>
          </cell>
          <cell r="G299" t="str">
            <v>Horst Gasse</v>
          </cell>
          <cell r="H299">
            <v>3077</v>
          </cell>
          <cell r="I299" t="str">
            <v>"0"</v>
          </cell>
          <cell r="K299">
            <v>34507</v>
          </cell>
          <cell r="M299" t="str">
            <v>Werkstatt</v>
          </cell>
          <cell r="N299">
            <v>12</v>
          </cell>
          <cell r="O299">
            <v>14</v>
          </cell>
          <cell r="P299">
            <v>36649</v>
          </cell>
          <cell r="Q299">
            <v>16</v>
          </cell>
          <cell r="S299">
            <v>37137</v>
          </cell>
          <cell r="T299" t="str">
            <v>Horst Gasse</v>
          </cell>
          <cell r="U299" t="str">
            <v>Horst Gasse</v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"28.04.99"</v>
          </cell>
          <cell r="AE299" t="str">
            <v>"28.04.99"</v>
          </cell>
          <cell r="AR299" t="str">
            <v>pj</v>
          </cell>
          <cell r="AT299" t="str">
            <v>Z</v>
          </cell>
          <cell r="AW299" t="str">
            <v>03.05.00; 26.2.99; 11.2.99; 30.11.1998</v>
          </cell>
          <cell r="BE299">
            <v>0</v>
          </cell>
        </row>
        <row r="300">
          <cell r="A300" t="str">
            <v>5911-000</v>
          </cell>
          <cell r="B300" t="str">
            <v>Institut für</v>
          </cell>
          <cell r="C300" t="str">
            <v>Oberflächentechnik und Plasmamatische Werkstoffentwicklung</v>
          </cell>
          <cell r="F300" t="str">
            <v>Herrn</v>
          </cell>
          <cell r="G300" t="str">
            <v>Rainer Schwetge</v>
          </cell>
          <cell r="H300">
            <v>9414</v>
          </cell>
          <cell r="I300">
            <v>1</v>
          </cell>
          <cell r="K300">
            <v>33938</v>
          </cell>
          <cell r="M300" t="str">
            <v>Werkstatt, Halle, Labor, Technikum</v>
          </cell>
          <cell r="N300">
            <v>12</v>
          </cell>
          <cell r="O300">
            <v>16</v>
          </cell>
          <cell r="P300">
            <v>36557</v>
          </cell>
          <cell r="Q300">
            <v>16</v>
          </cell>
          <cell r="S300">
            <v>37043</v>
          </cell>
          <cell r="T300" t="str">
            <v>Rainer Schwetge</v>
          </cell>
          <cell r="U300" t="str">
            <v>Rainer Schwetge</v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>
            <v>36125</v>
          </cell>
          <cell r="AE300">
            <v>36125</v>
          </cell>
          <cell r="AW300" t="str">
            <v>9.12.99; 09.10.1998</v>
          </cell>
          <cell r="AX300" t="str">
            <v>Faber mit Hinweis auf Trafo (Bananensteckerwechsel alt auf neu d. R. Schwetge)</v>
          </cell>
          <cell r="BA300">
            <v>209</v>
          </cell>
          <cell r="BB300">
            <v>15</v>
          </cell>
          <cell r="BC300">
            <v>0</v>
          </cell>
          <cell r="BD300">
            <v>0</v>
          </cell>
          <cell r="BE300">
            <v>0</v>
          </cell>
        </row>
        <row r="301">
          <cell r="A301" t="str">
            <v>5911-001</v>
          </cell>
          <cell r="B301" t="str">
            <v>Institut für</v>
          </cell>
          <cell r="C301" t="str">
            <v>Oberflächentechnik und Plasmamatische Werkstoffentwicklung</v>
          </cell>
          <cell r="F301" t="str">
            <v>Herrn</v>
          </cell>
          <cell r="G301" t="str">
            <v>Rainer Schwetge</v>
          </cell>
          <cell r="H301">
            <v>9414</v>
          </cell>
          <cell r="I301" t="str">
            <v>"0"</v>
          </cell>
          <cell r="K301">
            <v>33938</v>
          </cell>
          <cell r="M301" t="str">
            <v>Büro, Dunkelkammer,Seminarraum, Teeküche, Flur</v>
          </cell>
          <cell r="N301">
            <v>24</v>
          </cell>
          <cell r="O301">
            <v>32</v>
          </cell>
          <cell r="P301">
            <v>36557</v>
          </cell>
          <cell r="Q301">
            <v>32</v>
          </cell>
          <cell r="R301" t="str">
            <v xml:space="preserve"> </v>
          </cell>
          <cell r="S301">
            <v>37530</v>
          </cell>
          <cell r="T301" t="str">
            <v>Rainer Schwetge</v>
          </cell>
          <cell r="U301" t="str">
            <v>Rainer Schwetge</v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>
            <v>35543</v>
          </cell>
          <cell r="AE301">
            <v>35543</v>
          </cell>
          <cell r="AW301">
            <v>36549</v>
          </cell>
          <cell r="BA301">
            <v>196</v>
          </cell>
          <cell r="BB301">
            <v>8</v>
          </cell>
          <cell r="BC301">
            <v>0</v>
          </cell>
          <cell r="BD301">
            <v>0</v>
          </cell>
          <cell r="BE301">
            <v>0</v>
          </cell>
        </row>
        <row r="302">
          <cell r="A302" t="str">
            <v>5912-900</v>
          </cell>
          <cell r="B302" t="str">
            <v>Institut für</v>
          </cell>
          <cell r="C302" t="str">
            <v>Mikrotechnik</v>
          </cell>
          <cell r="F302" t="str">
            <v>Herrn</v>
          </cell>
          <cell r="G302" t="str">
            <v>Hans-Dieter Vopel</v>
          </cell>
          <cell r="H302" t="str">
            <v>9755/0</v>
          </cell>
          <cell r="J302">
            <v>1</v>
          </cell>
          <cell r="K302">
            <v>35886</v>
          </cell>
          <cell r="M302" t="str">
            <v>Labor</v>
          </cell>
          <cell r="N302">
            <v>12</v>
          </cell>
          <cell r="O302">
            <v>12</v>
          </cell>
          <cell r="P302">
            <v>36465</v>
          </cell>
          <cell r="Q302">
            <v>16</v>
          </cell>
          <cell r="R302" t="str">
            <v xml:space="preserve"> </v>
          </cell>
          <cell r="S302">
            <v>36951</v>
          </cell>
          <cell r="T302">
            <v>35954</v>
          </cell>
          <cell r="U302">
            <v>35954</v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>
            <v>36578</v>
          </cell>
          <cell r="AE302">
            <v>36578</v>
          </cell>
          <cell r="BA302">
            <v>69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</row>
        <row r="303">
          <cell r="A303" t="str">
            <v>5912-901</v>
          </cell>
          <cell r="B303" t="str">
            <v>Institut für</v>
          </cell>
          <cell r="C303" t="str">
            <v>Mikrotechnik</v>
          </cell>
          <cell r="E303" t="str">
            <v>Gebäude 3317</v>
          </cell>
          <cell r="F303" t="str">
            <v>Herrn</v>
          </cell>
          <cell r="G303" t="str">
            <v>Hans-Dieter Vopel</v>
          </cell>
          <cell r="H303">
            <v>9755</v>
          </cell>
          <cell r="J303" t="str">
            <v>"0"</v>
          </cell>
          <cell r="K303">
            <v>35886</v>
          </cell>
          <cell r="M303" t="str">
            <v>Büro</v>
          </cell>
          <cell r="N303">
            <v>24</v>
          </cell>
          <cell r="O303">
            <v>24</v>
          </cell>
          <cell r="P303">
            <v>36465</v>
          </cell>
          <cell r="Q303">
            <v>24</v>
          </cell>
          <cell r="S303">
            <v>37196</v>
          </cell>
          <cell r="T303">
            <v>35954</v>
          </cell>
          <cell r="U303">
            <v>35954</v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E303" t="str">
            <v/>
          </cell>
          <cell r="BA303">
            <v>30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</row>
        <row r="304">
          <cell r="A304" t="str">
            <v>5912-901</v>
          </cell>
          <cell r="B304" t="str">
            <v>Institut für</v>
          </cell>
          <cell r="C304" t="str">
            <v>Mikrotechnik</v>
          </cell>
          <cell r="F304" t="str">
            <v>Herrn</v>
          </cell>
          <cell r="G304" t="str">
            <v>Hans-Dieter Vopel</v>
          </cell>
          <cell r="H304">
            <v>9755</v>
          </cell>
          <cell r="J304" t="str">
            <v>"0"</v>
          </cell>
          <cell r="K304">
            <v>35886</v>
          </cell>
          <cell r="M304" t="str">
            <v>Büro</v>
          </cell>
          <cell r="N304">
            <v>24</v>
          </cell>
          <cell r="O304">
            <v>24</v>
          </cell>
          <cell r="P304">
            <v>35947</v>
          </cell>
          <cell r="Q304">
            <v>24</v>
          </cell>
          <cell r="S304">
            <v>36678</v>
          </cell>
          <cell r="T304">
            <v>35954</v>
          </cell>
          <cell r="U304">
            <v>35954</v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>
            <v>36672</v>
          </cell>
          <cell r="AA304" t="str">
            <v/>
          </cell>
          <cell r="AB304" t="str">
            <v/>
          </cell>
          <cell r="AC304" t="str">
            <v/>
          </cell>
          <cell r="AE304" t="str">
            <v/>
          </cell>
          <cell r="BA304">
            <v>232</v>
          </cell>
          <cell r="BB304">
            <v>4</v>
          </cell>
          <cell r="BC304">
            <v>0</v>
          </cell>
          <cell r="BD304">
            <v>0</v>
          </cell>
          <cell r="BE304">
            <v>0</v>
          </cell>
        </row>
        <row r="305">
          <cell r="A305" t="str">
            <v>5913-700</v>
          </cell>
          <cell r="B305" t="str">
            <v>Institut für</v>
          </cell>
          <cell r="C305" t="str">
            <v>Regelungs- und Automatisierungstechnik</v>
          </cell>
          <cell r="F305" t="str">
            <v>Herrn</v>
          </cell>
          <cell r="G305" t="str">
            <v>Andreas Siepmann</v>
          </cell>
          <cell r="H305">
            <v>3318</v>
          </cell>
          <cell r="I305">
            <v>1</v>
          </cell>
          <cell r="J305">
            <v>1</v>
          </cell>
          <cell r="K305">
            <v>36012</v>
          </cell>
          <cell r="M305" t="str">
            <v>Labor, Lager, Halle, Werkstatt</v>
          </cell>
          <cell r="N305">
            <v>12</v>
          </cell>
          <cell r="O305">
            <v>16</v>
          </cell>
          <cell r="P305">
            <v>36557</v>
          </cell>
          <cell r="Q305">
            <v>16</v>
          </cell>
          <cell r="S305">
            <v>37043</v>
          </cell>
          <cell r="T305" t="str">
            <v>Andreas Siepmann</v>
          </cell>
          <cell r="U305" t="str">
            <v>Andreas Siepmann</v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>
            <v>36045</v>
          </cell>
          <cell r="AE305">
            <v>36045</v>
          </cell>
          <cell r="AT305">
            <v>1</v>
          </cell>
          <cell r="AU305" t="str">
            <v>ifra.ing.tu-bs.de (@?)</v>
          </cell>
          <cell r="AV305">
            <v>36557</v>
          </cell>
          <cell r="BA305">
            <v>428</v>
          </cell>
          <cell r="BB305">
            <v>4</v>
          </cell>
          <cell r="BC305">
            <v>18</v>
          </cell>
          <cell r="BD305">
            <v>0</v>
          </cell>
          <cell r="BE305">
            <v>4.2056074766355138</v>
          </cell>
        </row>
        <row r="306">
          <cell r="A306" t="str">
            <v>5913-701</v>
          </cell>
          <cell r="B306" t="str">
            <v>Institut für</v>
          </cell>
          <cell r="C306" t="str">
            <v>Regelungs- und Automatisierungstechnik</v>
          </cell>
          <cell r="F306" t="str">
            <v>Herrn</v>
          </cell>
          <cell r="G306" t="str">
            <v>Andreas Siepmann</v>
          </cell>
          <cell r="H306">
            <v>3318</v>
          </cell>
          <cell r="I306" t="str">
            <v>"0"</v>
          </cell>
          <cell r="J306" t="str">
            <v>"0"</v>
          </cell>
          <cell r="K306">
            <v>36012</v>
          </cell>
          <cell r="M306" t="str">
            <v>Büro</v>
          </cell>
          <cell r="N306">
            <v>24</v>
          </cell>
          <cell r="O306">
            <v>24</v>
          </cell>
          <cell r="P306">
            <v>35977</v>
          </cell>
          <cell r="Q306">
            <v>32</v>
          </cell>
          <cell r="S306">
            <v>36951</v>
          </cell>
          <cell r="T306" t="str">
            <v>Andreas Siepmann</v>
          </cell>
          <cell r="U306" t="str">
            <v>Andreas Siepmann</v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>
            <v>36096</v>
          </cell>
          <cell r="AE306">
            <v>36096</v>
          </cell>
          <cell r="AT306">
            <v>0</v>
          </cell>
          <cell r="BA306">
            <v>500</v>
          </cell>
          <cell r="BB306">
            <v>25</v>
          </cell>
          <cell r="BC306">
            <v>1</v>
          </cell>
          <cell r="BD306">
            <v>0</v>
          </cell>
          <cell r="BE306">
            <v>0.2</v>
          </cell>
        </row>
        <row r="307">
          <cell r="A307" t="str">
            <v>5914-500</v>
          </cell>
          <cell r="B307" t="str">
            <v>Institut für</v>
          </cell>
          <cell r="C307" t="str">
            <v>Bioverfahrenstechnik</v>
          </cell>
          <cell r="E307" t="str">
            <v>Gaußstr. 17, Bruchtorwall</v>
          </cell>
          <cell r="F307" t="str">
            <v>Herrn</v>
          </cell>
          <cell r="G307" t="str">
            <v>Rochus  Jonas</v>
          </cell>
          <cell r="H307">
            <v>7658</v>
          </cell>
          <cell r="I307">
            <v>1</v>
          </cell>
          <cell r="J307">
            <v>2</v>
          </cell>
          <cell r="K307">
            <v>35123</v>
          </cell>
          <cell r="M307" t="str">
            <v>Büro</v>
          </cell>
          <cell r="N307">
            <v>24</v>
          </cell>
          <cell r="O307">
            <v>24</v>
          </cell>
          <cell r="P307">
            <v>36008</v>
          </cell>
          <cell r="Q307">
            <v>24</v>
          </cell>
          <cell r="S307">
            <v>36739</v>
          </cell>
          <cell r="T307" t="str">
            <v>Rochus  Jonas</v>
          </cell>
          <cell r="U307" t="str">
            <v>Rochus  Jonas</v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E307" t="str">
            <v/>
          </cell>
          <cell r="AT307">
            <v>1</v>
          </cell>
          <cell r="BA307">
            <v>17</v>
          </cell>
          <cell r="BB307">
            <v>0</v>
          </cell>
          <cell r="BC307">
            <v>3</v>
          </cell>
          <cell r="BD307">
            <v>0</v>
          </cell>
          <cell r="BE307">
            <v>17.647058823529413</v>
          </cell>
        </row>
        <row r="308">
          <cell r="A308" t="str">
            <v>5914-501</v>
          </cell>
          <cell r="B308" t="str">
            <v>Institut für</v>
          </cell>
          <cell r="C308" t="str">
            <v>Bioverfahrenstechnik</v>
          </cell>
          <cell r="E308" t="str">
            <v>Gaußstr. 17, Bruchtorwall</v>
          </cell>
          <cell r="F308" t="str">
            <v>Herrn</v>
          </cell>
          <cell r="G308" t="str">
            <v>Rochus  Jonas</v>
          </cell>
          <cell r="H308">
            <v>7658</v>
          </cell>
          <cell r="I308" t="str">
            <v>"0"</v>
          </cell>
          <cell r="J308" t="str">
            <v>"0"</v>
          </cell>
          <cell r="K308">
            <v>35123</v>
          </cell>
          <cell r="L308">
            <v>2</v>
          </cell>
          <cell r="M308" t="str">
            <v>Werkstatt</v>
          </cell>
          <cell r="N308">
            <v>12</v>
          </cell>
          <cell r="O308">
            <v>12</v>
          </cell>
          <cell r="P308">
            <v>36434</v>
          </cell>
          <cell r="Q308">
            <v>12</v>
          </cell>
          <cell r="R308" t="str">
            <v xml:space="preserve"> </v>
          </cell>
          <cell r="S308">
            <v>36800</v>
          </cell>
          <cell r="T308" t="str">
            <v>Rochus  Jonas</v>
          </cell>
          <cell r="U308" t="str">
            <v>Rochus  Jonas</v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E308" t="str">
            <v/>
          </cell>
          <cell r="AT308">
            <v>0</v>
          </cell>
          <cell r="AW308">
            <v>36697</v>
          </cell>
          <cell r="AX308" t="str">
            <v>Begutachtung von Messe-Konstruktionen mit H. Jonas; nach Fertigstellung erfolgt VDE 701er Abnahme von mir (13.04.00)!</v>
          </cell>
          <cell r="BA308">
            <v>315</v>
          </cell>
          <cell r="BB308">
            <v>3</v>
          </cell>
          <cell r="BC308">
            <v>15</v>
          </cell>
          <cell r="BD308">
            <v>0</v>
          </cell>
          <cell r="BE308">
            <v>4.7619047619047619</v>
          </cell>
        </row>
        <row r="309">
          <cell r="A309" t="str">
            <v>5916-100</v>
          </cell>
          <cell r="C309" t="str">
            <v>Rechenanlage des Mechanikzentrums</v>
          </cell>
          <cell r="F309" t="str">
            <v>Herrn</v>
          </cell>
          <cell r="G309" t="str">
            <v>Volker Jagla</v>
          </cell>
          <cell r="H309" t="str">
            <v>7072/77</v>
          </cell>
          <cell r="I309" t="str">
            <v>"0"</v>
          </cell>
          <cell r="K309">
            <v>33917</v>
          </cell>
          <cell r="M309" t="str">
            <v>Büro</v>
          </cell>
          <cell r="N309">
            <v>24</v>
          </cell>
          <cell r="O309">
            <v>32</v>
          </cell>
          <cell r="P309">
            <v>36690</v>
          </cell>
          <cell r="Q309">
            <v>32</v>
          </cell>
          <cell r="S309">
            <v>37665</v>
          </cell>
          <cell r="T309" t="str">
            <v>Volker Jagla</v>
          </cell>
          <cell r="U309" t="str">
            <v>Volker Jagla</v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"03.04.97"</v>
          </cell>
          <cell r="AE309" t="str">
            <v>"03.04.97"</v>
          </cell>
          <cell r="AT309" t="str">
            <v>Z</v>
          </cell>
          <cell r="BA309">
            <v>82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</row>
        <row r="310">
          <cell r="A310" t="str">
            <v>5927-700</v>
          </cell>
          <cell r="B310" t="str">
            <v>Fachb. 8</v>
          </cell>
          <cell r="C310" t="str">
            <v>Elektrotechnik</v>
          </cell>
          <cell r="F310" t="str">
            <v>Herrn</v>
          </cell>
          <cell r="G310" t="str">
            <v>Jens Faber,   Abt. 42</v>
          </cell>
          <cell r="H310">
            <v>7796</v>
          </cell>
          <cell r="I310" t="str">
            <v>"0"</v>
          </cell>
          <cell r="K310">
            <v>33547</v>
          </cell>
          <cell r="M310" t="str">
            <v>Büro</v>
          </cell>
          <cell r="N310">
            <v>24</v>
          </cell>
          <cell r="O310">
            <v>24</v>
          </cell>
          <cell r="P310">
            <v>35886</v>
          </cell>
          <cell r="Q310">
            <v>24</v>
          </cell>
          <cell r="S310">
            <v>36617</v>
          </cell>
          <cell r="T310" t="str">
            <v>Faber</v>
          </cell>
          <cell r="U310" t="str">
            <v>Faber</v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>siehe &gt;</v>
          </cell>
          <cell r="AA310" t="str">
            <v/>
          </cell>
          <cell r="AB310" t="str">
            <v/>
          </cell>
          <cell r="AC310" t="str">
            <v/>
          </cell>
          <cell r="AE310" t="str">
            <v/>
          </cell>
          <cell r="AM310" t="str">
            <v>siehe oben</v>
          </cell>
          <cell r="AZ310" t="str">
            <v>FJ</v>
          </cell>
          <cell r="BA310">
            <v>28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</row>
        <row r="311">
          <cell r="A311" t="str">
            <v>5927-701</v>
          </cell>
          <cell r="B311" t="str">
            <v>Fachschaft</v>
          </cell>
          <cell r="C311" t="str">
            <v>Elektrotechnik</v>
          </cell>
          <cell r="E311" t="str">
            <v>Zimmerstr. 24 c</v>
          </cell>
          <cell r="F311" t="str">
            <v>Herrn</v>
          </cell>
          <cell r="G311" t="str">
            <v>Jens Faber</v>
          </cell>
          <cell r="H311">
            <v>4568</v>
          </cell>
          <cell r="I311" t="str">
            <v>"0"</v>
          </cell>
          <cell r="K311">
            <v>33547</v>
          </cell>
          <cell r="M311" t="str">
            <v>Büro</v>
          </cell>
          <cell r="N311">
            <v>24</v>
          </cell>
          <cell r="O311">
            <v>24</v>
          </cell>
          <cell r="P311">
            <v>36678</v>
          </cell>
          <cell r="Q311">
            <v>24</v>
          </cell>
          <cell r="S311">
            <v>37408</v>
          </cell>
          <cell r="T311" t="str">
            <v>Faber</v>
          </cell>
          <cell r="U311" t="str">
            <v>Faber</v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E311" t="str">
            <v/>
          </cell>
          <cell r="AM311" t="str">
            <v>siehe oben</v>
          </cell>
          <cell r="AX311" t="str">
            <v>Prüfung erfolgt auf freiw. Basis</v>
          </cell>
          <cell r="AZ311" t="str">
            <v>JF</v>
          </cell>
          <cell r="BE311">
            <v>0</v>
          </cell>
        </row>
        <row r="312">
          <cell r="A312" t="str">
            <v>5928-500</v>
          </cell>
          <cell r="B312" t="str">
            <v>Institut für</v>
          </cell>
          <cell r="C312" t="str">
            <v>El. Meßtechnik, Grdl. d. Elektrotechnik</v>
          </cell>
          <cell r="F312" t="str">
            <v>Frau</v>
          </cell>
          <cell r="G312" t="str">
            <v xml:space="preserve">Kerstin Lauckner </v>
          </cell>
          <cell r="H312">
            <v>3857</v>
          </cell>
          <cell r="I312">
            <v>1</v>
          </cell>
          <cell r="K312">
            <v>33955</v>
          </cell>
          <cell r="M312" t="str">
            <v>Büro</v>
          </cell>
          <cell r="N312">
            <v>24</v>
          </cell>
          <cell r="O312">
            <v>24</v>
          </cell>
          <cell r="P312">
            <v>36620</v>
          </cell>
          <cell r="Q312">
            <v>32</v>
          </cell>
          <cell r="S312">
            <v>37594</v>
          </cell>
          <cell r="T312" t="str">
            <v>K.-P. Rietkötter</v>
          </cell>
          <cell r="U312" t="str">
            <v>K.-P. Rietkötter</v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>
            <v>36669</v>
          </cell>
          <cell r="AE312">
            <v>36669</v>
          </cell>
          <cell r="AT312">
            <v>1</v>
          </cell>
          <cell r="AU312" t="str">
            <v>k.lauckner@tu-bs.de</v>
          </cell>
          <cell r="AV312">
            <v>36650</v>
          </cell>
          <cell r="AW312" t="str">
            <v>23.05.00 BE+PKR; 08.05.00; 18.04.00</v>
          </cell>
          <cell r="BA312">
            <v>175</v>
          </cell>
          <cell r="BB312">
            <v>30</v>
          </cell>
          <cell r="BC312">
            <v>0</v>
          </cell>
          <cell r="BD312">
            <v>0</v>
          </cell>
          <cell r="BE312">
            <v>0</v>
          </cell>
        </row>
        <row r="313">
          <cell r="A313" t="str">
            <v>5928-501</v>
          </cell>
          <cell r="B313" t="str">
            <v>Institut für</v>
          </cell>
          <cell r="C313" t="str">
            <v>El. Meßtechnik, Grdl. d. Elektrotechnik</v>
          </cell>
          <cell r="F313" t="str">
            <v>Frau</v>
          </cell>
          <cell r="G313" t="str">
            <v xml:space="preserve">Kerstin Lauckner </v>
          </cell>
          <cell r="H313">
            <v>3857</v>
          </cell>
          <cell r="J313">
            <v>1</v>
          </cell>
          <cell r="K313">
            <v>33955</v>
          </cell>
          <cell r="M313" t="str">
            <v>Labor, Werkstatt</v>
          </cell>
          <cell r="N313">
            <v>12</v>
          </cell>
          <cell r="O313">
            <v>16</v>
          </cell>
          <cell r="P313">
            <v>36281</v>
          </cell>
          <cell r="Q313">
            <v>16</v>
          </cell>
          <cell r="R313" t="str">
            <v xml:space="preserve"> </v>
          </cell>
          <cell r="S313">
            <v>36770</v>
          </cell>
          <cell r="T313" t="str">
            <v>K.-P. Rietkötter</v>
          </cell>
          <cell r="U313" t="str">
            <v>K.-P. Rietkötter</v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>
            <v>35391</v>
          </cell>
          <cell r="AE313">
            <v>35391</v>
          </cell>
          <cell r="AW313" t="str">
            <v>31.3.00; 03.05.1999</v>
          </cell>
          <cell r="BA313">
            <v>845</v>
          </cell>
          <cell r="BB313">
            <v>13</v>
          </cell>
          <cell r="BC313">
            <v>2</v>
          </cell>
          <cell r="BD313">
            <v>0</v>
          </cell>
          <cell r="BE313">
            <v>0.23668639053254437</v>
          </cell>
        </row>
        <row r="314">
          <cell r="A314" t="str">
            <v>5929-300</v>
          </cell>
          <cell r="B314" t="str">
            <v>Institut für</v>
          </cell>
          <cell r="C314" t="str">
            <v>Regelungstechnik</v>
          </cell>
          <cell r="F314" t="str">
            <v>Herrn</v>
          </cell>
          <cell r="G314" t="str">
            <v>Bodo Schramm</v>
          </cell>
          <cell r="H314" t="str">
            <v>3842/ 36</v>
          </cell>
          <cell r="I314" t="str">
            <v>"0"</v>
          </cell>
          <cell r="K314" t="str">
            <v>Bernd Amlang im Nov 98</v>
          </cell>
          <cell r="M314" t="str">
            <v>Büro</v>
          </cell>
          <cell r="N314">
            <v>24</v>
          </cell>
          <cell r="O314">
            <v>32</v>
          </cell>
          <cell r="P314">
            <v>36161</v>
          </cell>
          <cell r="Q314">
            <v>32</v>
          </cell>
          <cell r="S314">
            <v>37135</v>
          </cell>
          <cell r="T314" t="str">
            <v>Bodo Schramm</v>
          </cell>
          <cell r="U314" t="str">
            <v>Bodo Schramm</v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>
            <v>35459</v>
          </cell>
          <cell r="AE314">
            <v>35459</v>
          </cell>
          <cell r="AW314">
            <v>36146</v>
          </cell>
          <cell r="BA314">
            <v>223</v>
          </cell>
          <cell r="BB314">
            <v>11</v>
          </cell>
          <cell r="BC314">
            <v>0</v>
          </cell>
          <cell r="BD314">
            <v>0</v>
          </cell>
          <cell r="BE314">
            <v>0</v>
          </cell>
        </row>
        <row r="315">
          <cell r="A315" t="str">
            <v>5929-301</v>
          </cell>
          <cell r="B315" t="str">
            <v>Institut für</v>
          </cell>
          <cell r="C315" t="str">
            <v>Regelungstechnik</v>
          </cell>
          <cell r="F315" t="str">
            <v>Herrn</v>
          </cell>
          <cell r="G315" t="str">
            <v>Bodo Schramm</v>
          </cell>
          <cell r="H315" t="str">
            <v>3842/ 36</v>
          </cell>
          <cell r="I315">
            <v>1</v>
          </cell>
          <cell r="K315" t="str">
            <v>Bernd Amlang im Nov 98</v>
          </cell>
          <cell r="M315" t="str">
            <v>Werkstatt, Labor</v>
          </cell>
          <cell r="N315">
            <v>12</v>
          </cell>
          <cell r="O315">
            <v>16</v>
          </cell>
          <cell r="P315">
            <v>36161</v>
          </cell>
          <cell r="Q315">
            <v>16</v>
          </cell>
          <cell r="S315">
            <v>36647</v>
          </cell>
          <cell r="T315" t="str">
            <v>Bodo Schramm</v>
          </cell>
          <cell r="U315" t="str">
            <v>Bodo Schramm</v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>siehe &gt;</v>
          </cell>
          <cell r="AA315" t="str">
            <v/>
          </cell>
          <cell r="AB315" t="str">
            <v/>
          </cell>
          <cell r="AC315" t="str">
            <v/>
          </cell>
          <cell r="AD315">
            <v>35459</v>
          </cell>
          <cell r="AE315">
            <v>35459</v>
          </cell>
          <cell r="AM315" t="str">
            <v>siehe Bemerkungen</v>
          </cell>
          <cell r="AW315" t="str">
            <v>28.04.00; 17.12.1998</v>
          </cell>
          <cell r="AX315" t="str">
            <v>PKA folgt Ende Mai 00 von Herrn Schramm</v>
          </cell>
          <cell r="BA315">
            <v>369</v>
          </cell>
          <cell r="BB315">
            <v>10</v>
          </cell>
          <cell r="BC315">
            <v>0</v>
          </cell>
          <cell r="BD315">
            <v>0</v>
          </cell>
          <cell r="BE315">
            <v>0</v>
          </cell>
        </row>
        <row r="316">
          <cell r="A316" t="str">
            <v>5929-302</v>
          </cell>
          <cell r="B316" t="str">
            <v>Institut für</v>
          </cell>
          <cell r="C316" t="str">
            <v>Regelungstechnik</v>
          </cell>
          <cell r="F316" t="str">
            <v>Herrn</v>
          </cell>
          <cell r="G316" t="str">
            <v>Bodo Schramm</v>
          </cell>
          <cell r="H316" t="str">
            <v>3842/ 36</v>
          </cell>
          <cell r="I316" t="str">
            <v>"0"</v>
          </cell>
          <cell r="K316" t="str">
            <v>Bernd Amlang im Nov 99</v>
          </cell>
          <cell r="M316" t="str">
            <v>Geräteraum</v>
          </cell>
          <cell r="N316">
            <v>12</v>
          </cell>
          <cell r="O316">
            <v>12</v>
          </cell>
          <cell r="P316">
            <v>36161</v>
          </cell>
          <cell r="Q316">
            <v>16</v>
          </cell>
          <cell r="S316">
            <v>36647</v>
          </cell>
          <cell r="T316" t="str">
            <v>Bodo Schramm</v>
          </cell>
          <cell r="U316" t="str">
            <v>Bodo Schramm</v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>siehe &gt;</v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"29.01.97"</v>
          </cell>
          <cell r="AE316" t="str">
            <v>"29.01.97"</v>
          </cell>
          <cell r="AM316" t="str">
            <v>siehe Bemerkungen</v>
          </cell>
          <cell r="AW316" t="str">
            <v>28.04.00; 17.12.1998</v>
          </cell>
          <cell r="AX316" t="str">
            <v>PKA folgt Ende Mai 00 von Herrn Schramm</v>
          </cell>
          <cell r="BA316">
            <v>65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</row>
        <row r="317">
          <cell r="A317" t="str">
            <v>5930-700</v>
          </cell>
          <cell r="B317" t="str">
            <v>Institut für</v>
          </cell>
          <cell r="C317" t="str">
            <v>Halbleitertechnik</v>
          </cell>
          <cell r="F317" t="str">
            <v>Herrn</v>
          </cell>
          <cell r="G317" t="str">
            <v>Herbert Körner</v>
          </cell>
          <cell r="H317">
            <v>3772</v>
          </cell>
          <cell r="I317">
            <v>1</v>
          </cell>
          <cell r="J317">
            <v>1</v>
          </cell>
          <cell r="K317" t="str">
            <v xml:space="preserve">Herbert Körner </v>
          </cell>
          <cell r="M317" t="str">
            <v>Büro, Labor, Werkstatt, Praktikum</v>
          </cell>
          <cell r="N317">
            <v>24</v>
          </cell>
          <cell r="O317">
            <v>24</v>
          </cell>
          <cell r="P317">
            <v>36342</v>
          </cell>
          <cell r="Q317">
            <v>24</v>
          </cell>
          <cell r="R317" t="str">
            <v>X</v>
          </cell>
          <cell r="S317">
            <v>37073</v>
          </cell>
          <cell r="T317" t="str">
            <v>Herbert Körner</v>
          </cell>
          <cell r="U317" t="str">
            <v>Herbert Körner</v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 xml:space="preserve"> -----</v>
          </cell>
          <cell r="AE317" t="str">
            <v>Sonderturnus</v>
          </cell>
          <cell r="AM317" t="str">
            <v>eigenes Prüfgerät</v>
          </cell>
          <cell r="AO317" t="str">
            <v xml:space="preserve"> eigenes Prüfgerät</v>
          </cell>
          <cell r="AQ317" t="str">
            <v xml:space="preserve"> eigenes Prüfgerät                      </v>
          </cell>
          <cell r="AS317">
            <v>1</v>
          </cell>
          <cell r="AT317">
            <v>0</v>
          </cell>
          <cell r="AW317">
            <v>36392</v>
          </cell>
          <cell r="AX317" t="str">
            <v>H. Körner prüft eigenverantwortlich in 2 Jahres-Turnus</v>
          </cell>
          <cell r="BA317">
            <v>536</v>
          </cell>
          <cell r="BB317">
            <v>4</v>
          </cell>
          <cell r="BC317">
            <v>0</v>
          </cell>
          <cell r="BD317">
            <v>0</v>
          </cell>
          <cell r="BE317">
            <v>0</v>
          </cell>
        </row>
        <row r="318">
          <cell r="A318" t="str">
            <v>5931-500</v>
          </cell>
          <cell r="B318" t="str">
            <v>Institut für</v>
          </cell>
          <cell r="C318" t="str">
            <v>Elektrophysik</v>
          </cell>
          <cell r="F318" t="str">
            <v>Herrn</v>
          </cell>
          <cell r="G318" t="str">
            <v>Dietmar Hopert</v>
          </cell>
          <cell r="H318">
            <v>3811</v>
          </cell>
          <cell r="I318">
            <v>1</v>
          </cell>
          <cell r="K318">
            <v>34335</v>
          </cell>
          <cell r="M318" t="str">
            <v>Büro</v>
          </cell>
          <cell r="N318">
            <v>24</v>
          </cell>
          <cell r="O318">
            <v>32</v>
          </cell>
          <cell r="P318">
            <v>36281</v>
          </cell>
          <cell r="Q318">
            <v>32</v>
          </cell>
          <cell r="S318">
            <v>37257</v>
          </cell>
          <cell r="T318" t="str">
            <v>Dietmar Hopert</v>
          </cell>
          <cell r="U318" t="str">
            <v>Dietmar Hopert</v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>
            <v>35391</v>
          </cell>
          <cell r="AE318">
            <v>35391</v>
          </cell>
          <cell r="AM318" t="str">
            <v>eigenes Prüfgerät</v>
          </cell>
          <cell r="AO318" t="str">
            <v xml:space="preserve"> eigenes Prüfgerät</v>
          </cell>
          <cell r="AQ318" t="str">
            <v xml:space="preserve"> eigenes Prüfgerät                      </v>
          </cell>
          <cell r="AS318" t="str">
            <v>a</v>
          </cell>
          <cell r="BA318">
            <v>40</v>
          </cell>
          <cell r="BB318">
            <v>3</v>
          </cell>
          <cell r="BC318">
            <v>0</v>
          </cell>
          <cell r="BD318">
            <v>0</v>
          </cell>
          <cell r="BE318">
            <v>0</v>
          </cell>
        </row>
        <row r="319">
          <cell r="A319" t="str">
            <v>5931-501</v>
          </cell>
          <cell r="B319" t="str">
            <v>Institut für</v>
          </cell>
          <cell r="C319" t="str">
            <v>Elektrophysik</v>
          </cell>
          <cell r="F319" t="str">
            <v>Herrn</v>
          </cell>
          <cell r="G319" t="str">
            <v>Dietmar Hopert</v>
          </cell>
          <cell r="H319">
            <v>3811</v>
          </cell>
          <cell r="I319" t="str">
            <v>"0"</v>
          </cell>
          <cell r="K319">
            <v>34335</v>
          </cell>
          <cell r="M319" t="str">
            <v>Werkstatt</v>
          </cell>
          <cell r="N319">
            <v>12</v>
          </cell>
          <cell r="O319">
            <v>16</v>
          </cell>
          <cell r="P319">
            <v>36281</v>
          </cell>
          <cell r="Q319">
            <v>16</v>
          </cell>
          <cell r="R319" t="str">
            <v xml:space="preserve"> </v>
          </cell>
          <cell r="S319">
            <v>36770</v>
          </cell>
          <cell r="T319" t="str">
            <v>Dietmar Hopert</v>
          </cell>
          <cell r="U319" t="str">
            <v>Dietmar Hopert</v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>
            <v>35391</v>
          </cell>
          <cell r="AE319">
            <v>35391</v>
          </cell>
          <cell r="AW319">
            <v>36264</v>
          </cell>
          <cell r="BA319">
            <v>267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</row>
        <row r="320">
          <cell r="A320" t="str">
            <v>5932-300</v>
          </cell>
          <cell r="B320" t="str">
            <v>Institut für</v>
          </cell>
          <cell r="C320" t="str">
            <v>Netzwerktheorie u. Schaltungstechnik</v>
          </cell>
          <cell r="F320" t="str">
            <v>Herrn</v>
          </cell>
          <cell r="G320" t="str">
            <v>Rainer Otterbach</v>
          </cell>
          <cell r="H320">
            <v>3167</v>
          </cell>
          <cell r="J320">
            <v>1</v>
          </cell>
          <cell r="K320">
            <v>33955</v>
          </cell>
          <cell r="M320" t="str">
            <v>Büro</v>
          </cell>
          <cell r="N320">
            <v>24</v>
          </cell>
          <cell r="O320">
            <v>32</v>
          </cell>
          <cell r="P320">
            <v>36434</v>
          </cell>
          <cell r="Q320">
            <v>32</v>
          </cell>
          <cell r="S320">
            <v>37408</v>
          </cell>
          <cell r="T320">
            <v>36460</v>
          </cell>
          <cell r="U320">
            <v>36460</v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"29.06.98"</v>
          </cell>
          <cell r="AE320" t="str">
            <v>"29.06.98"</v>
          </cell>
          <cell r="AX320" t="str">
            <v xml:space="preserve">Hinweis: H.Otterbach prüfte 50 % der Prüfung schon mit </v>
          </cell>
          <cell r="BA320">
            <v>272</v>
          </cell>
          <cell r="BB320">
            <v>2</v>
          </cell>
          <cell r="BC320">
            <v>0</v>
          </cell>
          <cell r="BD320">
            <v>0</v>
          </cell>
          <cell r="BE320">
            <v>0</v>
          </cell>
        </row>
        <row r="321">
          <cell r="A321" t="str">
            <v>5932-301</v>
          </cell>
          <cell r="B321" t="str">
            <v>Institut für</v>
          </cell>
          <cell r="C321" t="str">
            <v>Netzwerktheorie u. Schaltungstechnik</v>
          </cell>
          <cell r="F321" t="str">
            <v>Herrn</v>
          </cell>
          <cell r="G321" t="str">
            <v>Rainer Otterbach</v>
          </cell>
          <cell r="H321">
            <v>3167</v>
          </cell>
          <cell r="J321" t="str">
            <v>"0"</v>
          </cell>
          <cell r="K321">
            <v>33955</v>
          </cell>
          <cell r="M321" t="str">
            <v>Büro</v>
          </cell>
          <cell r="N321">
            <v>24</v>
          </cell>
          <cell r="O321">
            <v>24</v>
          </cell>
          <cell r="P321">
            <v>35947</v>
          </cell>
          <cell r="Q321">
            <v>32</v>
          </cell>
          <cell r="S321">
            <v>36923</v>
          </cell>
          <cell r="T321">
            <v>35949</v>
          </cell>
          <cell r="U321">
            <v>35949</v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>
            <v>35975</v>
          </cell>
          <cell r="AE321">
            <v>35975</v>
          </cell>
          <cell r="AX321" t="str">
            <v xml:space="preserve">Hinweis: H.Otterbach prüfte 50 % der nächsten Prüfung schon mit </v>
          </cell>
          <cell r="BA321">
            <v>205</v>
          </cell>
          <cell r="BB321">
            <v>8</v>
          </cell>
          <cell r="BC321">
            <v>0</v>
          </cell>
          <cell r="BD321">
            <v>0</v>
          </cell>
          <cell r="BE321">
            <v>0</v>
          </cell>
        </row>
        <row r="322">
          <cell r="A322" t="str">
            <v>5933-100</v>
          </cell>
          <cell r="B322" t="str">
            <v>Institut für</v>
          </cell>
          <cell r="C322" t="str">
            <v>Hochspannungstechnik und Elektrische Energieanlagen</v>
          </cell>
          <cell r="D322" t="str">
            <v>Abt.</v>
          </cell>
          <cell r="E322" t="str">
            <v>Hochspannungstechnik</v>
          </cell>
          <cell r="F322" t="str">
            <v>Herrn</v>
          </cell>
          <cell r="G322" t="str">
            <v>Hans-Joachim Müller</v>
          </cell>
          <cell r="H322">
            <v>7746</v>
          </cell>
          <cell r="I322">
            <v>1</v>
          </cell>
          <cell r="K322">
            <v>33945</v>
          </cell>
          <cell r="M322" t="str">
            <v>Werkstatt</v>
          </cell>
          <cell r="N322">
            <v>12</v>
          </cell>
          <cell r="O322">
            <v>12</v>
          </cell>
          <cell r="P322">
            <v>36682</v>
          </cell>
          <cell r="Q322">
            <v>16</v>
          </cell>
          <cell r="S322">
            <v>37169</v>
          </cell>
          <cell r="T322" t="str">
            <v>Hans-Joachim Müller</v>
          </cell>
          <cell r="U322" t="str">
            <v>Hans-Joachim Müller</v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>
            <v>36251</v>
          </cell>
          <cell r="AE322">
            <v>36251</v>
          </cell>
          <cell r="AM322" t="str">
            <v>eigenes Prüfgerät</v>
          </cell>
          <cell r="AO322" t="str">
            <v xml:space="preserve"> eigenes Prüfgerät</v>
          </cell>
          <cell r="AQ322" t="str">
            <v xml:space="preserve"> eigenes Prüfgerät                      </v>
          </cell>
          <cell r="AR322">
            <v>1</v>
          </cell>
          <cell r="AS322">
            <v>1</v>
          </cell>
          <cell r="AT322">
            <v>1</v>
          </cell>
          <cell r="AW322" t="str">
            <v>05.06.00 ;04.05.00; 08.02.1999</v>
          </cell>
          <cell r="BA322">
            <v>324</v>
          </cell>
          <cell r="BB322">
            <v>3</v>
          </cell>
          <cell r="BC322">
            <v>1</v>
          </cell>
          <cell r="BD322">
            <v>1</v>
          </cell>
          <cell r="BE322">
            <v>0.30864197530864196</v>
          </cell>
        </row>
        <row r="323">
          <cell r="A323" t="str">
            <v>5933-101</v>
          </cell>
          <cell r="B323" t="str">
            <v>Institut für</v>
          </cell>
          <cell r="C323" t="str">
            <v>Hochspannungstechnik und Elektrische Energieanlagen</v>
          </cell>
          <cell r="D323" t="str">
            <v>Abt.</v>
          </cell>
          <cell r="E323" t="str">
            <v>Hochspannungstechnik</v>
          </cell>
          <cell r="F323" t="str">
            <v>Herrn</v>
          </cell>
          <cell r="G323" t="str">
            <v>Hans-Joachim Müller</v>
          </cell>
          <cell r="H323">
            <v>7746</v>
          </cell>
          <cell r="I323" t="str">
            <v>"0"</v>
          </cell>
          <cell r="K323">
            <v>33945</v>
          </cell>
          <cell r="M323" t="str">
            <v>Büro</v>
          </cell>
          <cell r="N323">
            <v>24</v>
          </cell>
          <cell r="O323">
            <v>24</v>
          </cell>
          <cell r="P323">
            <v>36712</v>
          </cell>
          <cell r="Q323">
            <v>32</v>
          </cell>
          <cell r="S323">
            <v>37685</v>
          </cell>
          <cell r="T323" t="str">
            <v>Hans-Joachim Müller</v>
          </cell>
          <cell r="U323" t="str">
            <v>Hans-Joachim Müller</v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>
            <v>35391</v>
          </cell>
          <cell r="AE323" t="str">
            <v>Schreiben?</v>
          </cell>
          <cell r="AM323" t="str">
            <v>eigenes Prüfgerät</v>
          </cell>
          <cell r="AO323" t="str">
            <v xml:space="preserve"> eigenes Prüfgerät</v>
          </cell>
          <cell r="AQ323" t="str">
            <v xml:space="preserve"> eigenes Prüfgerät                      </v>
          </cell>
          <cell r="AR323" t="str">
            <v>pj</v>
          </cell>
          <cell r="AS323" t="str">
            <v>a</v>
          </cell>
          <cell r="AT323" t="str">
            <v>Z</v>
          </cell>
          <cell r="AW323">
            <v>36682</v>
          </cell>
          <cell r="BA323">
            <v>122</v>
          </cell>
          <cell r="BC323">
            <v>0</v>
          </cell>
          <cell r="BE323">
            <v>0</v>
          </cell>
        </row>
        <row r="324">
          <cell r="A324" t="str">
            <v>5933-110</v>
          </cell>
          <cell r="B324" t="str">
            <v>Institut für</v>
          </cell>
          <cell r="C324" t="str">
            <v>Hochspannungstechnik und Elektrische Energieanlagen</v>
          </cell>
          <cell r="D324" t="str">
            <v>Abt.</v>
          </cell>
          <cell r="E324" t="str">
            <v>Elektrische Energieanlagen</v>
          </cell>
          <cell r="F324" t="str">
            <v>Herrn</v>
          </cell>
          <cell r="G324" t="str">
            <v>Hans-Joachim Müller</v>
          </cell>
          <cell r="H324">
            <v>7746</v>
          </cell>
          <cell r="I324" t="str">
            <v>"0"</v>
          </cell>
          <cell r="K324">
            <v>33945</v>
          </cell>
          <cell r="M324" t="str">
            <v>Werkstatt</v>
          </cell>
          <cell r="N324">
            <v>12</v>
          </cell>
          <cell r="O324">
            <v>15</v>
          </cell>
          <cell r="P324">
            <v>36465</v>
          </cell>
          <cell r="Q324">
            <v>16</v>
          </cell>
          <cell r="S324">
            <v>36951</v>
          </cell>
          <cell r="T324" t="str">
            <v>Hans-Joachim Müller</v>
          </cell>
          <cell r="U324" t="str">
            <v>Hans-Joachim Müller</v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>
            <v>36481</v>
          </cell>
          <cell r="AE324">
            <v>36481</v>
          </cell>
          <cell r="AM324" t="str">
            <v>eigenes Prüfgerät</v>
          </cell>
          <cell r="AO324" t="str">
            <v xml:space="preserve"> eigenes Prüfgerät</v>
          </cell>
          <cell r="AQ324" t="str">
            <v xml:space="preserve"> eigenes Prüfgerät                      </v>
          </cell>
          <cell r="AS324" t="str">
            <v>a</v>
          </cell>
          <cell r="AT324" t="str">
            <v>Z</v>
          </cell>
          <cell r="AW324" t="str">
            <v>04.05.00; 04.11.1999</v>
          </cell>
          <cell r="AX324" t="str">
            <v>(Betreuung am 30.7.98 ) Unterlagen ???</v>
          </cell>
          <cell r="BA324">
            <v>287</v>
          </cell>
          <cell r="BB324">
            <v>4</v>
          </cell>
          <cell r="BC324">
            <v>0</v>
          </cell>
          <cell r="BD324">
            <v>0</v>
          </cell>
          <cell r="BE324">
            <v>0</v>
          </cell>
        </row>
        <row r="325">
          <cell r="A325" t="str">
            <v>5933-111</v>
          </cell>
          <cell r="B325" t="str">
            <v>Institut für</v>
          </cell>
          <cell r="C325" t="str">
            <v>Hochspannungstechnik und Elektrische Energieanlagen</v>
          </cell>
          <cell r="D325" t="str">
            <v>Abt.</v>
          </cell>
          <cell r="E325" t="str">
            <v>Elektrische Energieanlagen</v>
          </cell>
          <cell r="F325" t="str">
            <v>Herrn</v>
          </cell>
          <cell r="G325" t="str">
            <v>Hans-Joachim Müller</v>
          </cell>
          <cell r="H325">
            <v>7746</v>
          </cell>
          <cell r="I325" t="str">
            <v>"0"</v>
          </cell>
          <cell r="K325">
            <v>33945</v>
          </cell>
          <cell r="M325" t="str">
            <v>Büro</v>
          </cell>
          <cell r="N325">
            <v>24</v>
          </cell>
          <cell r="O325">
            <v>24</v>
          </cell>
          <cell r="P325">
            <v>35735</v>
          </cell>
          <cell r="Q325">
            <v>32</v>
          </cell>
          <cell r="S325">
            <v>36708</v>
          </cell>
          <cell r="T325" t="str">
            <v>Hans-Joachim Müller</v>
          </cell>
          <cell r="U325" t="str">
            <v>Hans-Joachim Müller</v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>
            <v>35471</v>
          </cell>
          <cell r="AE325">
            <v>35471</v>
          </cell>
          <cell r="AM325" t="str">
            <v>eigenes Prüfgerät</v>
          </cell>
          <cell r="AO325" t="str">
            <v xml:space="preserve"> eigenes Prüfgerät</v>
          </cell>
          <cell r="AQ325" t="str">
            <v xml:space="preserve"> eigenes Prüfgerät                      </v>
          </cell>
          <cell r="AS325" t="str">
            <v>a</v>
          </cell>
          <cell r="AT325" t="str">
            <v>Z</v>
          </cell>
          <cell r="AW325">
            <v>36697</v>
          </cell>
          <cell r="AX325" t="str">
            <v>Korrektur von 11/99 auf 07/2000 (28.10.99 Faber)</v>
          </cell>
          <cell r="BA325">
            <v>122</v>
          </cell>
          <cell r="BB325">
            <v>9</v>
          </cell>
          <cell r="BC325">
            <v>0</v>
          </cell>
          <cell r="BD325">
            <v>0</v>
          </cell>
          <cell r="BE325">
            <v>0</v>
          </cell>
        </row>
        <row r="326">
          <cell r="A326" t="str">
            <v>5933-112</v>
          </cell>
          <cell r="B326" t="str">
            <v>Institut für</v>
          </cell>
          <cell r="C326" t="str">
            <v>Hochspannungstechnik und Elektrische Energieanlagen</v>
          </cell>
          <cell r="E326" t="str">
            <v>Versuchhalle Südturm</v>
          </cell>
          <cell r="F326" t="str">
            <v>Herrn</v>
          </cell>
          <cell r="G326" t="str">
            <v>Hans-Joachim Müller</v>
          </cell>
          <cell r="H326">
            <v>7746</v>
          </cell>
          <cell r="I326" t="str">
            <v>"0"</v>
          </cell>
          <cell r="K326">
            <v>33945</v>
          </cell>
          <cell r="M326" t="str">
            <v>Büro</v>
          </cell>
          <cell r="N326">
            <v>24</v>
          </cell>
          <cell r="O326">
            <v>24</v>
          </cell>
          <cell r="P326">
            <v>35735</v>
          </cell>
          <cell r="Q326">
            <v>32</v>
          </cell>
          <cell r="S326">
            <v>36708</v>
          </cell>
          <cell r="T326" t="str">
            <v>Hans-Joachim Müller</v>
          </cell>
          <cell r="U326" t="str">
            <v>Hans-Joachim Müller</v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>
            <v>35471</v>
          </cell>
          <cell r="AE326">
            <v>35471</v>
          </cell>
          <cell r="AM326" t="str">
            <v>eigenes Prüfgerät</v>
          </cell>
          <cell r="AO326" t="str">
            <v xml:space="preserve"> eigenes Prüfgerät</v>
          </cell>
          <cell r="AQ326" t="str">
            <v xml:space="preserve"> eigenes Prüfgerät                      </v>
          </cell>
          <cell r="AS326" t="str">
            <v>a</v>
          </cell>
          <cell r="AT326" t="str">
            <v>Z</v>
          </cell>
          <cell r="AX326" t="str">
            <v xml:space="preserve">  ?</v>
          </cell>
          <cell r="BE326">
            <v>0</v>
          </cell>
        </row>
        <row r="327">
          <cell r="A327" t="str">
            <v>5933-120</v>
          </cell>
          <cell r="B327" t="str">
            <v>Institut für</v>
          </cell>
          <cell r="C327" t="str">
            <v>Hochspannungstechnik und Elektrische Energieanlagen</v>
          </cell>
          <cell r="D327" t="str">
            <v>Abt.</v>
          </cell>
          <cell r="E327" t="str">
            <v>HS-Technik, Versuchsanlage Hallendorf</v>
          </cell>
          <cell r="F327" t="str">
            <v>Herrn</v>
          </cell>
          <cell r="G327" t="str">
            <v>Helge Winkler</v>
          </cell>
          <cell r="H327" t="str">
            <v>43526</v>
          </cell>
          <cell r="J327">
            <v>1</v>
          </cell>
          <cell r="K327">
            <v>35296</v>
          </cell>
          <cell r="M327" t="str">
            <v>Werkstatt</v>
          </cell>
          <cell r="N327">
            <v>12</v>
          </cell>
          <cell r="O327">
            <v>15</v>
          </cell>
          <cell r="P327">
            <v>36220</v>
          </cell>
          <cell r="Q327">
            <v>16</v>
          </cell>
          <cell r="S327">
            <v>36708</v>
          </cell>
          <cell r="T327" t="str">
            <v>Hans-Joachim Müller</v>
          </cell>
          <cell r="U327" t="str">
            <v>Hans-Joachim Müller</v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>
            <v>36305</v>
          </cell>
          <cell r="AE327">
            <v>36305</v>
          </cell>
          <cell r="AM327" t="str">
            <v>eigenes Prüfgerät</v>
          </cell>
          <cell r="AO327" t="str">
            <v xml:space="preserve"> eigenes Prüfgerät</v>
          </cell>
          <cell r="AQ327" t="str">
            <v xml:space="preserve"> eigenes Prüfgerät                      </v>
          </cell>
          <cell r="AS327" t="str">
            <v>a</v>
          </cell>
          <cell r="AT327" t="str">
            <v>Z</v>
          </cell>
          <cell r="AW327" t="str">
            <v>15.3.99; 08.02.1999</v>
          </cell>
          <cell r="BA327">
            <v>189</v>
          </cell>
          <cell r="BB327">
            <v>0</v>
          </cell>
          <cell r="BC327">
            <v>2</v>
          </cell>
          <cell r="BD327">
            <v>0</v>
          </cell>
          <cell r="BE327">
            <v>1.0582010582010581</v>
          </cell>
        </row>
        <row r="328">
          <cell r="A328" t="str">
            <v>5933-121</v>
          </cell>
          <cell r="B328" t="str">
            <v>Institut für</v>
          </cell>
          <cell r="C328" t="str">
            <v>Hochspannungstechnik und Elektrische Energieanlagen</v>
          </cell>
          <cell r="D328" t="str">
            <v>Abt.</v>
          </cell>
          <cell r="E328" t="str">
            <v>HS-Technik, Versuchsanlage Hallendorf</v>
          </cell>
          <cell r="F328" t="str">
            <v>Herrn</v>
          </cell>
          <cell r="G328" t="str">
            <v>Helge Winkler</v>
          </cell>
          <cell r="H328" t="str">
            <v>43526</v>
          </cell>
          <cell r="J328" t="str">
            <v>"0"</v>
          </cell>
          <cell r="K328">
            <v>35296</v>
          </cell>
          <cell r="M328" t="str">
            <v>Büro</v>
          </cell>
          <cell r="N328">
            <v>24</v>
          </cell>
          <cell r="O328">
            <v>30</v>
          </cell>
          <cell r="P328">
            <v>36220</v>
          </cell>
          <cell r="Q328">
            <v>32</v>
          </cell>
          <cell r="S328">
            <v>37196</v>
          </cell>
          <cell r="T328" t="str">
            <v>Hans-Joachim Müller</v>
          </cell>
          <cell r="U328" t="str">
            <v>Hans-Joachim Müller</v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>
            <v>36305</v>
          </cell>
          <cell r="AE328">
            <v>36305</v>
          </cell>
          <cell r="AM328" t="str">
            <v>eigenes Prüfgerät</v>
          </cell>
          <cell r="AO328" t="str">
            <v xml:space="preserve"> eigenes Prüfgerät</v>
          </cell>
          <cell r="AQ328" t="str">
            <v xml:space="preserve"> eigenes Prüfgerät                      </v>
          </cell>
          <cell r="AS328" t="str">
            <v>a</v>
          </cell>
          <cell r="AT328" t="str">
            <v>Z</v>
          </cell>
          <cell r="AW328" t="str">
            <v>15.3.99; 08.02.99</v>
          </cell>
          <cell r="BA328">
            <v>209</v>
          </cell>
          <cell r="BB328">
            <v>4</v>
          </cell>
          <cell r="BC328">
            <v>0</v>
          </cell>
          <cell r="BD328">
            <v>0</v>
          </cell>
          <cell r="BE328">
            <v>0</v>
          </cell>
        </row>
        <row r="329">
          <cell r="A329" t="str">
            <v>5935-800</v>
          </cell>
          <cell r="B329" t="str">
            <v>Institut für</v>
          </cell>
          <cell r="C329" t="str">
            <v>Elektr. Maschinen, Antriebe und Bahnen</v>
          </cell>
          <cell r="F329" t="str">
            <v>Herrn</v>
          </cell>
          <cell r="G329" t="str">
            <v>Bernd Machus</v>
          </cell>
          <cell r="H329">
            <v>3918</v>
          </cell>
          <cell r="I329">
            <v>1</v>
          </cell>
          <cell r="K329">
            <v>33955</v>
          </cell>
          <cell r="M329" t="str">
            <v>Büro</v>
          </cell>
          <cell r="N329">
            <v>24</v>
          </cell>
          <cell r="O329">
            <v>24</v>
          </cell>
          <cell r="P329">
            <v>36526</v>
          </cell>
          <cell r="Q329">
            <v>28</v>
          </cell>
          <cell r="S329">
            <v>37377</v>
          </cell>
          <cell r="T329" t="str">
            <v>Bernd Machus</v>
          </cell>
          <cell r="U329" t="str">
            <v>Bernd Machus</v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>
            <v>36665</v>
          </cell>
          <cell r="AE329">
            <v>36665</v>
          </cell>
          <cell r="AW329" t="str">
            <v>08.06.00; 19.04.2000</v>
          </cell>
          <cell r="BA329">
            <v>260</v>
          </cell>
          <cell r="BB329">
            <v>7</v>
          </cell>
          <cell r="BC329">
            <v>7</v>
          </cell>
          <cell r="BD329">
            <v>0</v>
          </cell>
          <cell r="BE329">
            <v>2.6923076923076925</v>
          </cell>
        </row>
        <row r="330">
          <cell r="A330" t="str">
            <v>5935-801</v>
          </cell>
          <cell r="B330" t="str">
            <v>Institut für</v>
          </cell>
          <cell r="C330" t="str">
            <v>Elektr. Maschinen, Antriebe und Bahnen</v>
          </cell>
          <cell r="F330" t="str">
            <v>Herrn</v>
          </cell>
          <cell r="G330" t="str">
            <v>Bernd Machus</v>
          </cell>
          <cell r="H330">
            <v>3918</v>
          </cell>
          <cell r="I330">
            <v>1</v>
          </cell>
          <cell r="K330">
            <v>33955</v>
          </cell>
          <cell r="M330" t="str">
            <v>Werkstatt/Labor</v>
          </cell>
          <cell r="N330">
            <v>12</v>
          </cell>
          <cell r="O330">
            <v>12</v>
          </cell>
          <cell r="P330">
            <v>36526</v>
          </cell>
          <cell r="Q330">
            <v>16</v>
          </cell>
          <cell r="S330">
            <v>37012</v>
          </cell>
          <cell r="T330" t="str">
            <v>Bernd Machus</v>
          </cell>
          <cell r="U330" t="str">
            <v>Bernd Machus</v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>
            <v>36665</v>
          </cell>
          <cell r="AE330">
            <v>36665</v>
          </cell>
          <cell r="AW330" t="str">
            <v>08.06.00; 19.04.2000</v>
          </cell>
          <cell r="BA330">
            <v>132</v>
          </cell>
          <cell r="BB330">
            <v>18</v>
          </cell>
          <cell r="BC330">
            <v>0</v>
          </cell>
          <cell r="BD330">
            <v>0</v>
          </cell>
          <cell r="BE330">
            <v>0</v>
          </cell>
        </row>
        <row r="331">
          <cell r="A331" t="str">
            <v>5936-600</v>
          </cell>
          <cell r="B331" t="str">
            <v>Institut für</v>
          </cell>
          <cell r="C331" t="str">
            <v>Hochfrequenztechnik</v>
          </cell>
          <cell r="F331" t="str">
            <v>Herrn</v>
          </cell>
          <cell r="G331" t="str">
            <v>Helmi Moussa</v>
          </cell>
          <cell r="H331" t="str">
            <v>2034/2000</v>
          </cell>
          <cell r="I331">
            <v>1</v>
          </cell>
          <cell r="K331">
            <v>33955</v>
          </cell>
          <cell r="M331" t="str">
            <v>Werkstatt</v>
          </cell>
          <cell r="N331">
            <v>12</v>
          </cell>
          <cell r="O331">
            <v>12</v>
          </cell>
          <cell r="P331">
            <v>35977</v>
          </cell>
          <cell r="Q331">
            <v>24</v>
          </cell>
          <cell r="R331" t="str">
            <v>X</v>
          </cell>
          <cell r="S331">
            <v>36708</v>
          </cell>
          <cell r="T331" t="str">
            <v>Helmi Moussa</v>
          </cell>
          <cell r="U331" t="str">
            <v>Helmi Moussa</v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siehe rechts</v>
          </cell>
          <cell r="AE331" t="str">
            <v>Sonderturnus</v>
          </cell>
          <cell r="AM331" t="str">
            <v>eigenes Prüfgerät</v>
          </cell>
          <cell r="AO331" t="str">
            <v xml:space="preserve"> eigenes Prüfgerät</v>
          </cell>
          <cell r="AQ331" t="str">
            <v xml:space="preserve"> eigenes Prüfgerät                      </v>
          </cell>
          <cell r="AS331">
            <v>1</v>
          </cell>
          <cell r="AT331" t="str">
            <v>Diskette</v>
          </cell>
          <cell r="AX331" t="str">
            <v>Herr Moussa prüft eigenverantwortlich in 2 Jahres-Turnus</v>
          </cell>
          <cell r="BA331">
            <v>859</v>
          </cell>
          <cell r="BB331">
            <v>3</v>
          </cell>
          <cell r="BC331">
            <v>1</v>
          </cell>
          <cell r="BD331">
            <v>0</v>
          </cell>
          <cell r="BE331">
            <v>0.11641443538998836</v>
          </cell>
        </row>
        <row r="332">
          <cell r="A332" t="str">
            <v>5936-601</v>
          </cell>
          <cell r="B332" t="str">
            <v>Institut für</v>
          </cell>
          <cell r="C332" t="str">
            <v>Hochfrequenztechnik</v>
          </cell>
          <cell r="F332" t="str">
            <v>Herrn</v>
          </cell>
          <cell r="G332" t="str">
            <v>Helmi Moussa</v>
          </cell>
          <cell r="H332" t="str">
            <v>2034/2000</v>
          </cell>
          <cell r="I332" t="str">
            <v>"0"</v>
          </cell>
          <cell r="K332">
            <v>33955</v>
          </cell>
          <cell r="M332" t="str">
            <v>Labor</v>
          </cell>
          <cell r="N332">
            <v>12</v>
          </cell>
          <cell r="O332">
            <v>12</v>
          </cell>
          <cell r="P332">
            <v>36526</v>
          </cell>
          <cell r="Q332">
            <v>24</v>
          </cell>
          <cell r="R332" t="str">
            <v>X</v>
          </cell>
          <cell r="S332">
            <v>37257</v>
          </cell>
          <cell r="T332" t="str">
            <v>Helmi Moussa</v>
          </cell>
          <cell r="U332" t="str">
            <v>Helmi Moussa</v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siehe rechts</v>
          </cell>
          <cell r="AE332" t="str">
            <v>Sonderturnus</v>
          </cell>
          <cell r="AM332" t="str">
            <v>eigenes Prüfgerät</v>
          </cell>
          <cell r="AO332" t="str">
            <v xml:space="preserve"> eigenes Prüfgerät</v>
          </cell>
          <cell r="AQ332" t="str">
            <v xml:space="preserve"> eigenes Prüfgerät                      </v>
          </cell>
          <cell r="AS332" t="str">
            <v>a</v>
          </cell>
          <cell r="AT332">
            <v>0</v>
          </cell>
          <cell r="AX332" t="str">
            <v>Herr Moussa prüft eigenverantwortlich in 2 Jahres-Turnus</v>
          </cell>
          <cell r="BE332">
            <v>0</v>
          </cell>
        </row>
        <row r="333">
          <cell r="A333" t="str">
            <v>5936-602</v>
          </cell>
          <cell r="B333" t="str">
            <v>Institut für</v>
          </cell>
          <cell r="C333" t="str">
            <v>Hochfrequenztechnik</v>
          </cell>
          <cell r="E333" t="str">
            <v>Außenstelle Glastechnologie</v>
          </cell>
          <cell r="F333" t="str">
            <v>Herrn</v>
          </cell>
          <cell r="G333" t="str">
            <v>Helmi Moussa</v>
          </cell>
          <cell r="H333" t="str">
            <v>2034/2000</v>
          </cell>
          <cell r="I333" t="str">
            <v>"0"</v>
          </cell>
          <cell r="K333">
            <v>33955</v>
          </cell>
          <cell r="M333" t="str">
            <v>Werkstatt</v>
          </cell>
          <cell r="N333">
            <v>12</v>
          </cell>
          <cell r="O333">
            <v>12</v>
          </cell>
          <cell r="P333">
            <v>35977</v>
          </cell>
          <cell r="Q333">
            <v>24</v>
          </cell>
          <cell r="R333" t="str">
            <v>X</v>
          </cell>
          <cell r="S333">
            <v>36708</v>
          </cell>
          <cell r="T333" t="str">
            <v>Helmi Moussa</v>
          </cell>
          <cell r="U333" t="str">
            <v>Helmi Moussa</v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siehe rechts</v>
          </cell>
          <cell r="AE333" t="str">
            <v>Sonderturnus</v>
          </cell>
          <cell r="AM333" t="str">
            <v>eigenes Prüfgerät</v>
          </cell>
          <cell r="AO333" t="str">
            <v xml:space="preserve"> eigenes Prüfgerät</v>
          </cell>
          <cell r="AQ333" t="str">
            <v xml:space="preserve"> eigenes Prüfgerät                      </v>
          </cell>
          <cell r="AS333" t="str">
            <v>a</v>
          </cell>
          <cell r="AT333" t="str">
            <v>Z</v>
          </cell>
          <cell r="AX333" t="str">
            <v>Herr Moussa prüft eigenverantwortlich in 2 Jahres-Turnus</v>
          </cell>
          <cell r="BE333">
            <v>0</v>
          </cell>
        </row>
        <row r="334">
          <cell r="A334" t="str">
            <v>5937-400</v>
          </cell>
          <cell r="B334" t="str">
            <v>Institut für</v>
          </cell>
          <cell r="C334" t="str">
            <v>Nachrichtentechnik</v>
          </cell>
          <cell r="F334" t="str">
            <v>Herrn</v>
          </cell>
          <cell r="G334" t="str">
            <v>Rolf Bühring</v>
          </cell>
          <cell r="H334">
            <v>2491</v>
          </cell>
          <cell r="I334">
            <v>1</v>
          </cell>
          <cell r="K334">
            <v>33945</v>
          </cell>
          <cell r="M334" t="str">
            <v>Büro</v>
          </cell>
          <cell r="N334">
            <v>24</v>
          </cell>
          <cell r="O334">
            <v>24</v>
          </cell>
          <cell r="P334">
            <v>35855</v>
          </cell>
          <cell r="Q334">
            <v>32</v>
          </cell>
          <cell r="S334">
            <v>36831</v>
          </cell>
          <cell r="T334" t="str">
            <v>Rolf Bühring</v>
          </cell>
          <cell r="U334" t="str">
            <v>Rolf Bühring</v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"22.11.96"</v>
          </cell>
          <cell r="AE334" t="str">
            <v>"22.11.96"</v>
          </cell>
          <cell r="AM334" t="str">
            <v>eigenes Prüfgerät</v>
          </cell>
          <cell r="AO334" t="str">
            <v xml:space="preserve"> eigenes Prüfgerät</v>
          </cell>
          <cell r="AQ334" t="str">
            <v xml:space="preserve"> eigenes Prüfgerät                      </v>
          </cell>
          <cell r="AS334">
            <v>1</v>
          </cell>
          <cell r="AT334" t="str">
            <v>Diskette</v>
          </cell>
          <cell r="AW334">
            <v>36300</v>
          </cell>
          <cell r="AX334" t="str">
            <v>Werkstatt; 20 Bögen, 100 Formulare, Diskette, Filzschreiber; - Herr Stefan Pacholski prüft (UP)</v>
          </cell>
          <cell r="BA334">
            <v>44</v>
          </cell>
          <cell r="BB334">
            <v>1</v>
          </cell>
          <cell r="BC334">
            <v>0</v>
          </cell>
          <cell r="BD334">
            <v>0</v>
          </cell>
          <cell r="BE334">
            <v>0</v>
          </cell>
        </row>
        <row r="335">
          <cell r="A335" t="str">
            <v>5937-410</v>
          </cell>
          <cell r="B335" t="str">
            <v>Institut für</v>
          </cell>
          <cell r="C335" t="str">
            <v>Nachrichtentechnik</v>
          </cell>
          <cell r="D335" t="str">
            <v>Abt.</v>
          </cell>
          <cell r="E335" t="str">
            <v>Fernsehtechnik u. Bildübertragung</v>
          </cell>
          <cell r="F335" t="str">
            <v>Herrn</v>
          </cell>
          <cell r="G335" t="str">
            <v>Stefan Pacholski</v>
          </cell>
          <cell r="H335">
            <v>2491</v>
          </cell>
          <cell r="J335">
            <v>1</v>
          </cell>
          <cell r="K335">
            <v>33945</v>
          </cell>
          <cell r="M335" t="str">
            <v>Werkstatt</v>
          </cell>
          <cell r="N335">
            <v>12</v>
          </cell>
          <cell r="O335">
            <v>12</v>
          </cell>
          <cell r="P335">
            <v>36312</v>
          </cell>
          <cell r="Q335">
            <v>24</v>
          </cell>
          <cell r="R335" t="str">
            <v>X</v>
          </cell>
          <cell r="S335">
            <v>37043</v>
          </cell>
          <cell r="T335" t="str">
            <v>Rolf Bühring</v>
          </cell>
          <cell r="U335" t="str">
            <v>Rolf Bühring</v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siehe rechts</v>
          </cell>
          <cell r="AE335" t="str">
            <v>Sonderturnus</v>
          </cell>
          <cell r="AM335" t="str">
            <v>eigenes Prüfgerät</v>
          </cell>
          <cell r="AO335" t="str">
            <v xml:space="preserve"> eigenes Prüfgerät</v>
          </cell>
          <cell r="AQ335" t="str">
            <v xml:space="preserve"> eigenes Prüfgerät                      </v>
          </cell>
          <cell r="AS335" t="str">
            <v>a</v>
          </cell>
          <cell r="AT335" t="str">
            <v>Z</v>
          </cell>
          <cell r="AW335">
            <v>36300</v>
          </cell>
          <cell r="AX335" t="str">
            <v>Herr Bühring prüft eigenverantwortlich in 2 Jahres-Turnus; Stefan Pacholski UP</v>
          </cell>
          <cell r="BA335">
            <v>275</v>
          </cell>
          <cell r="BB335">
            <v>3</v>
          </cell>
          <cell r="BC335">
            <v>0</v>
          </cell>
          <cell r="BD335">
            <v>0</v>
          </cell>
          <cell r="BE335">
            <v>0</v>
          </cell>
        </row>
        <row r="336">
          <cell r="A336" t="str">
            <v>5937-420</v>
          </cell>
          <cell r="B336" t="str">
            <v>Institut für</v>
          </cell>
          <cell r="C336" t="str">
            <v>Nachrichtentechnik</v>
          </cell>
          <cell r="D336" t="str">
            <v>Abt.</v>
          </cell>
          <cell r="E336" t="str">
            <v>Digit. Signalverarb. u. automat. Mustererk.</v>
          </cell>
          <cell r="F336" t="str">
            <v>Herrn</v>
          </cell>
          <cell r="G336" t="str">
            <v>Stefan Pacholski</v>
          </cell>
          <cell r="H336">
            <v>2491</v>
          </cell>
          <cell r="J336" t="str">
            <v>"0"</v>
          </cell>
          <cell r="K336">
            <v>33945</v>
          </cell>
          <cell r="M336" t="str">
            <v>Werkstatt</v>
          </cell>
          <cell r="N336">
            <v>12</v>
          </cell>
          <cell r="O336">
            <v>12</v>
          </cell>
          <cell r="P336">
            <v>35947</v>
          </cell>
          <cell r="Q336">
            <v>24</v>
          </cell>
          <cell r="R336" t="str">
            <v>X</v>
          </cell>
          <cell r="S336">
            <v>36678</v>
          </cell>
          <cell r="T336" t="str">
            <v>Rolf Bühring</v>
          </cell>
          <cell r="U336" t="str">
            <v>Rolf Bühring</v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>
            <v>36672</v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siehe rechts</v>
          </cell>
          <cell r="AE336" t="str">
            <v>Sonderturnus</v>
          </cell>
          <cell r="AM336" t="str">
            <v>eigenes Prüfgerät</v>
          </cell>
          <cell r="AO336" t="str">
            <v xml:space="preserve"> eigenes Prüfgerät</v>
          </cell>
          <cell r="AQ336" t="str">
            <v xml:space="preserve"> eigenes Prüfgerät                      </v>
          </cell>
          <cell r="AS336" t="str">
            <v>a</v>
          </cell>
          <cell r="AT336" t="str">
            <v>Z</v>
          </cell>
          <cell r="AW336">
            <v>36300</v>
          </cell>
          <cell r="AX336" t="str">
            <v>Herr Bühring prüft eigenverantwortlich in 2 Jahres-Turnus; Sttefan Pacholski UP</v>
          </cell>
          <cell r="BA336">
            <v>587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</row>
        <row r="337">
          <cell r="A337" t="str">
            <v>5937-430</v>
          </cell>
          <cell r="B337" t="str">
            <v>Institut für</v>
          </cell>
          <cell r="C337" t="str">
            <v>Nachrichtentechnik</v>
          </cell>
          <cell r="D337" t="str">
            <v>Abt.</v>
          </cell>
          <cell r="E337" t="str">
            <v>Signaltheorie in Ortungs- u. Info.-Technik</v>
          </cell>
          <cell r="F337" t="str">
            <v>Herrn</v>
          </cell>
          <cell r="G337" t="str">
            <v>Rolf Bühring</v>
          </cell>
          <cell r="H337">
            <v>2491</v>
          </cell>
          <cell r="I337" t="str">
            <v>"0"</v>
          </cell>
          <cell r="K337">
            <v>33945</v>
          </cell>
          <cell r="M337" t="str">
            <v>Werkstatt</v>
          </cell>
          <cell r="N337">
            <v>12</v>
          </cell>
          <cell r="O337">
            <v>12</v>
          </cell>
          <cell r="P337">
            <v>36312</v>
          </cell>
          <cell r="Q337">
            <v>24</v>
          </cell>
          <cell r="R337" t="str">
            <v>X</v>
          </cell>
          <cell r="S337">
            <v>37043</v>
          </cell>
          <cell r="T337" t="str">
            <v>Rolf Bühring</v>
          </cell>
          <cell r="U337" t="str">
            <v>Rolf Bühring</v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siehe rechts</v>
          </cell>
          <cell r="AE337" t="str">
            <v>Sonderturnus</v>
          </cell>
          <cell r="AM337" t="str">
            <v>eigenes Prüfgerät</v>
          </cell>
          <cell r="AO337" t="str">
            <v xml:space="preserve"> eigenes Prüfgerät</v>
          </cell>
          <cell r="AQ337" t="str">
            <v xml:space="preserve"> eigenes Prüfgerät                      </v>
          </cell>
          <cell r="AS337" t="str">
            <v>a</v>
          </cell>
          <cell r="AT337" t="str">
            <v>Z</v>
          </cell>
          <cell r="AW337">
            <v>36300</v>
          </cell>
          <cell r="AX337" t="str">
            <v>Herr Bühring prüft eigenverantwortlich in 2 Jahres-Turnus; Sttefan Pacholski UP</v>
          </cell>
          <cell r="BE337">
            <v>0</v>
          </cell>
        </row>
        <row r="338">
          <cell r="A338" t="str">
            <v>5937-490</v>
          </cell>
          <cell r="B338" t="str">
            <v>Institut für</v>
          </cell>
          <cell r="C338" t="str">
            <v>Nachrichtentechnik</v>
          </cell>
          <cell r="D338" t="str">
            <v>Abt.</v>
          </cell>
          <cell r="E338" t="str">
            <v>Arbeitsgruppe</v>
          </cell>
          <cell r="F338" t="str">
            <v>Herrn</v>
          </cell>
          <cell r="G338" t="str">
            <v>Rolf Bühring</v>
          </cell>
          <cell r="H338">
            <v>2491</v>
          </cell>
          <cell r="I338" t="str">
            <v>"0"</v>
          </cell>
          <cell r="K338">
            <v>33945</v>
          </cell>
          <cell r="M338" t="str">
            <v>Werkstatt</v>
          </cell>
          <cell r="N338">
            <v>12</v>
          </cell>
          <cell r="O338">
            <v>12</v>
          </cell>
          <cell r="P338">
            <v>36312</v>
          </cell>
          <cell r="Q338">
            <v>24</v>
          </cell>
          <cell r="R338" t="str">
            <v>X</v>
          </cell>
          <cell r="S338">
            <v>37043</v>
          </cell>
          <cell r="T338" t="str">
            <v>Rolf Bühring</v>
          </cell>
          <cell r="U338" t="str">
            <v>Rolf Bühring</v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siehe rechts</v>
          </cell>
          <cell r="AE338" t="str">
            <v>Sonderturnus</v>
          </cell>
          <cell r="AM338" t="str">
            <v>eigenes Prüfgerät</v>
          </cell>
          <cell r="AO338" t="str">
            <v xml:space="preserve"> eigenes Prüfgerät</v>
          </cell>
          <cell r="AQ338" t="str">
            <v xml:space="preserve"> eigenes Prüfgerät                      </v>
          </cell>
          <cell r="AS338" t="str">
            <v>a</v>
          </cell>
          <cell r="AT338" t="str">
            <v>Z</v>
          </cell>
          <cell r="AW338">
            <v>36300</v>
          </cell>
          <cell r="AX338" t="str">
            <v>Herr Bühring prüft eigenverantwortlich in 2 Jahres-Turnus; Sttefan Pacholski UP</v>
          </cell>
          <cell r="BE338">
            <v>0</v>
          </cell>
        </row>
        <row r="339">
          <cell r="A339" t="str">
            <v>5937-491</v>
          </cell>
          <cell r="B339" t="str">
            <v>Institut für</v>
          </cell>
          <cell r="C339" t="str">
            <v>Nachrichtentechnik</v>
          </cell>
          <cell r="D339" t="str">
            <v>Studentische Vereinigung</v>
          </cell>
          <cell r="E339" t="str">
            <v>Wiss. Arbeitsgemeinschaft für Studio- u. Sendefragen, AGS</v>
          </cell>
          <cell r="G339" t="str">
            <v>Marc Koch</v>
          </cell>
          <cell r="H339">
            <v>2477</v>
          </cell>
          <cell r="J339">
            <v>1</v>
          </cell>
          <cell r="K339" t="str">
            <v>Bühring ?</v>
          </cell>
          <cell r="M339" t="str">
            <v>Büro</v>
          </cell>
          <cell r="N339">
            <v>24</v>
          </cell>
          <cell r="O339">
            <v>24</v>
          </cell>
          <cell r="P339">
            <v>36312</v>
          </cell>
          <cell r="Q339">
            <v>24</v>
          </cell>
          <cell r="S339">
            <v>37043</v>
          </cell>
          <cell r="T339" t="str">
            <v>Rolf Bühring</v>
          </cell>
          <cell r="U339" t="str">
            <v>Rolf Bühring</v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E339" t="str">
            <v/>
          </cell>
          <cell r="AX339" t="str">
            <v>Schreiben folgt !</v>
          </cell>
          <cell r="BE339">
            <v>0</v>
          </cell>
        </row>
        <row r="340">
          <cell r="A340" t="str">
            <v>5937-492</v>
          </cell>
          <cell r="B340" t="str">
            <v>Institut für</v>
          </cell>
          <cell r="C340" t="str">
            <v>Nachrichtentechnik</v>
          </cell>
          <cell r="D340" t="str">
            <v>Studentische Vereinigung</v>
          </cell>
          <cell r="E340" t="str">
            <v>Wiss. Arbeitsgemeinschaft für Studio- u. Sendefragen, AGS</v>
          </cell>
          <cell r="G340" t="str">
            <v>Dirk Wessel</v>
          </cell>
          <cell r="H340" t="str">
            <v>0177-2161528</v>
          </cell>
          <cell r="J340">
            <v>1</v>
          </cell>
          <cell r="K340">
            <v>36270</v>
          </cell>
          <cell r="L340">
            <v>0</v>
          </cell>
          <cell r="M340" t="str">
            <v>Büro</v>
          </cell>
          <cell r="N340">
            <v>24</v>
          </cell>
          <cell r="O340">
            <v>24</v>
          </cell>
          <cell r="P340">
            <v>36251</v>
          </cell>
          <cell r="Q340">
            <v>24</v>
          </cell>
          <cell r="S340">
            <v>36982</v>
          </cell>
          <cell r="T340" t="str">
            <v>Rolf Bühring</v>
          </cell>
          <cell r="U340" t="str">
            <v>Rolf Bühring</v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E340" t="str">
            <v/>
          </cell>
          <cell r="AS340">
            <v>0</v>
          </cell>
          <cell r="BA340">
            <v>101</v>
          </cell>
          <cell r="BB340">
            <v>19</v>
          </cell>
          <cell r="BC340">
            <v>1</v>
          </cell>
          <cell r="BD340">
            <v>1</v>
          </cell>
          <cell r="BE340">
            <v>0.99009900990099009</v>
          </cell>
        </row>
        <row r="341">
          <cell r="A341" t="str">
            <v>5938-200</v>
          </cell>
          <cell r="B341" t="str">
            <v>Institut für</v>
          </cell>
          <cell r="C341" t="str">
            <v>Nachrichtensysteme</v>
          </cell>
          <cell r="F341" t="str">
            <v>Herrn</v>
          </cell>
          <cell r="G341" t="str">
            <v>Dieter Ponto</v>
          </cell>
          <cell r="H341">
            <v>5295</v>
          </cell>
          <cell r="I341" t="str">
            <v>"0"</v>
          </cell>
          <cell r="J341" t="str">
            <v>"0"</v>
          </cell>
          <cell r="K341">
            <v>33995</v>
          </cell>
          <cell r="M341" t="str">
            <v>Büro</v>
          </cell>
          <cell r="N341">
            <v>24</v>
          </cell>
          <cell r="O341">
            <v>24</v>
          </cell>
          <cell r="P341">
            <v>35582</v>
          </cell>
          <cell r="Q341">
            <v>48</v>
          </cell>
          <cell r="R341" t="str">
            <v>X</v>
          </cell>
          <cell r="S341">
            <v>37043</v>
          </cell>
          <cell r="T341" t="str">
            <v>Dieter Ponto</v>
          </cell>
          <cell r="U341" t="str">
            <v>Dieter Ponto</v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>
            <v>35391</v>
          </cell>
          <cell r="AE341" t="str">
            <v>Sonderturnus</v>
          </cell>
          <cell r="AT341" t="str">
            <v>Z</v>
          </cell>
          <cell r="AW341" t="str">
            <v>22.02.00; 12.11.1998</v>
          </cell>
          <cell r="AX341" t="str">
            <v>Kerstin Freise wurde von Herrn Ponto unterwiesen; Prüfung von Fgeb 00 nach Jun 01 verschoben!</v>
          </cell>
          <cell r="BA341">
            <v>16</v>
          </cell>
          <cell r="BC341">
            <v>0</v>
          </cell>
          <cell r="BE341">
            <v>0</v>
          </cell>
        </row>
        <row r="342">
          <cell r="A342" t="str">
            <v>5938-201</v>
          </cell>
          <cell r="B342" t="str">
            <v>Institut für</v>
          </cell>
          <cell r="C342" t="str">
            <v>Nachrichtensysteme</v>
          </cell>
          <cell r="F342" t="str">
            <v>Herrn</v>
          </cell>
          <cell r="G342" t="str">
            <v>Dieter Ponto</v>
          </cell>
          <cell r="H342">
            <v>5295</v>
          </cell>
          <cell r="I342">
            <v>1</v>
          </cell>
          <cell r="J342">
            <v>1</v>
          </cell>
          <cell r="K342">
            <v>33995</v>
          </cell>
          <cell r="M342" t="str">
            <v>Büro</v>
          </cell>
          <cell r="N342">
            <v>24</v>
          </cell>
          <cell r="O342">
            <v>32</v>
          </cell>
          <cell r="P342">
            <v>36069</v>
          </cell>
          <cell r="Q342">
            <v>32</v>
          </cell>
          <cell r="S342">
            <v>37043</v>
          </cell>
          <cell r="T342" t="str">
            <v>Dieter Ponto</v>
          </cell>
          <cell r="U342" t="str">
            <v>Dieter Ponto</v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>
            <v>35391</v>
          </cell>
          <cell r="AE342">
            <v>35391</v>
          </cell>
          <cell r="AT342" t="str">
            <v>Diskette</v>
          </cell>
          <cell r="AW342" t="str">
            <v>19.1.99; 15.12.1998</v>
          </cell>
          <cell r="AX342" t="str">
            <v>Kerstin Freise wurde von Herrn Ponto unterwiesen</v>
          </cell>
          <cell r="BA342">
            <v>401</v>
          </cell>
          <cell r="BB342">
            <v>1</v>
          </cell>
          <cell r="BC342">
            <v>0</v>
          </cell>
          <cell r="BD342">
            <v>0</v>
          </cell>
          <cell r="BE342">
            <v>0</v>
          </cell>
        </row>
        <row r="343">
          <cell r="A343" t="str">
            <v>5938-202</v>
          </cell>
          <cell r="B343" t="str">
            <v>Institut für</v>
          </cell>
          <cell r="C343" t="str">
            <v>Nachrichtensysteme</v>
          </cell>
          <cell r="F343" t="str">
            <v>Herrn</v>
          </cell>
          <cell r="G343" t="str">
            <v>Dieter Ponto</v>
          </cell>
          <cell r="H343">
            <v>5295</v>
          </cell>
          <cell r="I343" t="str">
            <v>"0"</v>
          </cell>
          <cell r="J343" t="str">
            <v>"0"</v>
          </cell>
          <cell r="K343">
            <v>33995</v>
          </cell>
          <cell r="M343" t="str">
            <v>Werkstatt</v>
          </cell>
          <cell r="N343">
            <v>12</v>
          </cell>
          <cell r="O343">
            <v>16</v>
          </cell>
          <cell r="P343">
            <v>36606</v>
          </cell>
          <cell r="Q343">
            <v>16</v>
          </cell>
          <cell r="S343">
            <v>37093</v>
          </cell>
          <cell r="T343" t="str">
            <v>Dieter Ponto</v>
          </cell>
          <cell r="U343" t="str">
            <v>Dieter Ponto</v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>
            <v>35391</v>
          </cell>
          <cell r="AE343">
            <v>35391</v>
          </cell>
          <cell r="AT343" t="str">
            <v>Z</v>
          </cell>
          <cell r="AX343" t="str">
            <v>Kerstin Freise wurde von Herrn Ponto unterwiesen</v>
          </cell>
          <cell r="BA343">
            <v>104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</row>
        <row r="344">
          <cell r="A344" t="str">
            <v>5939-000</v>
          </cell>
          <cell r="B344" t="str">
            <v>Institut für</v>
          </cell>
          <cell r="C344" t="str">
            <v>Datenverarbeitungsanlagen</v>
          </cell>
          <cell r="F344" t="str">
            <v>Herrn</v>
          </cell>
          <cell r="G344" t="str">
            <v>Dr. Manfred Gärtner</v>
          </cell>
          <cell r="H344">
            <v>3743</v>
          </cell>
          <cell r="I344">
            <v>1</v>
          </cell>
          <cell r="J344">
            <v>4</v>
          </cell>
          <cell r="K344">
            <v>33955</v>
          </cell>
          <cell r="M344" t="str">
            <v>Labor</v>
          </cell>
          <cell r="N344">
            <v>12</v>
          </cell>
          <cell r="O344">
            <v>12</v>
          </cell>
          <cell r="P344">
            <v>36192</v>
          </cell>
          <cell r="Q344">
            <v>16</v>
          </cell>
          <cell r="S344">
            <v>36678</v>
          </cell>
          <cell r="T344" t="str">
            <v>Dr. Manfred Gärtner</v>
          </cell>
          <cell r="U344" t="str">
            <v>Dr. Manfred Gärtner</v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>
            <v>36672</v>
          </cell>
          <cell r="AA344" t="str">
            <v/>
          </cell>
          <cell r="AB344" t="str">
            <v/>
          </cell>
          <cell r="AC344" t="str">
            <v/>
          </cell>
          <cell r="AD344">
            <v>35675</v>
          </cell>
          <cell r="AE344">
            <v>35675</v>
          </cell>
          <cell r="AT344">
            <v>0</v>
          </cell>
          <cell r="AW344">
            <v>36188</v>
          </cell>
          <cell r="AX344" t="str">
            <v>Jan Pietrzyk UP, wurde von Herrn Gärtner unterwiesen; prüft ab ´99</v>
          </cell>
          <cell r="BA344">
            <v>475</v>
          </cell>
          <cell r="BB344">
            <v>6</v>
          </cell>
          <cell r="BC344">
            <v>0</v>
          </cell>
          <cell r="BD344">
            <v>0</v>
          </cell>
          <cell r="BE344">
            <v>0</v>
          </cell>
        </row>
        <row r="345">
          <cell r="A345" t="str">
            <v>5939-001</v>
          </cell>
          <cell r="B345" t="str">
            <v>Institut für</v>
          </cell>
          <cell r="C345" t="str">
            <v>Datenverarbeitungsanlagen</v>
          </cell>
          <cell r="F345" t="str">
            <v>Herrn</v>
          </cell>
          <cell r="G345" t="str">
            <v>Dr. Manfred Gärtner</v>
          </cell>
          <cell r="H345">
            <v>3743</v>
          </cell>
          <cell r="I345" t="str">
            <v>"0"</v>
          </cell>
          <cell r="J345" t="str">
            <v>"0"</v>
          </cell>
          <cell r="K345">
            <v>33955</v>
          </cell>
          <cell r="M345" t="str">
            <v>Büro</v>
          </cell>
          <cell r="N345">
            <v>24</v>
          </cell>
          <cell r="O345">
            <v>24</v>
          </cell>
          <cell r="P345">
            <v>36192</v>
          </cell>
          <cell r="Q345">
            <v>32</v>
          </cell>
          <cell r="S345">
            <v>37165</v>
          </cell>
          <cell r="T345" t="str">
            <v>Dr. Manfred Gärtner</v>
          </cell>
          <cell r="U345" t="str">
            <v>Dr. Manfred Gärtner</v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>
            <v>36243</v>
          </cell>
          <cell r="AE345">
            <v>36243</v>
          </cell>
          <cell r="AT345" t="str">
            <v>Z</v>
          </cell>
          <cell r="AW345">
            <v>36188</v>
          </cell>
          <cell r="AX345" t="str">
            <v>Herr Burek UP,Herr Meier F. (11/89)</v>
          </cell>
          <cell r="BA345">
            <v>137</v>
          </cell>
          <cell r="BB345">
            <v>3</v>
          </cell>
          <cell r="BC345">
            <v>0</v>
          </cell>
          <cell r="BD345">
            <v>0</v>
          </cell>
          <cell r="BE345">
            <v>0</v>
          </cell>
        </row>
        <row r="346">
          <cell r="A346" t="str">
            <v>5940-400</v>
          </cell>
          <cell r="B346" t="str">
            <v>Institut für</v>
          </cell>
          <cell r="C346" t="str">
            <v>Elektromagnetische Verträglichkeit</v>
          </cell>
          <cell r="F346" t="str">
            <v>Herrn</v>
          </cell>
          <cell r="G346" t="str">
            <v>Lutz Mönkemeyer</v>
          </cell>
          <cell r="H346">
            <v>7728</v>
          </cell>
          <cell r="J346">
            <v>1</v>
          </cell>
          <cell r="K346" t="str">
            <v xml:space="preserve">Müller hat unterwiesen ! </v>
          </cell>
          <cell r="M346" t="str">
            <v>Büro / BS</v>
          </cell>
          <cell r="N346">
            <v>24</v>
          </cell>
          <cell r="O346">
            <v>24</v>
          </cell>
          <cell r="P346">
            <v>36557</v>
          </cell>
          <cell r="Q346">
            <v>24</v>
          </cell>
          <cell r="S346">
            <v>37288</v>
          </cell>
          <cell r="T346" t="str">
            <v>Hans-Joachim Müller</v>
          </cell>
          <cell r="U346" t="str">
            <v>Hans-Joachim Müller</v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E346" t="str">
            <v/>
          </cell>
          <cell r="AW346">
            <v>36551</v>
          </cell>
          <cell r="BA346">
            <v>185</v>
          </cell>
          <cell r="BB346">
            <v>12</v>
          </cell>
          <cell r="BC346">
            <v>0</v>
          </cell>
          <cell r="BD346">
            <v>0</v>
          </cell>
          <cell r="BE346">
            <v>0</v>
          </cell>
        </row>
        <row r="347">
          <cell r="A347" t="str">
            <v>5940-401</v>
          </cell>
          <cell r="B347" t="str">
            <v>Institut für</v>
          </cell>
          <cell r="C347" t="str">
            <v>Elektromagnetische Verträglichkeit</v>
          </cell>
          <cell r="F347" t="str">
            <v>Herrn</v>
          </cell>
          <cell r="G347" t="str">
            <v>Lutz Mönkemeyer</v>
          </cell>
          <cell r="H347">
            <v>7728</v>
          </cell>
          <cell r="J347">
            <v>1</v>
          </cell>
          <cell r="K347" t="str">
            <v xml:space="preserve">Müller hat unterwiesen ! </v>
          </cell>
          <cell r="M347" t="str">
            <v>Büro / SZ</v>
          </cell>
          <cell r="N347">
            <v>24</v>
          </cell>
          <cell r="O347">
            <v>24</v>
          </cell>
          <cell r="P347">
            <v>36557</v>
          </cell>
          <cell r="Q347">
            <v>24</v>
          </cell>
          <cell r="S347">
            <v>37288</v>
          </cell>
          <cell r="T347" t="str">
            <v>Hans-Joachim Müller</v>
          </cell>
          <cell r="U347" t="str">
            <v>Hans-Joachim Müller</v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E347" t="str">
            <v/>
          </cell>
          <cell r="AW347">
            <v>36551</v>
          </cell>
          <cell r="BA347">
            <v>128</v>
          </cell>
          <cell r="BB347">
            <v>8</v>
          </cell>
          <cell r="BC347">
            <v>0</v>
          </cell>
          <cell r="BD347">
            <v>0</v>
          </cell>
          <cell r="BE347">
            <v>0</v>
          </cell>
        </row>
        <row r="348">
          <cell r="A348" t="str">
            <v>5940-402</v>
          </cell>
          <cell r="B348" t="str">
            <v>Institut für</v>
          </cell>
          <cell r="C348" t="str">
            <v>Elektromagnetische Verträglichkeit</v>
          </cell>
          <cell r="F348" t="str">
            <v>Herrn</v>
          </cell>
          <cell r="G348" t="str">
            <v>Lutz Mönkemeyer</v>
          </cell>
          <cell r="H348">
            <v>7728</v>
          </cell>
          <cell r="J348" t="str">
            <v>"0"</v>
          </cell>
          <cell r="K348" t="str">
            <v xml:space="preserve">Müller hat unterwiesen ! </v>
          </cell>
          <cell r="M348" t="str">
            <v>Werkstatt / SZ</v>
          </cell>
          <cell r="N348">
            <v>12</v>
          </cell>
          <cell r="O348">
            <v>12</v>
          </cell>
          <cell r="P348">
            <v>36557</v>
          </cell>
          <cell r="Q348">
            <v>16</v>
          </cell>
          <cell r="S348">
            <v>37043</v>
          </cell>
          <cell r="T348" t="str">
            <v>Hans-Joachim Müller</v>
          </cell>
          <cell r="U348" t="str">
            <v>Hans-Joachim Müller</v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>
            <v>36175</v>
          </cell>
          <cell r="AE348">
            <v>36175</v>
          </cell>
          <cell r="AT348">
            <v>1</v>
          </cell>
          <cell r="AU348" t="str">
            <v>l.moenkemeyer@tu-bs.de</v>
          </cell>
          <cell r="AV348">
            <v>36551</v>
          </cell>
          <cell r="AW348" t="str">
            <v>26.01.00; 15.01.1999</v>
          </cell>
          <cell r="BA348">
            <v>29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</row>
        <row r="349">
          <cell r="A349" t="str">
            <v>5949-800</v>
          </cell>
          <cell r="B349" t="str">
            <v>Fachb.9</v>
          </cell>
          <cell r="C349" t="str">
            <v>Philosophie, Wirtschaftschafts - und Sozialwissenschaften</v>
          </cell>
          <cell r="F349" t="str">
            <v>Herrn</v>
          </cell>
          <cell r="G349" t="str">
            <v>Jens Faber,   Abt. 42</v>
          </cell>
          <cell r="H349">
            <v>2840</v>
          </cell>
          <cell r="I349" t="str">
            <v>"0"</v>
          </cell>
          <cell r="K349">
            <v>33547</v>
          </cell>
          <cell r="M349" t="str">
            <v>Büro</v>
          </cell>
          <cell r="N349">
            <v>24</v>
          </cell>
          <cell r="O349">
            <v>24</v>
          </cell>
          <cell r="P349">
            <v>35855</v>
          </cell>
          <cell r="Q349">
            <v>24</v>
          </cell>
          <cell r="S349">
            <v>36586</v>
          </cell>
          <cell r="T349" t="str">
            <v>Faber</v>
          </cell>
          <cell r="U349" t="str">
            <v>Faber</v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>siehe &gt;</v>
          </cell>
          <cell r="AA349" t="str">
            <v/>
          </cell>
          <cell r="AB349" t="str">
            <v/>
          </cell>
          <cell r="AC349" t="str">
            <v/>
          </cell>
          <cell r="AE349" t="str">
            <v/>
          </cell>
          <cell r="AM349" t="str">
            <v>siehe oben</v>
          </cell>
          <cell r="AZ349" t="str">
            <v>FJ</v>
          </cell>
          <cell r="BA349">
            <v>25</v>
          </cell>
          <cell r="BC349">
            <v>1</v>
          </cell>
          <cell r="BE349">
            <v>4</v>
          </cell>
        </row>
        <row r="350">
          <cell r="A350" t="str">
            <v>5949-801</v>
          </cell>
          <cell r="B350" t="str">
            <v>Fachschaft</v>
          </cell>
          <cell r="C350" t="str">
            <v>Philosophie, Wirtschaftschafts - und Sozialwissenschaften</v>
          </cell>
          <cell r="E350" t="str">
            <v>Zimmerstr. 24 c</v>
          </cell>
          <cell r="F350" t="str">
            <v>Herrn</v>
          </cell>
          <cell r="G350" t="str">
            <v>Jens Faber</v>
          </cell>
          <cell r="H350" t="str">
            <v>4557 ?</v>
          </cell>
          <cell r="I350" t="str">
            <v>"0"</v>
          </cell>
          <cell r="K350">
            <v>33547</v>
          </cell>
          <cell r="M350" t="str">
            <v>Büro</v>
          </cell>
          <cell r="N350">
            <v>24</v>
          </cell>
          <cell r="O350">
            <v>24</v>
          </cell>
          <cell r="P350">
            <v>36678</v>
          </cell>
          <cell r="Q350">
            <v>24</v>
          </cell>
          <cell r="S350">
            <v>37408</v>
          </cell>
          <cell r="T350" t="str">
            <v>Faber</v>
          </cell>
          <cell r="U350" t="str">
            <v>Faber</v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E350" t="str">
            <v/>
          </cell>
          <cell r="AM350" t="str">
            <v>siehe oben</v>
          </cell>
          <cell r="AX350" t="str">
            <v>Prüfung erfolgt auf freiw. Basis</v>
          </cell>
          <cell r="AZ350" t="str">
            <v>JF</v>
          </cell>
          <cell r="BE350">
            <v>0</v>
          </cell>
        </row>
        <row r="351">
          <cell r="A351" t="str">
            <v>5950-100</v>
          </cell>
          <cell r="B351" t="str">
            <v>Seminar für</v>
          </cell>
          <cell r="C351" t="str">
            <v xml:space="preserve">Philosophie </v>
          </cell>
          <cell r="F351" t="str">
            <v>Herrn</v>
          </cell>
          <cell r="G351" t="str">
            <v>Reinhard Loock</v>
          </cell>
          <cell r="H351">
            <v>3122</v>
          </cell>
          <cell r="J351">
            <v>1</v>
          </cell>
          <cell r="K351">
            <v>34113</v>
          </cell>
          <cell r="M351" t="str">
            <v>Büro</v>
          </cell>
          <cell r="N351">
            <v>24</v>
          </cell>
          <cell r="O351">
            <v>24</v>
          </cell>
          <cell r="P351">
            <v>36069</v>
          </cell>
          <cell r="Q351">
            <v>30</v>
          </cell>
          <cell r="S351">
            <v>36982</v>
          </cell>
          <cell r="T351">
            <v>36080</v>
          </cell>
          <cell r="U351">
            <v>36080</v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E351" t="str">
            <v/>
          </cell>
          <cell r="AX351" t="str">
            <v>s. u.</v>
          </cell>
          <cell r="BA351">
            <v>91</v>
          </cell>
          <cell r="BB351">
            <v>16</v>
          </cell>
          <cell r="BC351">
            <v>1</v>
          </cell>
          <cell r="BD351">
            <v>0</v>
          </cell>
          <cell r="BE351">
            <v>1.098901098901099</v>
          </cell>
        </row>
        <row r="352">
          <cell r="A352" t="str">
            <v>5952-800</v>
          </cell>
          <cell r="B352" t="str">
            <v>Seminar für</v>
          </cell>
          <cell r="C352" t="str">
            <v>Deutsche Sprache und Literatur</v>
          </cell>
          <cell r="D352" t="str">
            <v xml:space="preserve"> </v>
          </cell>
          <cell r="F352" t="str">
            <v>Herrn</v>
          </cell>
          <cell r="G352" t="str">
            <v>Joachim Leesch</v>
          </cell>
          <cell r="H352" t="str">
            <v>3518/ 98</v>
          </cell>
          <cell r="J352">
            <v>1</v>
          </cell>
          <cell r="K352">
            <v>36634</v>
          </cell>
          <cell r="M352" t="str">
            <v>Büro</v>
          </cell>
          <cell r="N352">
            <v>24</v>
          </cell>
          <cell r="O352">
            <v>24</v>
          </cell>
          <cell r="P352">
            <v>36641</v>
          </cell>
          <cell r="Q352">
            <v>24</v>
          </cell>
          <cell r="S352">
            <v>37371</v>
          </cell>
          <cell r="T352">
            <v>36642</v>
          </cell>
          <cell r="U352">
            <v>36642</v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E352" t="str">
            <v/>
          </cell>
          <cell r="AW352" t="str">
            <v>18.04.00; 13.04.00</v>
          </cell>
          <cell r="BA352">
            <v>149</v>
          </cell>
          <cell r="BB352">
            <v>3</v>
          </cell>
          <cell r="BC352">
            <v>7</v>
          </cell>
          <cell r="BD352">
            <v>0</v>
          </cell>
          <cell r="BE352">
            <v>4.6979865771812079</v>
          </cell>
        </row>
        <row r="353">
          <cell r="A353" t="str">
            <v>5952-810</v>
          </cell>
          <cell r="B353" t="str">
            <v>Seminar für</v>
          </cell>
          <cell r="C353" t="str">
            <v>Deutsche Sprache und Literatur</v>
          </cell>
          <cell r="D353" t="str">
            <v>Fachgrup.</v>
          </cell>
          <cell r="E353" t="str">
            <v>Germanistische Linguistik</v>
          </cell>
          <cell r="F353" t="str">
            <v>Herrn</v>
          </cell>
          <cell r="G353" t="str">
            <v>Joachim Leesch</v>
          </cell>
          <cell r="H353" t="str">
            <v>3518/ 98</v>
          </cell>
          <cell r="J353" t="str">
            <v>"0"</v>
          </cell>
          <cell r="K353">
            <v>36634</v>
          </cell>
          <cell r="M353" t="str">
            <v>Büro</v>
          </cell>
          <cell r="N353">
            <v>24</v>
          </cell>
          <cell r="O353">
            <v>24</v>
          </cell>
          <cell r="P353">
            <v>36641</v>
          </cell>
          <cell r="Q353">
            <v>24</v>
          </cell>
          <cell r="S353">
            <v>37371</v>
          </cell>
          <cell r="T353">
            <v>36642</v>
          </cell>
          <cell r="U353">
            <v>36642</v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E353" t="str">
            <v/>
          </cell>
          <cell r="AW353" t="str">
            <v>18.04.00; 13.04.00</v>
          </cell>
          <cell r="BE353">
            <v>0</v>
          </cell>
        </row>
        <row r="354">
          <cell r="A354" t="str">
            <v>5952-820</v>
          </cell>
          <cell r="B354" t="str">
            <v>Seminar für</v>
          </cell>
          <cell r="C354" t="str">
            <v>Deutsche Sprache und Literatur</v>
          </cell>
          <cell r="D354" t="str">
            <v>Fachgrup.</v>
          </cell>
          <cell r="E354" t="str">
            <v>Deutsche Literaturwissenschaft</v>
          </cell>
          <cell r="F354" t="str">
            <v>Herrn</v>
          </cell>
          <cell r="G354" t="str">
            <v>Joachim Leesch</v>
          </cell>
          <cell r="H354" t="str">
            <v>3520/ 98</v>
          </cell>
          <cell r="J354" t="str">
            <v>"0"</v>
          </cell>
          <cell r="K354">
            <v>36634</v>
          </cell>
          <cell r="M354" t="str">
            <v>Büro</v>
          </cell>
          <cell r="N354">
            <v>24</v>
          </cell>
          <cell r="O354">
            <v>24</v>
          </cell>
          <cell r="P354">
            <v>36641</v>
          </cell>
          <cell r="Q354">
            <v>24</v>
          </cell>
          <cell r="S354">
            <v>37371</v>
          </cell>
          <cell r="T354">
            <v>36642</v>
          </cell>
          <cell r="U354">
            <v>36642</v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E354" t="str">
            <v/>
          </cell>
          <cell r="AW354" t="str">
            <v>18.04.00; 13.04.00</v>
          </cell>
          <cell r="AX354" t="str">
            <v>Mi+Do Nachmittag; Freitag Vorm.</v>
          </cell>
          <cell r="AZ354">
            <v>36692</v>
          </cell>
          <cell r="BE354">
            <v>0</v>
          </cell>
        </row>
        <row r="355">
          <cell r="A355" t="str">
            <v>5952-830</v>
          </cell>
          <cell r="B355" t="str">
            <v>Seminar für</v>
          </cell>
          <cell r="C355" t="str">
            <v>Deutsche Sprache und Literatur</v>
          </cell>
          <cell r="D355" t="str">
            <v>Fachgeb.</v>
          </cell>
          <cell r="E355" t="str">
            <v>Ältere deutsche Sprache und Literatur</v>
          </cell>
          <cell r="F355" t="str">
            <v>Herrn</v>
          </cell>
          <cell r="G355" t="str">
            <v>David  Knapheide</v>
          </cell>
          <cell r="H355">
            <v>3527</v>
          </cell>
          <cell r="J355">
            <v>1</v>
          </cell>
          <cell r="K355">
            <v>36634</v>
          </cell>
          <cell r="M355" t="str">
            <v>Büro</v>
          </cell>
          <cell r="N355">
            <v>24</v>
          </cell>
          <cell r="O355">
            <v>24</v>
          </cell>
          <cell r="P355">
            <v>36641</v>
          </cell>
          <cell r="Q355">
            <v>24</v>
          </cell>
          <cell r="S355">
            <v>37371</v>
          </cell>
          <cell r="T355">
            <v>36642</v>
          </cell>
          <cell r="U355">
            <v>36642</v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E355" t="str">
            <v/>
          </cell>
          <cell r="AW355" t="str">
            <v>18.04.00; 13.04.00</v>
          </cell>
          <cell r="BE355">
            <v>0</v>
          </cell>
        </row>
        <row r="356">
          <cell r="A356" t="str">
            <v>5953-600</v>
          </cell>
          <cell r="B356" t="str">
            <v>Seminar für</v>
          </cell>
          <cell r="C356" t="str">
            <v>Anglistik und Amerikanistik</v>
          </cell>
          <cell r="F356" t="str">
            <v>Herrn</v>
          </cell>
          <cell r="G356" t="str">
            <v>Christopher Perkins</v>
          </cell>
          <cell r="H356">
            <v>3503</v>
          </cell>
          <cell r="J356">
            <v>1</v>
          </cell>
          <cell r="K356">
            <v>34116</v>
          </cell>
          <cell r="M356" t="str">
            <v>Schulung</v>
          </cell>
          <cell r="N356">
            <v>12</v>
          </cell>
          <cell r="O356">
            <v>12</v>
          </cell>
          <cell r="P356">
            <v>36251</v>
          </cell>
          <cell r="Q356">
            <v>16</v>
          </cell>
          <cell r="S356">
            <v>36739</v>
          </cell>
          <cell r="T356">
            <v>36257</v>
          </cell>
          <cell r="U356">
            <v>36257</v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>
            <v>35927</v>
          </cell>
          <cell r="AE356">
            <v>35927</v>
          </cell>
          <cell r="AW356">
            <v>36250</v>
          </cell>
          <cell r="BA356">
            <v>21</v>
          </cell>
          <cell r="BB356">
            <v>2</v>
          </cell>
          <cell r="BC356">
            <v>1</v>
          </cell>
          <cell r="BD356">
            <v>0</v>
          </cell>
          <cell r="BE356">
            <v>4.7619047619047619</v>
          </cell>
        </row>
        <row r="357">
          <cell r="A357" t="str">
            <v>5953-601</v>
          </cell>
          <cell r="B357" t="str">
            <v>Seminar für</v>
          </cell>
          <cell r="C357" t="str">
            <v>Anglistik und Amerikanistik</v>
          </cell>
          <cell r="F357" t="str">
            <v>Herrn</v>
          </cell>
          <cell r="G357" t="str">
            <v>Christopher Perkins</v>
          </cell>
          <cell r="H357">
            <v>3503</v>
          </cell>
          <cell r="J357" t="str">
            <v>"0"</v>
          </cell>
          <cell r="K357">
            <v>34116</v>
          </cell>
          <cell r="M357" t="str">
            <v>Büro</v>
          </cell>
          <cell r="N357">
            <v>24</v>
          </cell>
          <cell r="O357">
            <v>24</v>
          </cell>
          <cell r="P357">
            <v>35886</v>
          </cell>
          <cell r="Q357">
            <v>28</v>
          </cell>
          <cell r="S357">
            <v>36739</v>
          </cell>
          <cell r="T357">
            <v>34932</v>
          </cell>
          <cell r="U357">
            <v>34932</v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>
            <v>35906</v>
          </cell>
          <cell r="AE357">
            <v>35906</v>
          </cell>
          <cell r="AG357">
            <v>35530</v>
          </cell>
          <cell r="AX357" t="str">
            <v>Heyer ( HIWI ), Tel : 3500; muß noch unterwiesen werden !</v>
          </cell>
          <cell r="BA357">
            <v>75</v>
          </cell>
          <cell r="BB357">
            <v>12</v>
          </cell>
          <cell r="BC357">
            <v>2</v>
          </cell>
          <cell r="BD357">
            <v>0</v>
          </cell>
          <cell r="BE357">
            <v>2.6666666666666665</v>
          </cell>
        </row>
        <row r="358">
          <cell r="A358" t="str">
            <v>5954-400</v>
          </cell>
          <cell r="C358" t="str">
            <v>Romanisches Seminar</v>
          </cell>
          <cell r="F358" t="str">
            <v>Herrn</v>
          </cell>
          <cell r="G358" t="str">
            <v>Dr. Eberhard Kleinschmidt</v>
          </cell>
          <cell r="H358" t="str">
            <v>3139 priv. 375455</v>
          </cell>
          <cell r="J358">
            <v>1</v>
          </cell>
          <cell r="K358">
            <v>33995</v>
          </cell>
          <cell r="M358" t="str">
            <v>Büro</v>
          </cell>
          <cell r="N358">
            <v>24</v>
          </cell>
          <cell r="O358">
            <v>24</v>
          </cell>
          <cell r="P358">
            <v>36039</v>
          </cell>
          <cell r="Q358">
            <v>32</v>
          </cell>
          <cell r="S358">
            <v>37012</v>
          </cell>
          <cell r="T358">
            <v>36056</v>
          </cell>
          <cell r="U358">
            <v>36056</v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>
            <v>36060</v>
          </cell>
          <cell r="AE358">
            <v>36060</v>
          </cell>
          <cell r="BA358">
            <v>79</v>
          </cell>
          <cell r="BB358">
            <v>6</v>
          </cell>
          <cell r="BC358">
            <v>0</v>
          </cell>
          <cell r="BD358">
            <v>0</v>
          </cell>
          <cell r="BE358">
            <v>0</v>
          </cell>
        </row>
        <row r="359">
          <cell r="A359" t="str">
            <v>5955-200</v>
          </cell>
          <cell r="C359" t="str">
            <v>Historisches Seminar</v>
          </cell>
          <cell r="F359" t="str">
            <v>Frau</v>
          </cell>
          <cell r="G359" t="str">
            <v>Bärbel Girwert</v>
          </cell>
          <cell r="H359">
            <v>3088</v>
          </cell>
          <cell r="J359">
            <v>1</v>
          </cell>
          <cell r="K359">
            <v>35255</v>
          </cell>
          <cell r="M359" t="str">
            <v>Büro</v>
          </cell>
          <cell r="N359">
            <v>24</v>
          </cell>
          <cell r="O359">
            <v>24</v>
          </cell>
          <cell r="P359">
            <v>35827</v>
          </cell>
          <cell r="Q359">
            <v>32</v>
          </cell>
          <cell r="S359">
            <v>36800</v>
          </cell>
          <cell r="T359">
            <v>35507</v>
          </cell>
          <cell r="U359">
            <v>35507</v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E359" t="str">
            <v/>
          </cell>
          <cell r="BA359">
            <v>49</v>
          </cell>
          <cell r="BB359">
            <v>5</v>
          </cell>
          <cell r="BC359">
            <v>0</v>
          </cell>
          <cell r="BD359">
            <v>0</v>
          </cell>
          <cell r="BE359">
            <v>0</v>
          </cell>
        </row>
        <row r="360">
          <cell r="A360" t="str">
            <v>5955-210</v>
          </cell>
          <cell r="C360" t="str">
            <v>Historisches Seminar</v>
          </cell>
          <cell r="D360" t="str">
            <v>Fachgrup.</v>
          </cell>
          <cell r="E360" t="str">
            <v>Alte Geschichte</v>
          </cell>
          <cell r="F360" t="str">
            <v>Frau</v>
          </cell>
          <cell r="G360" t="str">
            <v>Bärbel Girwert</v>
          </cell>
          <cell r="H360">
            <v>3088</v>
          </cell>
          <cell r="J360" t="str">
            <v>"0"</v>
          </cell>
          <cell r="K360">
            <v>35255</v>
          </cell>
          <cell r="M360" t="str">
            <v>Büro</v>
          </cell>
          <cell r="N360">
            <v>24</v>
          </cell>
          <cell r="O360">
            <v>24</v>
          </cell>
          <cell r="P360">
            <v>35827</v>
          </cell>
          <cell r="Q360">
            <v>32</v>
          </cell>
          <cell r="S360">
            <v>36800</v>
          </cell>
          <cell r="T360">
            <v>35507</v>
          </cell>
          <cell r="U360">
            <v>35507</v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E360" t="str">
            <v/>
          </cell>
          <cell r="BE360">
            <v>0</v>
          </cell>
        </row>
        <row r="361">
          <cell r="A361" t="str">
            <v>5955-220</v>
          </cell>
          <cell r="C361" t="str">
            <v>Historisches Seminar</v>
          </cell>
          <cell r="D361" t="str">
            <v>Fachgrup.</v>
          </cell>
          <cell r="E361" t="str">
            <v>Mittelalterliche Geschichte</v>
          </cell>
          <cell r="F361" t="str">
            <v>Herrn</v>
          </cell>
          <cell r="G361" t="str">
            <v>Dr. Goswin Spreckelmeyer</v>
          </cell>
          <cell r="H361">
            <v>3089</v>
          </cell>
          <cell r="J361">
            <v>1</v>
          </cell>
          <cell r="K361">
            <v>35123</v>
          </cell>
          <cell r="M361" t="str">
            <v>Büro</v>
          </cell>
          <cell r="N361">
            <v>24</v>
          </cell>
          <cell r="O361">
            <v>24</v>
          </cell>
          <cell r="P361">
            <v>35827</v>
          </cell>
          <cell r="Q361">
            <v>32</v>
          </cell>
          <cell r="S361">
            <v>36800</v>
          </cell>
          <cell r="T361">
            <v>35507</v>
          </cell>
          <cell r="U361">
            <v>35507</v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E361" t="str">
            <v/>
          </cell>
          <cell r="BE361">
            <v>0</v>
          </cell>
        </row>
        <row r="362">
          <cell r="A362" t="str">
            <v>5955-230</v>
          </cell>
          <cell r="C362" t="str">
            <v>Historisches Seminar</v>
          </cell>
          <cell r="D362" t="str">
            <v>Fachgrup.</v>
          </cell>
          <cell r="E362" t="str">
            <v>Neuere Geschichte</v>
          </cell>
          <cell r="F362" t="str">
            <v>Herrn</v>
          </cell>
          <cell r="G362" t="str">
            <v>Dr. Goswin Spreckelmeyer</v>
          </cell>
          <cell r="H362">
            <v>3089</v>
          </cell>
          <cell r="J362" t="str">
            <v>"0"</v>
          </cell>
          <cell r="K362">
            <v>35123</v>
          </cell>
          <cell r="M362" t="str">
            <v>Büro</v>
          </cell>
          <cell r="N362">
            <v>24</v>
          </cell>
          <cell r="O362">
            <v>24</v>
          </cell>
          <cell r="P362">
            <v>35827</v>
          </cell>
          <cell r="Q362">
            <v>32</v>
          </cell>
          <cell r="S362">
            <v>36800</v>
          </cell>
          <cell r="T362">
            <v>35507</v>
          </cell>
          <cell r="U362">
            <v>35507</v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E362" t="str">
            <v/>
          </cell>
          <cell r="BE362">
            <v>0</v>
          </cell>
        </row>
        <row r="363">
          <cell r="A363" t="str">
            <v>5956-000</v>
          </cell>
          <cell r="B363" t="str">
            <v>Institut für</v>
          </cell>
          <cell r="C363" t="str">
            <v>Sozialwissenschaften</v>
          </cell>
          <cell r="F363" t="str">
            <v>Herrn</v>
          </cell>
          <cell r="G363" t="str">
            <v>Dr. Hartwig Hummel</v>
          </cell>
          <cell r="H363">
            <v>3120</v>
          </cell>
          <cell r="J363">
            <v>3</v>
          </cell>
          <cell r="K363">
            <v>36088</v>
          </cell>
          <cell r="L363">
            <v>2</v>
          </cell>
          <cell r="M363" t="str">
            <v>Büro</v>
          </cell>
          <cell r="N363">
            <v>24</v>
          </cell>
          <cell r="O363">
            <v>24</v>
          </cell>
          <cell r="P363">
            <v>36100</v>
          </cell>
          <cell r="Q363">
            <v>24</v>
          </cell>
          <cell r="S363">
            <v>36831</v>
          </cell>
          <cell r="T363">
            <v>36124</v>
          </cell>
          <cell r="U363">
            <v>36124</v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E363" t="str">
            <v/>
          </cell>
          <cell r="AW363">
            <v>36081</v>
          </cell>
          <cell r="BA363">
            <v>218</v>
          </cell>
          <cell r="BB363">
            <v>29</v>
          </cell>
          <cell r="BC363">
            <v>9</v>
          </cell>
          <cell r="BD363">
            <v>3</v>
          </cell>
          <cell r="BE363">
            <v>4.1284403669724767</v>
          </cell>
        </row>
        <row r="364">
          <cell r="A364" t="str">
            <v>5957-900</v>
          </cell>
          <cell r="B364" t="str">
            <v>Institut für</v>
          </cell>
          <cell r="C364" t="str">
            <v>Kunstgeschichte</v>
          </cell>
          <cell r="F364" t="str">
            <v>Frau</v>
          </cell>
          <cell r="G364" t="str">
            <v>Johanna Faist</v>
          </cell>
          <cell r="H364">
            <v>2339</v>
          </cell>
          <cell r="J364">
            <v>1</v>
          </cell>
          <cell r="K364">
            <v>33995</v>
          </cell>
          <cell r="M364" t="str">
            <v>Büro</v>
          </cell>
          <cell r="N364">
            <v>24</v>
          </cell>
          <cell r="O364">
            <v>24</v>
          </cell>
          <cell r="P364">
            <v>35977</v>
          </cell>
          <cell r="Q364">
            <v>32</v>
          </cell>
          <cell r="S364">
            <v>36951</v>
          </cell>
          <cell r="T364">
            <v>35996</v>
          </cell>
          <cell r="U364">
            <v>35996</v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>
            <v>35391</v>
          </cell>
          <cell r="AE364">
            <v>35391</v>
          </cell>
          <cell r="BA364">
            <v>35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</row>
        <row r="365">
          <cell r="A365" t="str">
            <v>5957-901</v>
          </cell>
          <cell r="B365" t="str">
            <v>Institut für</v>
          </cell>
          <cell r="C365" t="str">
            <v>Kunstgeschichte</v>
          </cell>
          <cell r="F365" t="str">
            <v>Frau</v>
          </cell>
          <cell r="G365" t="str">
            <v>Johanna Faist</v>
          </cell>
          <cell r="H365">
            <v>2339</v>
          </cell>
          <cell r="J365" t="str">
            <v>"0"</v>
          </cell>
          <cell r="K365">
            <v>33995</v>
          </cell>
          <cell r="M365" t="str">
            <v>Fotolabor</v>
          </cell>
          <cell r="N365">
            <v>12</v>
          </cell>
          <cell r="O365">
            <v>16</v>
          </cell>
          <cell r="P365">
            <v>36591</v>
          </cell>
          <cell r="Q365">
            <v>16</v>
          </cell>
          <cell r="S365">
            <v>37078</v>
          </cell>
          <cell r="T365">
            <v>36591</v>
          </cell>
          <cell r="U365">
            <v>36591</v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>
            <v>35391</v>
          </cell>
          <cell r="AE365">
            <v>35391</v>
          </cell>
          <cell r="BA365">
            <v>28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</row>
        <row r="366">
          <cell r="A366" t="str">
            <v>5958-700</v>
          </cell>
          <cell r="B366" t="str">
            <v>Institut für</v>
          </cell>
          <cell r="C366" t="str">
            <v>Wirtschaftswissenschaften</v>
          </cell>
          <cell r="D366" t="str">
            <v>Abt.</v>
          </cell>
          <cell r="F366" t="str">
            <v>Frau</v>
          </cell>
          <cell r="G366" t="str">
            <v>Dr. Andreas Kammel</v>
          </cell>
          <cell r="H366">
            <v>2588</v>
          </cell>
          <cell r="J366" t="str">
            <v>"0"</v>
          </cell>
          <cell r="K366">
            <v>34320</v>
          </cell>
          <cell r="M366" t="str">
            <v>Büro</v>
          </cell>
          <cell r="N366">
            <v>24</v>
          </cell>
          <cell r="O366">
            <v>24</v>
          </cell>
          <cell r="P366">
            <v>36251</v>
          </cell>
          <cell r="Q366">
            <v>32</v>
          </cell>
          <cell r="S366">
            <v>37226</v>
          </cell>
          <cell r="T366">
            <v>36265</v>
          </cell>
          <cell r="U366">
            <v>36265</v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>
            <v>36370</v>
          </cell>
          <cell r="AE366">
            <v>36370</v>
          </cell>
          <cell r="AW366" t="str">
            <v>15.4.99; 03.10.1998</v>
          </cell>
          <cell r="BA366">
            <v>78</v>
          </cell>
          <cell r="BB366">
            <v>5</v>
          </cell>
          <cell r="BC366">
            <v>0</v>
          </cell>
          <cell r="BD366">
            <v>0</v>
          </cell>
          <cell r="BE366">
            <v>0</v>
          </cell>
        </row>
        <row r="367">
          <cell r="A367" t="str">
            <v>5958-710</v>
          </cell>
          <cell r="B367" t="str">
            <v>Institut für</v>
          </cell>
          <cell r="C367" t="str">
            <v>Wirtschaftswissenschaften</v>
          </cell>
          <cell r="D367" t="str">
            <v>Abt.</v>
          </cell>
          <cell r="E367" t="str">
            <v xml:space="preserve">Marketing </v>
          </cell>
          <cell r="F367" t="str">
            <v>Herrn</v>
          </cell>
          <cell r="G367" t="str">
            <v>Michael Rudloff</v>
          </cell>
          <cell r="H367">
            <v>3202</v>
          </cell>
          <cell r="J367">
            <v>1</v>
          </cell>
          <cell r="K367" t="str">
            <v>?.03.1998</v>
          </cell>
          <cell r="M367" t="str">
            <v>Büro</v>
          </cell>
          <cell r="N367">
            <v>24</v>
          </cell>
          <cell r="O367">
            <v>24</v>
          </cell>
          <cell r="P367">
            <v>35886</v>
          </cell>
          <cell r="Q367">
            <v>32</v>
          </cell>
          <cell r="S367">
            <v>36861</v>
          </cell>
          <cell r="T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>
            <v>35913</v>
          </cell>
          <cell r="AE367">
            <v>35913</v>
          </cell>
          <cell r="AX367" t="str">
            <v>Sven Pape war Unterweiser !</v>
          </cell>
          <cell r="BA367">
            <v>103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</row>
        <row r="368">
          <cell r="A368" t="str">
            <v>5958-720</v>
          </cell>
          <cell r="B368" t="str">
            <v>Institut für</v>
          </cell>
          <cell r="C368" t="str">
            <v>Wirtschaftswissenschaften</v>
          </cell>
          <cell r="E368" t="str">
            <v>Produktionswirtschaft</v>
          </cell>
          <cell r="F368" t="str">
            <v>Frau</v>
          </cell>
          <cell r="G368" t="str">
            <v>Birgit Heck</v>
          </cell>
          <cell r="H368">
            <v>2202</v>
          </cell>
          <cell r="J368" t="str">
            <v>"2"</v>
          </cell>
          <cell r="M368" t="str">
            <v>Büro</v>
          </cell>
          <cell r="N368">
            <v>24</v>
          </cell>
          <cell r="O368">
            <v>24</v>
          </cell>
          <cell r="S368" t="str">
            <v/>
          </cell>
          <cell r="T368" t="str">
            <v/>
          </cell>
          <cell r="V368" t="str">
            <v>siehe 5,1 &gt;</v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E368" t="str">
            <v/>
          </cell>
          <cell r="AJ368">
            <v>36657</v>
          </cell>
          <cell r="AW368">
            <v>36657</v>
          </cell>
          <cell r="AX368" t="str">
            <v>Gespräch mit Frau Heck; Unterlagen wurden zugesandt! Zur Unterweisung werden 2 Prüfer gemeldet</v>
          </cell>
          <cell r="AZ368" t="str">
            <v>T</v>
          </cell>
          <cell r="BE368">
            <v>0</v>
          </cell>
        </row>
        <row r="369">
          <cell r="A369" t="str">
            <v>5958-730</v>
          </cell>
          <cell r="B369" t="str">
            <v>Institut für</v>
          </cell>
          <cell r="C369" t="str">
            <v>Wirtschaftswissenschaften</v>
          </cell>
          <cell r="D369" t="str">
            <v>Abt.</v>
          </cell>
          <cell r="E369" t="str">
            <v>Finanzwirtschaft</v>
          </cell>
          <cell r="F369" t="str">
            <v>Herrn</v>
          </cell>
          <cell r="G369" t="str">
            <v>Andreas Grob</v>
          </cell>
          <cell r="H369">
            <v>2898</v>
          </cell>
          <cell r="J369">
            <v>1</v>
          </cell>
          <cell r="K369">
            <v>35985</v>
          </cell>
          <cell r="M369" t="str">
            <v>Büro</v>
          </cell>
          <cell r="N369">
            <v>24</v>
          </cell>
          <cell r="O369">
            <v>24</v>
          </cell>
          <cell r="P369">
            <v>35977</v>
          </cell>
          <cell r="Q369">
            <v>24</v>
          </cell>
          <cell r="S369">
            <v>36708</v>
          </cell>
          <cell r="T369">
            <v>35997</v>
          </cell>
          <cell r="U369">
            <v>35997</v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E369" t="str">
            <v/>
          </cell>
          <cell r="AX369" t="str">
            <v>Frau Spier meldet neuen Prüfer (18.05.00)</v>
          </cell>
          <cell r="BA369">
            <v>69</v>
          </cell>
          <cell r="BB369">
            <v>2</v>
          </cell>
          <cell r="BC369">
            <v>0</v>
          </cell>
          <cell r="BD369">
            <v>0</v>
          </cell>
          <cell r="BE369">
            <v>0</v>
          </cell>
        </row>
        <row r="370">
          <cell r="A370" t="str">
            <v>5958-740</v>
          </cell>
          <cell r="B370" t="str">
            <v>Institut für</v>
          </cell>
          <cell r="C370" t="str">
            <v>Wirtschaftswissenschaften</v>
          </cell>
          <cell r="D370" t="str">
            <v>Abt.</v>
          </cell>
          <cell r="E370" t="str">
            <v>Unternehmensführung</v>
          </cell>
          <cell r="F370" t="str">
            <v>Herrn</v>
          </cell>
          <cell r="G370" t="str">
            <v>Dr. Andreas Kammel</v>
          </cell>
          <cell r="H370">
            <v>2588</v>
          </cell>
          <cell r="J370">
            <v>1</v>
          </cell>
          <cell r="K370">
            <v>34320</v>
          </cell>
          <cell r="M370" t="str">
            <v>Büro</v>
          </cell>
          <cell r="N370">
            <v>24</v>
          </cell>
          <cell r="O370">
            <v>24</v>
          </cell>
          <cell r="P370">
            <v>36251</v>
          </cell>
          <cell r="Q370">
            <v>32</v>
          </cell>
          <cell r="R370" t="str">
            <v xml:space="preserve"> </v>
          </cell>
          <cell r="S370">
            <v>37226</v>
          </cell>
          <cell r="T370">
            <v>36329</v>
          </cell>
          <cell r="U370">
            <v>36329</v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>
            <v>36370</v>
          </cell>
          <cell r="AE370">
            <v>36370</v>
          </cell>
          <cell r="AW370">
            <v>36125</v>
          </cell>
          <cell r="BA370">
            <v>139</v>
          </cell>
          <cell r="BB370">
            <v>4</v>
          </cell>
          <cell r="BC370">
            <v>0</v>
          </cell>
          <cell r="BD370">
            <v>0</v>
          </cell>
          <cell r="BE370">
            <v>0</v>
          </cell>
        </row>
        <row r="371">
          <cell r="A371" t="str">
            <v>5958-750</v>
          </cell>
          <cell r="B371" t="str">
            <v>Institut für</v>
          </cell>
          <cell r="C371" t="str">
            <v>Wirtschaftswissenschaften</v>
          </cell>
          <cell r="D371" t="str">
            <v>Abt.</v>
          </cell>
          <cell r="E371" t="str">
            <v>Controling u. Unternehmensrechnung</v>
          </cell>
          <cell r="F371" t="str">
            <v>Herrn</v>
          </cell>
          <cell r="G371" t="str">
            <v>Michael Förster</v>
          </cell>
          <cell r="H371" t="str">
            <v>3608 o 3606</v>
          </cell>
          <cell r="J371">
            <v>1</v>
          </cell>
          <cell r="K371">
            <v>36076</v>
          </cell>
          <cell r="L371">
            <v>1</v>
          </cell>
          <cell r="M371" t="str">
            <v>Büro</v>
          </cell>
          <cell r="N371">
            <v>24</v>
          </cell>
          <cell r="O371">
            <v>24</v>
          </cell>
          <cell r="P371">
            <v>36069</v>
          </cell>
          <cell r="Q371">
            <v>24</v>
          </cell>
          <cell r="S371">
            <v>36800</v>
          </cell>
          <cell r="T371">
            <v>36081</v>
          </cell>
          <cell r="U371">
            <v>36081</v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E371" t="str">
            <v/>
          </cell>
          <cell r="AW371">
            <v>36067</v>
          </cell>
          <cell r="BA371">
            <v>49</v>
          </cell>
          <cell r="BB371">
            <v>1</v>
          </cell>
          <cell r="BC371">
            <v>1</v>
          </cell>
          <cell r="BD371">
            <v>0</v>
          </cell>
          <cell r="BE371">
            <v>2.0408163265306123</v>
          </cell>
        </row>
        <row r="372">
          <cell r="A372" t="str">
            <v>5958-760</v>
          </cell>
          <cell r="B372" t="str">
            <v>Institut für</v>
          </cell>
          <cell r="C372" t="str">
            <v>Wirtschaftswissenschaften</v>
          </cell>
          <cell r="D372" t="str">
            <v>Abt.</v>
          </cell>
          <cell r="E372" t="str">
            <v>Allg. BWL, Wirtsch.-info u. Info-Management</v>
          </cell>
          <cell r="F372" t="str">
            <v>Herrn</v>
          </cell>
          <cell r="G372" t="str">
            <v>Steffen Prochnow</v>
          </cell>
          <cell r="H372">
            <v>3211</v>
          </cell>
          <cell r="J372">
            <v>1</v>
          </cell>
          <cell r="K372">
            <v>36110</v>
          </cell>
          <cell r="L372">
            <v>1</v>
          </cell>
          <cell r="M372" t="str">
            <v>Büro</v>
          </cell>
          <cell r="N372">
            <v>24</v>
          </cell>
          <cell r="O372">
            <v>24</v>
          </cell>
          <cell r="P372">
            <v>36100</v>
          </cell>
          <cell r="Q372">
            <v>24</v>
          </cell>
          <cell r="S372">
            <v>36831</v>
          </cell>
          <cell r="T372">
            <v>36124</v>
          </cell>
          <cell r="U372">
            <v>36124</v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E372" t="str">
            <v/>
          </cell>
          <cell r="AW372">
            <v>36101</v>
          </cell>
          <cell r="BA372">
            <v>127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</row>
        <row r="373">
          <cell r="A373" t="str">
            <v>5958-770</v>
          </cell>
          <cell r="B373" t="str">
            <v>Institut für</v>
          </cell>
          <cell r="C373" t="str">
            <v>Wirtschaftswissenschaften</v>
          </cell>
          <cell r="D373" t="str">
            <v>Abt.</v>
          </cell>
          <cell r="E373" t="str">
            <v>Volkswirtschaftslehre</v>
          </cell>
          <cell r="F373" t="str">
            <v>Frau</v>
          </cell>
          <cell r="G373" t="str">
            <v>Birgit Ehlers</v>
          </cell>
          <cell r="H373">
            <v>2578</v>
          </cell>
          <cell r="J373">
            <v>1</v>
          </cell>
          <cell r="K373">
            <v>34478</v>
          </cell>
          <cell r="M373" t="str">
            <v>Büro</v>
          </cell>
          <cell r="N373">
            <v>24</v>
          </cell>
          <cell r="O373">
            <v>24</v>
          </cell>
          <cell r="P373">
            <v>36251</v>
          </cell>
          <cell r="Q373">
            <v>32</v>
          </cell>
          <cell r="S373">
            <v>37226</v>
          </cell>
          <cell r="T373">
            <v>36265</v>
          </cell>
          <cell r="U373">
            <v>36265</v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>
            <v>36370</v>
          </cell>
          <cell r="AE373">
            <v>36370</v>
          </cell>
          <cell r="AW373" t="str">
            <v>15.4.99; 03.10.1998</v>
          </cell>
          <cell r="BA373">
            <v>78</v>
          </cell>
          <cell r="BB373">
            <v>5</v>
          </cell>
          <cell r="BC373">
            <v>0</v>
          </cell>
          <cell r="BD373">
            <v>0</v>
          </cell>
          <cell r="BE373">
            <v>0</v>
          </cell>
        </row>
        <row r="374">
          <cell r="A374" t="str">
            <v>5958-780</v>
          </cell>
          <cell r="B374" t="str">
            <v>Institut für</v>
          </cell>
          <cell r="C374" t="str">
            <v>Wirtschaftswissenschaften</v>
          </cell>
          <cell r="D374" t="str">
            <v>Abt.</v>
          </cell>
          <cell r="E374" t="str">
            <v>Rechtswissenschaft</v>
          </cell>
          <cell r="F374" t="str">
            <v>Herrn</v>
          </cell>
          <cell r="G374" t="str">
            <v>Bernhard Schönfuß</v>
          </cell>
          <cell r="H374">
            <v>2850</v>
          </cell>
          <cell r="J374">
            <v>1</v>
          </cell>
          <cell r="K374">
            <v>36292</v>
          </cell>
          <cell r="L374">
            <v>1</v>
          </cell>
          <cell r="M374" t="str">
            <v>Büro</v>
          </cell>
          <cell r="N374">
            <v>24</v>
          </cell>
          <cell r="O374">
            <v>24</v>
          </cell>
          <cell r="P374">
            <v>36281</v>
          </cell>
          <cell r="Q374">
            <v>28</v>
          </cell>
          <cell r="S374">
            <v>37135</v>
          </cell>
          <cell r="T374">
            <v>36311</v>
          </cell>
          <cell r="U374">
            <v>36311</v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>
            <v>36371</v>
          </cell>
          <cell r="AE374">
            <v>36371</v>
          </cell>
          <cell r="AW374" t="str">
            <v xml:space="preserve"> </v>
          </cell>
          <cell r="AX374" t="str">
            <v>Jörg Wolberg nicht mehr im Institut (10.5.99)</v>
          </cell>
          <cell r="BA374">
            <v>42</v>
          </cell>
          <cell r="BB374">
            <v>4</v>
          </cell>
          <cell r="BC374">
            <v>1</v>
          </cell>
          <cell r="BD374">
            <v>0</v>
          </cell>
          <cell r="BE374">
            <v>2.3809523809523809</v>
          </cell>
        </row>
        <row r="375">
          <cell r="A375" t="str">
            <v>5958-790</v>
          </cell>
          <cell r="B375" t="str">
            <v>Institut für</v>
          </cell>
          <cell r="C375" t="str">
            <v>Wirtschaftswissenschaften</v>
          </cell>
          <cell r="D375" t="str">
            <v>Abt.</v>
          </cell>
          <cell r="E375" t="str">
            <v>Arbeitswissenschaft</v>
          </cell>
          <cell r="F375" t="str">
            <v>Herrn</v>
          </cell>
          <cell r="G375" t="str">
            <v>Dipl.- Ing. Olaf Reinhardt</v>
          </cell>
          <cell r="H375" t="str">
            <v>3194 / 3287</v>
          </cell>
          <cell r="I375">
            <v>1</v>
          </cell>
          <cell r="K375">
            <v>35184</v>
          </cell>
          <cell r="M375" t="str">
            <v>Büro</v>
          </cell>
          <cell r="N375">
            <v>24</v>
          </cell>
          <cell r="O375">
            <v>24</v>
          </cell>
          <cell r="P375">
            <v>36069</v>
          </cell>
          <cell r="Q375">
            <v>32</v>
          </cell>
          <cell r="S375">
            <v>37043</v>
          </cell>
          <cell r="T375" t="str">
            <v>Olaf Reinhardt</v>
          </cell>
          <cell r="U375" t="str">
            <v>Olaf Reinhardt</v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>
            <v>36167</v>
          </cell>
          <cell r="AE375">
            <v>36167</v>
          </cell>
          <cell r="AW375">
            <v>36054</v>
          </cell>
          <cell r="BA375">
            <v>67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</row>
        <row r="376">
          <cell r="A376" t="str">
            <v>5967-600</v>
          </cell>
          <cell r="B376" t="str">
            <v>Fachb. 10</v>
          </cell>
          <cell r="C376" t="str">
            <v>Erziehungswissenschaftlicher Fachbereich</v>
          </cell>
          <cell r="F376" t="str">
            <v>Herrn</v>
          </cell>
          <cell r="G376" t="str">
            <v>Jens Faber,   Abt. 42</v>
          </cell>
          <cell r="H376">
            <v>3410</v>
          </cell>
          <cell r="I376" t="str">
            <v>"0"</v>
          </cell>
          <cell r="K376">
            <v>33547</v>
          </cell>
          <cell r="M376" t="str">
            <v>Büro</v>
          </cell>
          <cell r="N376">
            <v>24</v>
          </cell>
          <cell r="O376">
            <v>24</v>
          </cell>
          <cell r="P376">
            <v>35855</v>
          </cell>
          <cell r="Q376">
            <v>24</v>
          </cell>
          <cell r="S376">
            <v>36586</v>
          </cell>
          <cell r="T376" t="str">
            <v>Faber</v>
          </cell>
          <cell r="U376" t="str">
            <v>Faber</v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>siehe &gt;</v>
          </cell>
          <cell r="AA376" t="str">
            <v/>
          </cell>
          <cell r="AB376" t="str">
            <v/>
          </cell>
          <cell r="AC376" t="str">
            <v/>
          </cell>
          <cell r="AE376" t="str">
            <v/>
          </cell>
          <cell r="AM376" t="str">
            <v>siehe oben</v>
          </cell>
          <cell r="AZ376" t="str">
            <v>FJ</v>
          </cell>
          <cell r="BA376">
            <v>22</v>
          </cell>
          <cell r="BC376">
            <v>0</v>
          </cell>
          <cell r="BE376">
            <v>0</v>
          </cell>
        </row>
        <row r="377">
          <cell r="A377" t="str">
            <v>5967-601</v>
          </cell>
          <cell r="B377" t="str">
            <v>Fachschaft</v>
          </cell>
          <cell r="C377" t="str">
            <v>Erziehungswissenschaftlicher Fachbereich</v>
          </cell>
          <cell r="E377" t="str">
            <v>Pockelsstr. 11</v>
          </cell>
          <cell r="F377" t="str">
            <v>Herrn</v>
          </cell>
          <cell r="G377" t="str">
            <v>Jens Faber</v>
          </cell>
          <cell r="H377">
            <v>2849</v>
          </cell>
          <cell r="I377" t="str">
            <v>"0"</v>
          </cell>
          <cell r="K377">
            <v>33547</v>
          </cell>
          <cell r="M377" t="str">
            <v>Büro</v>
          </cell>
          <cell r="N377">
            <v>24</v>
          </cell>
          <cell r="O377">
            <v>24</v>
          </cell>
          <cell r="P377">
            <v>36678</v>
          </cell>
          <cell r="Q377">
            <v>24</v>
          </cell>
          <cell r="S377">
            <v>37408</v>
          </cell>
          <cell r="T377" t="str">
            <v>Faber</v>
          </cell>
          <cell r="U377" t="str">
            <v>Faber</v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E377" t="str">
            <v/>
          </cell>
          <cell r="AM377" t="str">
            <v>siehe oben</v>
          </cell>
          <cell r="AW377">
            <v>36486</v>
          </cell>
          <cell r="AX377" t="str">
            <v>Frau Wolf rief zurück auf Schreiben 19.11.99, Prüfung mit Hausmeister absprechen wegen aufschließen !</v>
          </cell>
          <cell r="AZ377" t="str">
            <v>JF</v>
          </cell>
          <cell r="BE377">
            <v>0</v>
          </cell>
        </row>
        <row r="378">
          <cell r="A378" t="str">
            <v>5967-620</v>
          </cell>
          <cell r="B378" t="str">
            <v>Fachb. 10</v>
          </cell>
          <cell r="C378" t="str">
            <v>FASTA Fachbereich 10</v>
          </cell>
          <cell r="F378" t="str">
            <v>Herrn</v>
          </cell>
          <cell r="G378" t="str">
            <v>Jens Faber,   Abt. 42</v>
          </cell>
          <cell r="I378" t="str">
            <v>"0"</v>
          </cell>
          <cell r="K378">
            <v>33547</v>
          </cell>
          <cell r="N378">
            <v>24</v>
          </cell>
          <cell r="O378">
            <v>24</v>
          </cell>
          <cell r="P378">
            <v>36678</v>
          </cell>
          <cell r="Q378">
            <v>24</v>
          </cell>
          <cell r="S378">
            <v>37408</v>
          </cell>
          <cell r="T378" t="str">
            <v>Faber</v>
          </cell>
          <cell r="U378" t="str">
            <v>Faber</v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E378" t="str">
            <v/>
          </cell>
          <cell r="AM378" t="str">
            <v>siehe oben</v>
          </cell>
          <cell r="AX378" t="str">
            <v>Daten eintragen !</v>
          </cell>
          <cell r="AZ378" t="str">
            <v>JF</v>
          </cell>
          <cell r="BE378">
            <v>0</v>
          </cell>
        </row>
        <row r="379">
          <cell r="A379" t="str">
            <v>5968-400</v>
          </cell>
          <cell r="B379" t="str">
            <v>Seminar für</v>
          </cell>
          <cell r="C379" t="str">
            <v>Allgemeine Pädagogik</v>
          </cell>
          <cell r="F379" t="str">
            <v>Herrn</v>
          </cell>
          <cell r="G379" t="str">
            <v>Renato Lumia</v>
          </cell>
          <cell r="H379" t="str">
            <v>3482 priv. BS/ 377975</v>
          </cell>
          <cell r="J379">
            <v>1</v>
          </cell>
          <cell r="K379">
            <v>36088</v>
          </cell>
          <cell r="L379">
            <v>1</v>
          </cell>
          <cell r="M379" t="str">
            <v>Büro</v>
          </cell>
          <cell r="N379">
            <v>24</v>
          </cell>
          <cell r="O379">
            <v>24</v>
          </cell>
          <cell r="P379">
            <v>36161</v>
          </cell>
          <cell r="Q379">
            <v>24</v>
          </cell>
          <cell r="S379">
            <v>36892</v>
          </cell>
          <cell r="T379">
            <v>36200</v>
          </cell>
          <cell r="U379">
            <v>36200</v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E379" t="str">
            <v/>
          </cell>
          <cell r="AW379">
            <v>36067</v>
          </cell>
          <cell r="BA379">
            <v>100</v>
          </cell>
          <cell r="BB379">
            <v>10</v>
          </cell>
          <cell r="BC379">
            <v>2</v>
          </cell>
          <cell r="BD379">
            <v>1</v>
          </cell>
          <cell r="BE379">
            <v>2</v>
          </cell>
        </row>
        <row r="380">
          <cell r="A380" t="str">
            <v>5969-200</v>
          </cell>
          <cell r="B380" t="str">
            <v>Seminar für</v>
          </cell>
          <cell r="C380" t="str">
            <v>Schulpädagogik</v>
          </cell>
          <cell r="F380" t="str">
            <v>Herrn</v>
          </cell>
          <cell r="G380" t="str">
            <v>Peter Schade-Didschies</v>
          </cell>
          <cell r="H380">
            <v>2844</v>
          </cell>
          <cell r="I380">
            <v>1</v>
          </cell>
          <cell r="J380">
            <v>1</v>
          </cell>
          <cell r="K380">
            <v>34507</v>
          </cell>
          <cell r="M380" t="str">
            <v>Büro</v>
          </cell>
          <cell r="N380">
            <v>24</v>
          </cell>
          <cell r="O380">
            <v>24</v>
          </cell>
          <cell r="P380">
            <v>35947</v>
          </cell>
          <cell r="Q380">
            <v>32</v>
          </cell>
          <cell r="S380">
            <v>36923</v>
          </cell>
          <cell r="T380" t="str">
            <v>Peter Schade-Didschies</v>
          </cell>
          <cell r="U380" t="str">
            <v>Peter Schade-Didschies</v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>
            <v>36068</v>
          </cell>
          <cell r="AE380">
            <v>36068</v>
          </cell>
          <cell r="AT380" t="str">
            <v>Diskette</v>
          </cell>
          <cell r="AX380" t="str">
            <v>Marc Koch ist UP</v>
          </cell>
          <cell r="BA380">
            <v>473</v>
          </cell>
          <cell r="BB380">
            <v>6</v>
          </cell>
          <cell r="BC380">
            <v>3</v>
          </cell>
          <cell r="BD380">
            <v>0</v>
          </cell>
          <cell r="BE380">
            <v>0.63424947145877375</v>
          </cell>
        </row>
        <row r="381">
          <cell r="A381" t="str">
            <v>5969-230</v>
          </cell>
          <cell r="C381" t="str">
            <v>Forschungsstelle für Schulgeschichte</v>
          </cell>
          <cell r="F381" t="str">
            <v>Herrn</v>
          </cell>
          <cell r="G381" t="str">
            <v>Peter Schade-Didschies</v>
          </cell>
          <cell r="H381">
            <v>2844</v>
          </cell>
          <cell r="I381" t="str">
            <v>"0"</v>
          </cell>
          <cell r="J381" t="str">
            <v>"0"</v>
          </cell>
          <cell r="K381">
            <v>34507</v>
          </cell>
          <cell r="M381" t="str">
            <v>Büro</v>
          </cell>
          <cell r="N381">
            <v>24</v>
          </cell>
          <cell r="O381">
            <v>24</v>
          </cell>
          <cell r="P381">
            <v>35947</v>
          </cell>
          <cell r="Q381">
            <v>32</v>
          </cell>
          <cell r="S381">
            <v>36923</v>
          </cell>
          <cell r="T381" t="str">
            <v>Peter Schade-Didschies</v>
          </cell>
          <cell r="U381" t="str">
            <v>Peter Schade-Didschies</v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>
            <v>36068</v>
          </cell>
          <cell r="AE381">
            <v>36068</v>
          </cell>
          <cell r="AT381" t="str">
            <v>Z</v>
          </cell>
          <cell r="AX381" t="str">
            <v>Marc Koch ist UP</v>
          </cell>
          <cell r="BE381">
            <v>0</v>
          </cell>
        </row>
        <row r="382">
          <cell r="A382" t="str">
            <v>5969-250</v>
          </cell>
          <cell r="C382" t="str">
            <v>Medienpädagogisches Labor</v>
          </cell>
          <cell r="F382" t="str">
            <v>Herrn</v>
          </cell>
          <cell r="G382" t="str">
            <v>Peter Schade-Didschies</v>
          </cell>
          <cell r="H382">
            <v>2844</v>
          </cell>
          <cell r="I382" t="str">
            <v>"0"</v>
          </cell>
          <cell r="J382" t="str">
            <v>"0"</v>
          </cell>
          <cell r="K382">
            <v>34507</v>
          </cell>
          <cell r="M382" t="str">
            <v>Büro</v>
          </cell>
          <cell r="N382">
            <v>24</v>
          </cell>
          <cell r="O382">
            <v>24</v>
          </cell>
          <cell r="P382">
            <v>35947</v>
          </cell>
          <cell r="Q382">
            <v>32</v>
          </cell>
          <cell r="S382">
            <v>36923</v>
          </cell>
          <cell r="T382" t="str">
            <v>Peter Schade-Didschies</v>
          </cell>
          <cell r="U382" t="str">
            <v>Peter Schade-Didschies</v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>
            <v>36068</v>
          </cell>
          <cell r="AE382">
            <v>36068</v>
          </cell>
          <cell r="AT382" t="str">
            <v>Z</v>
          </cell>
          <cell r="AX382" t="str">
            <v>Marc Koch ist UP</v>
          </cell>
          <cell r="BE382">
            <v>0</v>
          </cell>
        </row>
        <row r="383">
          <cell r="A383" t="str">
            <v>5970-600</v>
          </cell>
          <cell r="B383" t="str">
            <v>Seminar für</v>
          </cell>
          <cell r="C383" t="str">
            <v>Sozialarbeitswissenschaft</v>
          </cell>
          <cell r="F383" t="str">
            <v>Herrn</v>
          </cell>
          <cell r="G383" t="str">
            <v>Dr. Henning Imker</v>
          </cell>
          <cell r="H383">
            <v>3408</v>
          </cell>
          <cell r="J383">
            <v>1</v>
          </cell>
          <cell r="K383">
            <v>35977</v>
          </cell>
          <cell r="M383" t="str">
            <v>Büro</v>
          </cell>
          <cell r="N383">
            <v>24</v>
          </cell>
          <cell r="O383">
            <v>24</v>
          </cell>
          <cell r="P383">
            <v>35977</v>
          </cell>
          <cell r="Q383">
            <v>24</v>
          </cell>
          <cell r="S383">
            <v>36708</v>
          </cell>
          <cell r="T383">
            <v>36007</v>
          </cell>
          <cell r="U383">
            <v>36007</v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E383" t="str">
            <v/>
          </cell>
          <cell r="BA383">
            <v>28</v>
          </cell>
          <cell r="BB383">
            <v>4</v>
          </cell>
          <cell r="BC383">
            <v>0</v>
          </cell>
          <cell r="BD383">
            <v>0</v>
          </cell>
          <cell r="BE383">
            <v>0</v>
          </cell>
        </row>
        <row r="384">
          <cell r="A384" t="str">
            <v>5970-601</v>
          </cell>
          <cell r="C384" t="str">
            <v>Sozialarbeitswissenschaft</v>
          </cell>
          <cell r="E384" t="str">
            <v>Test-Studiengang "Sachunterricht"</v>
          </cell>
          <cell r="F384" t="str">
            <v>Frau</v>
          </cell>
          <cell r="G384" t="str">
            <v>Andrea Schröder</v>
          </cell>
          <cell r="H384">
            <v>3116</v>
          </cell>
          <cell r="J384">
            <v>1</v>
          </cell>
          <cell r="K384">
            <v>36062</v>
          </cell>
          <cell r="L384">
            <v>1</v>
          </cell>
          <cell r="M384" t="str">
            <v>Büro</v>
          </cell>
          <cell r="N384">
            <v>24</v>
          </cell>
          <cell r="O384">
            <v>24</v>
          </cell>
          <cell r="P384">
            <v>36039</v>
          </cell>
          <cell r="Q384">
            <v>24</v>
          </cell>
          <cell r="S384">
            <v>36770</v>
          </cell>
          <cell r="T384">
            <v>36066</v>
          </cell>
          <cell r="U384">
            <v>36066</v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E384" t="str">
            <v/>
          </cell>
          <cell r="BA384">
            <v>52</v>
          </cell>
          <cell r="BB384">
            <v>1</v>
          </cell>
          <cell r="BC384">
            <v>3</v>
          </cell>
          <cell r="BD384">
            <v>0</v>
          </cell>
          <cell r="BE384">
            <v>5.7692307692307692</v>
          </cell>
        </row>
        <row r="385">
          <cell r="A385" t="str">
            <v>5970-690</v>
          </cell>
          <cell r="C385" t="str">
            <v>Akad. Prüfungsamt Erziehungswissenschaft</v>
          </cell>
          <cell r="E385" t="str">
            <v>APA - Akademisches Prüfungsamt</v>
          </cell>
          <cell r="F385" t="str">
            <v>Frau</v>
          </cell>
          <cell r="G385" t="str">
            <v>Andrea Schröder</v>
          </cell>
          <cell r="H385">
            <v>3116</v>
          </cell>
          <cell r="J385" t="str">
            <v>"0"</v>
          </cell>
          <cell r="K385">
            <v>36062</v>
          </cell>
          <cell r="L385">
            <v>0</v>
          </cell>
          <cell r="M385" t="str">
            <v>Büro</v>
          </cell>
          <cell r="N385">
            <v>24</v>
          </cell>
          <cell r="O385">
            <v>24</v>
          </cell>
          <cell r="P385">
            <v>36039</v>
          </cell>
          <cell r="Q385">
            <v>24</v>
          </cell>
          <cell r="S385">
            <v>36770</v>
          </cell>
          <cell r="T385">
            <v>36066</v>
          </cell>
          <cell r="U385">
            <v>36066</v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E385" t="str">
            <v/>
          </cell>
          <cell r="BE385">
            <v>0</v>
          </cell>
        </row>
        <row r="386">
          <cell r="A386" t="str">
            <v>5971-400</v>
          </cell>
          <cell r="B386" t="str">
            <v>Seminar für</v>
          </cell>
          <cell r="C386" t="str">
            <v xml:space="preserve">Psychologie </v>
          </cell>
          <cell r="F386" t="str">
            <v>Frau</v>
          </cell>
          <cell r="G386" t="str">
            <v>Ramona Marquardt</v>
          </cell>
          <cell r="H386">
            <v>3493</v>
          </cell>
          <cell r="J386">
            <v>1</v>
          </cell>
          <cell r="K386">
            <v>36354</v>
          </cell>
          <cell r="L386">
            <v>1</v>
          </cell>
          <cell r="M386" t="str">
            <v>Büro</v>
          </cell>
          <cell r="N386">
            <v>24</v>
          </cell>
          <cell r="O386">
            <v>24</v>
          </cell>
          <cell r="P386">
            <v>36342</v>
          </cell>
          <cell r="Q386">
            <v>24</v>
          </cell>
          <cell r="S386">
            <v>37073</v>
          </cell>
          <cell r="T386">
            <v>36438</v>
          </cell>
          <cell r="U386">
            <v>36438</v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E386" t="str">
            <v/>
          </cell>
          <cell r="AW386" t="str">
            <v xml:space="preserve">16.7.99; 6.7.99; 24.3.99; 2.3.99; 11.2.99; 28.1.99; 22.9.98; </v>
          </cell>
          <cell r="AX386" t="str">
            <v>Unterlagen suchen !?</v>
          </cell>
          <cell r="AZ386" t="str">
            <v>T</v>
          </cell>
          <cell r="BA386">
            <v>72</v>
          </cell>
          <cell r="BE386">
            <v>0</v>
          </cell>
        </row>
        <row r="387">
          <cell r="A387" t="str">
            <v>5971-410</v>
          </cell>
          <cell r="B387" t="str">
            <v>Seminar für</v>
          </cell>
          <cell r="C387" t="str">
            <v xml:space="preserve">Psychologie </v>
          </cell>
          <cell r="E387" t="str">
            <v>Arbeitsstelle Modellprojekt Technik ( zum Be-Greifen )</v>
          </cell>
          <cell r="F387" t="str">
            <v>Frau</v>
          </cell>
          <cell r="G387" t="str">
            <v>Bettina Meine</v>
          </cell>
          <cell r="H387">
            <v>3493</v>
          </cell>
          <cell r="J387">
            <v>1</v>
          </cell>
          <cell r="K387">
            <v>36354</v>
          </cell>
          <cell r="L387">
            <v>1</v>
          </cell>
          <cell r="M387" t="str">
            <v>Büro</v>
          </cell>
          <cell r="N387">
            <v>24</v>
          </cell>
          <cell r="O387">
            <v>24</v>
          </cell>
          <cell r="P387">
            <v>36342</v>
          </cell>
          <cell r="Q387">
            <v>24</v>
          </cell>
          <cell r="S387">
            <v>37073</v>
          </cell>
          <cell r="T387">
            <v>36438</v>
          </cell>
          <cell r="U387">
            <v>36438</v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E387" t="str">
            <v/>
          </cell>
          <cell r="AW387" t="str">
            <v xml:space="preserve">16.7.99; 6.7.99; 24.3.99; 2.3.99; 11.2.99; 28.1.99; 22.9.98; </v>
          </cell>
          <cell r="AX387" t="str">
            <v>Unterlagen suchen !?</v>
          </cell>
          <cell r="AZ387" t="str">
            <v>T</v>
          </cell>
          <cell r="BE387">
            <v>0</v>
          </cell>
        </row>
        <row r="388">
          <cell r="A388" t="str">
            <v>5973-000</v>
          </cell>
          <cell r="B388" t="str">
            <v>Seminar für</v>
          </cell>
          <cell r="C388" t="str">
            <v>Polit. Wissenschaft,   Polit. Bildung</v>
          </cell>
          <cell r="F388" t="str">
            <v>Herrn</v>
          </cell>
          <cell r="G388" t="str">
            <v>Hermann Harms</v>
          </cell>
          <cell r="H388">
            <v>3468</v>
          </cell>
          <cell r="J388">
            <v>1</v>
          </cell>
          <cell r="K388">
            <v>34507</v>
          </cell>
          <cell r="M388" t="str">
            <v>Büro</v>
          </cell>
          <cell r="N388">
            <v>24</v>
          </cell>
          <cell r="O388">
            <v>24</v>
          </cell>
          <cell r="P388">
            <v>36577</v>
          </cell>
          <cell r="Q388">
            <v>30</v>
          </cell>
          <cell r="S388">
            <v>37489</v>
          </cell>
          <cell r="T388">
            <v>36591</v>
          </cell>
          <cell r="U388">
            <v>36591</v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E388" t="str">
            <v/>
          </cell>
          <cell r="BA388">
            <v>76</v>
          </cell>
          <cell r="BB388">
            <v>5</v>
          </cell>
          <cell r="BC388">
            <v>0</v>
          </cell>
          <cell r="BD388">
            <v>0</v>
          </cell>
          <cell r="BE388">
            <v>0</v>
          </cell>
        </row>
        <row r="389">
          <cell r="A389" t="str">
            <v>5973-010</v>
          </cell>
          <cell r="B389" t="str">
            <v>Seminar für</v>
          </cell>
          <cell r="C389" t="str">
            <v>Polit. Wissenschaft,   Polit. Bildung</v>
          </cell>
          <cell r="D389" t="str">
            <v>Abt.</v>
          </cell>
          <cell r="E389" t="str">
            <v>Politische Wissenschaft</v>
          </cell>
          <cell r="F389" t="str">
            <v>Herrn</v>
          </cell>
          <cell r="G389" t="str">
            <v>Hermann Harms</v>
          </cell>
          <cell r="H389">
            <v>3468</v>
          </cell>
          <cell r="J389" t="str">
            <v>"0"</v>
          </cell>
          <cell r="K389">
            <v>34507</v>
          </cell>
          <cell r="M389" t="str">
            <v>Büro</v>
          </cell>
          <cell r="N389">
            <v>24</v>
          </cell>
          <cell r="O389">
            <v>24</v>
          </cell>
          <cell r="P389">
            <v>36577</v>
          </cell>
          <cell r="Q389">
            <v>30</v>
          </cell>
          <cell r="S389">
            <v>37489</v>
          </cell>
          <cell r="T389">
            <v>36591</v>
          </cell>
          <cell r="U389">
            <v>36591</v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E389" t="str">
            <v/>
          </cell>
          <cell r="BE389">
            <v>0</v>
          </cell>
        </row>
        <row r="390">
          <cell r="A390" t="str">
            <v>5973-020</v>
          </cell>
          <cell r="B390" t="str">
            <v>Seminar für</v>
          </cell>
          <cell r="C390" t="str">
            <v>Polit. Wissenschaft,   Polit. Bildung</v>
          </cell>
          <cell r="D390" t="str">
            <v>Abt.</v>
          </cell>
          <cell r="E390" t="str">
            <v>Politische Bildung</v>
          </cell>
          <cell r="F390" t="str">
            <v>Herrn</v>
          </cell>
          <cell r="G390" t="str">
            <v>Hermann Harms</v>
          </cell>
          <cell r="H390">
            <v>3468</v>
          </cell>
          <cell r="J390" t="str">
            <v>"0"</v>
          </cell>
          <cell r="K390">
            <v>34507</v>
          </cell>
          <cell r="M390" t="str">
            <v>Büro</v>
          </cell>
          <cell r="N390">
            <v>24</v>
          </cell>
          <cell r="O390">
            <v>24</v>
          </cell>
          <cell r="P390">
            <v>36577</v>
          </cell>
          <cell r="Q390">
            <v>30</v>
          </cell>
          <cell r="S390">
            <v>37489</v>
          </cell>
          <cell r="T390">
            <v>36591</v>
          </cell>
          <cell r="U390">
            <v>36591</v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E390" t="str">
            <v/>
          </cell>
          <cell r="BE390">
            <v>0</v>
          </cell>
        </row>
        <row r="391">
          <cell r="A391" t="str">
            <v>5974-900</v>
          </cell>
          <cell r="B391" t="str">
            <v>Seminar für</v>
          </cell>
          <cell r="C391" t="str">
            <v>Deutsche Sprache u. Literatur u. d. Didaktik</v>
          </cell>
          <cell r="F391" t="str">
            <v>Herrn</v>
          </cell>
          <cell r="G391" t="str">
            <v>Hans- Werner Gottschalk</v>
          </cell>
          <cell r="H391">
            <v>3434</v>
          </cell>
          <cell r="J391">
            <v>1</v>
          </cell>
          <cell r="K391">
            <v>36648</v>
          </cell>
          <cell r="M391" t="str">
            <v>Büro</v>
          </cell>
          <cell r="N391">
            <v>24</v>
          </cell>
          <cell r="O391">
            <v>32</v>
          </cell>
          <cell r="P391">
            <v>36648</v>
          </cell>
          <cell r="Q391">
            <v>32</v>
          </cell>
          <cell r="S391">
            <v>37623</v>
          </cell>
          <cell r="T391">
            <v>36648</v>
          </cell>
          <cell r="U391">
            <v>36648</v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>
            <v>35608</v>
          </cell>
          <cell r="AE391">
            <v>35608</v>
          </cell>
          <cell r="AT391">
            <v>1</v>
          </cell>
          <cell r="AU391" t="str">
            <v>h.gottschalk@tu-bs.de</v>
          </cell>
          <cell r="AV391">
            <v>36648</v>
          </cell>
          <cell r="AW391" t="str">
            <v>03.05.00; 02.05.2000</v>
          </cell>
          <cell r="BA391">
            <v>108</v>
          </cell>
          <cell r="BB391">
            <v>4</v>
          </cell>
          <cell r="BC391">
            <v>4</v>
          </cell>
          <cell r="BD391">
            <v>0</v>
          </cell>
          <cell r="BE391">
            <v>3.7037037037037037</v>
          </cell>
        </row>
        <row r="392">
          <cell r="A392" t="str">
            <v>5975-700</v>
          </cell>
          <cell r="B392" t="str">
            <v>Fachgebiet</v>
          </cell>
          <cell r="C392" t="str">
            <v>Französisch</v>
          </cell>
          <cell r="F392" t="str">
            <v>Herrn</v>
          </cell>
          <cell r="G392" t="str">
            <v>Pierre Lecoeur</v>
          </cell>
          <cell r="H392" t="str">
            <v>3440/ 3497/ 05307-2484</v>
          </cell>
          <cell r="J392">
            <v>1</v>
          </cell>
          <cell r="K392">
            <v>33995</v>
          </cell>
          <cell r="M392" t="str">
            <v>Büro</v>
          </cell>
          <cell r="N392">
            <v>24</v>
          </cell>
          <cell r="O392">
            <v>24</v>
          </cell>
          <cell r="P392">
            <v>36651</v>
          </cell>
          <cell r="Q392">
            <v>32</v>
          </cell>
          <cell r="S392">
            <v>37626</v>
          </cell>
          <cell r="T392">
            <v>36696</v>
          </cell>
          <cell r="U392">
            <v>36696</v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>
            <v>35587</v>
          </cell>
          <cell r="AE392" t="str">
            <v>Schreiben?</v>
          </cell>
          <cell r="AW392" t="str">
            <v>08.05.00; 04.05.00; 27.03.2000 mit 3497 gesprochen</v>
          </cell>
          <cell r="AX392" t="str">
            <v>Raum 327</v>
          </cell>
          <cell r="AZ392" t="str">
            <v>s</v>
          </cell>
          <cell r="BA392">
            <v>91</v>
          </cell>
          <cell r="BB392">
            <v>11</v>
          </cell>
          <cell r="BC392">
            <v>1</v>
          </cell>
          <cell r="BD392">
            <v>0</v>
          </cell>
          <cell r="BE392">
            <v>1.098901098901099</v>
          </cell>
        </row>
        <row r="393">
          <cell r="A393" t="str">
            <v>5975-710</v>
          </cell>
          <cell r="B393" t="str">
            <v>Fachgebiet</v>
          </cell>
          <cell r="C393" t="str">
            <v>Französisch</v>
          </cell>
          <cell r="D393" t="str">
            <v>Abt.</v>
          </cell>
          <cell r="E393" t="str">
            <v>Französische Sprache u. ihre Didaktik</v>
          </cell>
          <cell r="F393" t="str">
            <v>Herrn</v>
          </cell>
          <cell r="G393" t="str">
            <v>Pierre Lecoeur</v>
          </cell>
          <cell r="H393" t="str">
            <v>3440/ 3497/ 05307-2484</v>
          </cell>
          <cell r="J393" t="str">
            <v>"0"</v>
          </cell>
          <cell r="K393">
            <v>33995</v>
          </cell>
          <cell r="M393" t="str">
            <v>Büro</v>
          </cell>
          <cell r="N393">
            <v>24</v>
          </cell>
          <cell r="O393">
            <v>24</v>
          </cell>
          <cell r="P393">
            <v>36651</v>
          </cell>
          <cell r="Q393">
            <v>32</v>
          </cell>
          <cell r="S393">
            <v>37626</v>
          </cell>
          <cell r="T393">
            <v>36696</v>
          </cell>
          <cell r="U393">
            <v>36696</v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"06.06.97"</v>
          </cell>
          <cell r="AE393" t="str">
            <v>"06.06.97"</v>
          </cell>
          <cell r="AW393">
            <v>36676</v>
          </cell>
          <cell r="AX393" t="str">
            <v>Institut wird Ende 2000 aufgelöst !</v>
          </cell>
          <cell r="AZ393" t="str">
            <v>s</v>
          </cell>
          <cell r="BE393">
            <v>0</v>
          </cell>
        </row>
        <row r="394">
          <cell r="A394" t="str">
            <v>5975-711</v>
          </cell>
          <cell r="B394" t="str">
            <v>Seminar für</v>
          </cell>
          <cell r="C394" t="str">
            <v>Englische Sprache</v>
          </cell>
          <cell r="G394" t="str">
            <v>Pierre Lecoeur</v>
          </cell>
          <cell r="H394" t="str">
            <v>3440/ 3497/ 05307-2484</v>
          </cell>
          <cell r="J394" t="str">
            <v>"0"</v>
          </cell>
          <cell r="K394">
            <v>33995</v>
          </cell>
          <cell r="M394" t="str">
            <v>Büro</v>
          </cell>
          <cell r="N394">
            <v>24</v>
          </cell>
          <cell r="O394">
            <v>24</v>
          </cell>
          <cell r="P394">
            <v>36651</v>
          </cell>
          <cell r="Q394">
            <v>32</v>
          </cell>
          <cell r="S394">
            <v>37626</v>
          </cell>
          <cell r="T394">
            <v>36696</v>
          </cell>
          <cell r="U394">
            <v>36696</v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E394" t="str">
            <v/>
          </cell>
          <cell r="AW394">
            <v>36552</v>
          </cell>
          <cell r="AX394" t="str">
            <v>ENGLISCH UND FRANZÖSISCH GETRENNT</v>
          </cell>
          <cell r="AZ394" t="str">
            <v>s</v>
          </cell>
          <cell r="BE394">
            <v>0</v>
          </cell>
        </row>
        <row r="395">
          <cell r="A395" t="str">
            <v>5975-712</v>
          </cell>
          <cell r="B395" t="str">
            <v>Seminar für</v>
          </cell>
          <cell r="C395" t="str">
            <v>Englische Sprache</v>
          </cell>
          <cell r="E395" t="str">
            <v>Englische Sprache u. ihre Didaktik</v>
          </cell>
          <cell r="G395" t="str">
            <v>Pierre Lecoeur</v>
          </cell>
          <cell r="H395" t="str">
            <v>3440/ 3497/ 05307-2484</v>
          </cell>
          <cell r="J395" t="str">
            <v>"0"</v>
          </cell>
          <cell r="K395">
            <v>33995</v>
          </cell>
          <cell r="M395" t="str">
            <v>Schulung</v>
          </cell>
          <cell r="N395">
            <v>24</v>
          </cell>
          <cell r="O395">
            <v>24</v>
          </cell>
          <cell r="P395">
            <v>36651</v>
          </cell>
          <cell r="Q395">
            <v>32</v>
          </cell>
          <cell r="S395">
            <v>37626</v>
          </cell>
          <cell r="T395">
            <v>36696</v>
          </cell>
          <cell r="U395">
            <v>36696</v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E395" t="str">
            <v/>
          </cell>
          <cell r="AW395">
            <v>36552</v>
          </cell>
          <cell r="AX395" t="str">
            <v>ENGLISCH UND FRANZÖSISCH GETRENNT</v>
          </cell>
          <cell r="AZ395" t="str">
            <v>s</v>
          </cell>
          <cell r="BE395">
            <v>0</v>
          </cell>
        </row>
        <row r="396">
          <cell r="A396" t="str">
            <v>5976-500</v>
          </cell>
          <cell r="B396" t="str">
            <v>Seminar für</v>
          </cell>
          <cell r="C396" t="str">
            <v>Ev. Theologie und Religionspädagogik</v>
          </cell>
          <cell r="D396" t="str">
            <v>Fachgrup.</v>
          </cell>
          <cell r="E396" t="str">
            <v>Katholische Relionspädagogik</v>
          </cell>
          <cell r="F396" t="str">
            <v>Herrn</v>
          </cell>
          <cell r="G396" t="str">
            <v>Hiwimeldung ????!</v>
          </cell>
          <cell r="H396">
            <v>3476</v>
          </cell>
          <cell r="J396" t="str">
            <v>"0"</v>
          </cell>
          <cell r="K396" t="str">
            <v>siehe links</v>
          </cell>
          <cell r="M396" t="str">
            <v>Büro</v>
          </cell>
          <cell r="N396">
            <v>24</v>
          </cell>
          <cell r="O396">
            <v>24</v>
          </cell>
          <cell r="P396">
            <v>35947</v>
          </cell>
          <cell r="Q396">
            <v>24</v>
          </cell>
          <cell r="S396">
            <v>36678</v>
          </cell>
          <cell r="T396">
            <v>35975</v>
          </cell>
          <cell r="U396">
            <v>35975</v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>siehe &gt;</v>
          </cell>
          <cell r="AA396" t="str">
            <v/>
          </cell>
          <cell r="AB396" t="str">
            <v/>
          </cell>
          <cell r="AC396" t="str">
            <v/>
          </cell>
          <cell r="AE396" t="str">
            <v/>
          </cell>
          <cell r="AM396" t="str">
            <v>siehe Bemerkungen</v>
          </cell>
          <cell r="AW396" t="str">
            <v>15.06.00; 14.06.00 Fon: 2844</v>
          </cell>
          <cell r="AX396" t="str">
            <v xml:space="preserve">Peter Schade-Didschies prüft hier nicht;- HIWI ab 06-00 </v>
          </cell>
          <cell r="AZ396" t="str">
            <v>H</v>
          </cell>
          <cell r="BA396">
            <v>65</v>
          </cell>
          <cell r="BB396">
            <v>9</v>
          </cell>
          <cell r="BC396">
            <v>6</v>
          </cell>
          <cell r="BD396">
            <v>5</v>
          </cell>
          <cell r="BE396">
            <v>9.2307692307692299</v>
          </cell>
        </row>
        <row r="397">
          <cell r="A397" t="str">
            <v>5977-300</v>
          </cell>
          <cell r="B397" t="str">
            <v>Seminar für</v>
          </cell>
          <cell r="C397" t="str">
            <v>Geographie und Geschichte u. d. Didaktik</v>
          </cell>
          <cell r="F397" t="str">
            <v>Herrn</v>
          </cell>
          <cell r="G397" t="str">
            <v>Dr. Helmut Amthauer</v>
          </cell>
          <cell r="H397">
            <v>3464</v>
          </cell>
          <cell r="J397">
            <v>1</v>
          </cell>
          <cell r="K397">
            <v>33995</v>
          </cell>
          <cell r="M397" t="str">
            <v>Büro</v>
          </cell>
          <cell r="N397">
            <v>24</v>
          </cell>
          <cell r="O397">
            <v>24</v>
          </cell>
          <cell r="P397">
            <v>36161</v>
          </cell>
          <cell r="Q397">
            <v>32</v>
          </cell>
          <cell r="S397">
            <v>37135</v>
          </cell>
          <cell r="T397">
            <v>36214</v>
          </cell>
          <cell r="U397">
            <v>36214</v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>
            <v>35391</v>
          </cell>
          <cell r="AE397">
            <v>35391</v>
          </cell>
          <cell r="AM397" t="str">
            <v>eigenes Prüfgerät</v>
          </cell>
          <cell r="AO397" t="str">
            <v xml:space="preserve"> eigenes Prüfgerät</v>
          </cell>
          <cell r="AQ397" t="str">
            <v xml:space="preserve"> eigenes Prüfgerät                      </v>
          </cell>
          <cell r="AS397" t="str">
            <v>a</v>
          </cell>
          <cell r="AW397">
            <v>36193</v>
          </cell>
          <cell r="AX397" t="str">
            <v>(Pk v. d. Physik) 9.2001 neue GUV Protokolle zusenden !</v>
          </cell>
          <cell r="BA397">
            <v>78</v>
          </cell>
          <cell r="BB397">
            <v>8</v>
          </cell>
          <cell r="BC397">
            <v>0</v>
          </cell>
          <cell r="BD397">
            <v>0</v>
          </cell>
          <cell r="BE397">
            <v>0</v>
          </cell>
        </row>
        <row r="398">
          <cell r="A398" t="str">
            <v>5977-310</v>
          </cell>
          <cell r="B398" t="str">
            <v>Seminar für</v>
          </cell>
          <cell r="C398" t="str">
            <v>Geographie und Geschichte u. d. Didaktik</v>
          </cell>
          <cell r="D398" t="str">
            <v>Abt.</v>
          </cell>
          <cell r="E398" t="str">
            <v>Geographie u. ihre Didaktik</v>
          </cell>
          <cell r="F398" t="str">
            <v>Herrn</v>
          </cell>
          <cell r="G398" t="str">
            <v>Dr. Helmut Amthauer</v>
          </cell>
          <cell r="H398">
            <v>3464</v>
          </cell>
          <cell r="J398" t="str">
            <v>"0"</v>
          </cell>
          <cell r="K398">
            <v>33995</v>
          </cell>
          <cell r="M398" t="str">
            <v>Büro</v>
          </cell>
          <cell r="N398">
            <v>24</v>
          </cell>
          <cell r="O398">
            <v>24</v>
          </cell>
          <cell r="P398">
            <v>36161</v>
          </cell>
          <cell r="Q398">
            <v>32</v>
          </cell>
          <cell r="S398">
            <v>37135</v>
          </cell>
          <cell r="T398">
            <v>36214</v>
          </cell>
          <cell r="U398">
            <v>36214</v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"22.11.96"</v>
          </cell>
          <cell r="AE398" t="str">
            <v>"22.11.96"</v>
          </cell>
          <cell r="AM398" t="str">
            <v>eigenes Prüfgerät</v>
          </cell>
          <cell r="AO398" t="str">
            <v xml:space="preserve"> eigenes Prüfgerät</v>
          </cell>
          <cell r="AQ398" t="str">
            <v xml:space="preserve"> eigenes Prüfgerät                      </v>
          </cell>
          <cell r="AS398" t="str">
            <v>a</v>
          </cell>
          <cell r="AW398">
            <v>36193</v>
          </cell>
          <cell r="AX398" t="str">
            <v>(Pk v. d. Physik) 9.2001 neue GUV Protokolle zusenden !</v>
          </cell>
          <cell r="BE398">
            <v>0</v>
          </cell>
        </row>
        <row r="399">
          <cell r="A399" t="str">
            <v>5977-320</v>
          </cell>
          <cell r="B399" t="str">
            <v>Seminar für</v>
          </cell>
          <cell r="C399" t="str">
            <v>Geographie und Geschichte u. d. Didaktik</v>
          </cell>
          <cell r="D399" t="str">
            <v>Abt.</v>
          </cell>
          <cell r="E399" t="str">
            <v>Geschichte u. ihre Didaktik</v>
          </cell>
          <cell r="F399" t="str">
            <v>Herrn</v>
          </cell>
          <cell r="G399" t="str">
            <v>Dr. Helmut Amthauer</v>
          </cell>
          <cell r="H399">
            <v>3464</v>
          </cell>
          <cell r="J399" t="str">
            <v>"0"</v>
          </cell>
          <cell r="K399">
            <v>33995</v>
          </cell>
          <cell r="M399" t="str">
            <v>Büro</v>
          </cell>
          <cell r="N399">
            <v>24</v>
          </cell>
          <cell r="O399">
            <v>24</v>
          </cell>
          <cell r="P399">
            <v>36161</v>
          </cell>
          <cell r="Q399">
            <v>32</v>
          </cell>
          <cell r="S399">
            <v>37135</v>
          </cell>
          <cell r="T399">
            <v>36214</v>
          </cell>
          <cell r="U399">
            <v>36214</v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"22.11.96"</v>
          </cell>
          <cell r="AE399" t="str">
            <v>"22.11.96"</v>
          </cell>
          <cell r="AM399" t="str">
            <v>eigenes Prüfgerät</v>
          </cell>
          <cell r="AO399" t="str">
            <v xml:space="preserve"> eigenes Prüfgerät</v>
          </cell>
          <cell r="AQ399" t="str">
            <v xml:space="preserve"> eigenes Prüfgerät                      </v>
          </cell>
          <cell r="AS399" t="str">
            <v>a</v>
          </cell>
          <cell r="AW399">
            <v>36193</v>
          </cell>
          <cell r="AX399" t="str">
            <v>(Pk v. d. Physik) 9.2001 neue GUV Protokolle zusenden !</v>
          </cell>
          <cell r="BE399">
            <v>0</v>
          </cell>
        </row>
        <row r="400">
          <cell r="A400" t="str">
            <v>5978-100</v>
          </cell>
          <cell r="B400" t="str">
            <v>Seminar für</v>
          </cell>
          <cell r="C400" t="str">
            <v>Musik und deren Didaktik</v>
          </cell>
          <cell r="F400" t="str">
            <v>Frau</v>
          </cell>
          <cell r="G400" t="str">
            <v>Stephanie Kamitz</v>
          </cell>
          <cell r="H400" t="str">
            <v>3487/8</v>
          </cell>
          <cell r="J400">
            <v>1</v>
          </cell>
          <cell r="K400">
            <v>35521</v>
          </cell>
          <cell r="L400">
            <v>1</v>
          </cell>
          <cell r="M400" t="str">
            <v>Büro</v>
          </cell>
          <cell r="N400">
            <v>24</v>
          </cell>
          <cell r="O400">
            <v>24</v>
          </cell>
          <cell r="P400">
            <v>36373</v>
          </cell>
          <cell r="Q400">
            <v>32</v>
          </cell>
          <cell r="R400" t="str">
            <v xml:space="preserve"> </v>
          </cell>
          <cell r="S400">
            <v>37347</v>
          </cell>
          <cell r="T400">
            <v>36384</v>
          </cell>
          <cell r="U400">
            <v>36384</v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>
            <v>36402</v>
          </cell>
          <cell r="AE400">
            <v>36402</v>
          </cell>
          <cell r="AX400" t="str">
            <v>Kathrin Herrmann ev. UP !</v>
          </cell>
          <cell r="BA400">
            <v>258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</row>
        <row r="401">
          <cell r="A401" t="str">
            <v>5979-000</v>
          </cell>
          <cell r="B401" t="str">
            <v>Seminar für</v>
          </cell>
          <cell r="C401" t="str">
            <v>Sportwissenschaften und Sportpädagogik</v>
          </cell>
          <cell r="F401" t="str">
            <v>Herrn</v>
          </cell>
          <cell r="G401" t="str">
            <v>Reinhard Künne</v>
          </cell>
          <cell r="H401">
            <v>2834</v>
          </cell>
          <cell r="J401">
            <v>1</v>
          </cell>
          <cell r="K401">
            <v>33995</v>
          </cell>
          <cell r="M401" t="str">
            <v>Schulung</v>
          </cell>
          <cell r="N401">
            <v>12</v>
          </cell>
          <cell r="O401">
            <v>16</v>
          </cell>
          <cell r="P401">
            <v>36557</v>
          </cell>
          <cell r="Q401">
            <v>16</v>
          </cell>
          <cell r="S401">
            <v>37043</v>
          </cell>
          <cell r="T401">
            <v>36556</v>
          </cell>
          <cell r="U401">
            <v>36556</v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>
            <v>35391</v>
          </cell>
          <cell r="AE401">
            <v>35391</v>
          </cell>
          <cell r="AW401">
            <v>36557</v>
          </cell>
          <cell r="BA401">
            <v>17</v>
          </cell>
          <cell r="BB401">
            <v>1</v>
          </cell>
          <cell r="BC401">
            <v>0</v>
          </cell>
          <cell r="BD401">
            <v>0</v>
          </cell>
          <cell r="BE401">
            <v>0</v>
          </cell>
        </row>
        <row r="402">
          <cell r="A402" t="str">
            <v>5979-001</v>
          </cell>
          <cell r="B402" t="str">
            <v>Seminar für</v>
          </cell>
          <cell r="C402" t="str">
            <v>Sportwissenschaften und Sportpädagogik</v>
          </cell>
          <cell r="F402" t="str">
            <v>Herrn</v>
          </cell>
          <cell r="G402" t="str">
            <v>Reinhard Künne</v>
          </cell>
          <cell r="H402">
            <v>2834</v>
          </cell>
          <cell r="J402" t="str">
            <v>"0"</v>
          </cell>
          <cell r="K402">
            <v>33995</v>
          </cell>
          <cell r="M402" t="str">
            <v>Büro</v>
          </cell>
          <cell r="N402">
            <v>24</v>
          </cell>
          <cell r="O402">
            <v>32</v>
          </cell>
          <cell r="P402">
            <v>36557</v>
          </cell>
          <cell r="Q402">
            <v>32</v>
          </cell>
          <cell r="R402" t="str">
            <v xml:space="preserve"> </v>
          </cell>
          <cell r="S402">
            <v>37530</v>
          </cell>
          <cell r="T402">
            <v>36556</v>
          </cell>
          <cell r="U402">
            <v>36556</v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>
            <v>35391</v>
          </cell>
          <cell r="AE402">
            <v>35391</v>
          </cell>
          <cell r="BA402">
            <v>84</v>
          </cell>
          <cell r="BB402">
            <v>11</v>
          </cell>
          <cell r="BC402">
            <v>0</v>
          </cell>
          <cell r="BD402">
            <v>0</v>
          </cell>
          <cell r="BE402">
            <v>0</v>
          </cell>
        </row>
        <row r="403">
          <cell r="A403" t="str">
            <v>5980-300</v>
          </cell>
          <cell r="B403" t="str">
            <v>Institut für</v>
          </cell>
          <cell r="C403" t="str">
            <v>Biologie u. Chemie und deren Didaktik</v>
          </cell>
          <cell r="D403" t="str">
            <v>Abt.</v>
          </cell>
          <cell r="E403" t="str">
            <v>Didaktik der Biologie</v>
          </cell>
          <cell r="F403" t="str">
            <v>Frau</v>
          </cell>
          <cell r="G403" t="str">
            <v>Claudia Storm</v>
          </cell>
          <cell r="H403">
            <v>3444</v>
          </cell>
          <cell r="J403">
            <v>1</v>
          </cell>
          <cell r="K403">
            <v>35963</v>
          </cell>
          <cell r="L403">
            <v>1</v>
          </cell>
          <cell r="M403" t="str">
            <v>Büro</v>
          </cell>
          <cell r="N403">
            <v>24</v>
          </cell>
          <cell r="O403">
            <v>24</v>
          </cell>
          <cell r="P403">
            <v>35947</v>
          </cell>
          <cell r="Q403">
            <v>24</v>
          </cell>
          <cell r="S403">
            <v>36678</v>
          </cell>
          <cell r="T403">
            <v>35963</v>
          </cell>
          <cell r="U403">
            <v>35963</v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>
            <v>36672</v>
          </cell>
          <cell r="AA403" t="str">
            <v/>
          </cell>
          <cell r="AB403" t="str">
            <v/>
          </cell>
          <cell r="AC403" t="str">
            <v/>
          </cell>
          <cell r="AE403" t="str">
            <v/>
          </cell>
          <cell r="AX403" t="str">
            <v xml:space="preserve">Kirsten Wallenfang ist nicht mehr am Institut ( Ende Juli 98) </v>
          </cell>
          <cell r="BA403">
            <v>130</v>
          </cell>
          <cell r="BB403">
            <v>3</v>
          </cell>
          <cell r="BC403">
            <v>3</v>
          </cell>
          <cell r="BD403">
            <v>0</v>
          </cell>
          <cell r="BE403">
            <v>2.3076923076923075</v>
          </cell>
        </row>
        <row r="404">
          <cell r="A404" t="str">
            <v>5980-320</v>
          </cell>
          <cell r="B404" t="str">
            <v>Institut für</v>
          </cell>
          <cell r="C404" t="str">
            <v>Biologie u. Chemie und deren Didaktik</v>
          </cell>
          <cell r="D404" t="str">
            <v>Abt.</v>
          </cell>
          <cell r="E404" t="str">
            <v>Chemie und ihre Didaktik</v>
          </cell>
          <cell r="F404" t="str">
            <v>Frau</v>
          </cell>
          <cell r="G404" t="str">
            <v>Helga Greger</v>
          </cell>
          <cell r="H404">
            <v>2845</v>
          </cell>
          <cell r="J404">
            <v>1</v>
          </cell>
          <cell r="K404">
            <v>33948</v>
          </cell>
          <cell r="M404" t="str">
            <v>Schulung</v>
          </cell>
          <cell r="N404">
            <v>12</v>
          </cell>
          <cell r="O404">
            <v>16</v>
          </cell>
          <cell r="P404">
            <v>36434</v>
          </cell>
          <cell r="Q404">
            <v>16</v>
          </cell>
          <cell r="R404" t="str">
            <v xml:space="preserve"> </v>
          </cell>
          <cell r="S404">
            <v>36923</v>
          </cell>
          <cell r="T404">
            <v>36529</v>
          </cell>
          <cell r="U404">
            <v>36529</v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>
            <v>35391</v>
          </cell>
          <cell r="AE404">
            <v>35391</v>
          </cell>
          <cell r="AM404" t="str">
            <v>eigenes Prüfgerät</v>
          </cell>
          <cell r="AO404" t="str">
            <v xml:space="preserve"> eigenes Prüfgerät</v>
          </cell>
          <cell r="AQ404" t="str">
            <v xml:space="preserve"> eigenes Prüfgerät                      </v>
          </cell>
          <cell r="AS404" t="str">
            <v>a</v>
          </cell>
          <cell r="AW404" t="str">
            <v>20.10.99; 6.10.99; 24.6.99; 24.3.99; 11.2.99; 28.09.1998</v>
          </cell>
          <cell r="BA404">
            <v>147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</row>
        <row r="405">
          <cell r="A405" t="str">
            <v>5981-110</v>
          </cell>
          <cell r="B405" t="str">
            <v>Institut für</v>
          </cell>
          <cell r="C405" t="str">
            <v>Mathematik, Physik und deren Didaktik</v>
          </cell>
          <cell r="D405" t="str">
            <v>Abt.</v>
          </cell>
          <cell r="E405" t="str">
            <v>Mathematik u. ihre Didaktik</v>
          </cell>
          <cell r="F405" t="str">
            <v>Herrn</v>
          </cell>
          <cell r="G405" t="str">
            <v>Andreas Eichler</v>
          </cell>
          <cell r="H405" t="str">
            <v>2830; 3435</v>
          </cell>
          <cell r="J405">
            <v>1</v>
          </cell>
          <cell r="K405">
            <v>36613</v>
          </cell>
          <cell r="L405">
            <v>1</v>
          </cell>
          <cell r="M405" t="str">
            <v>Schulung</v>
          </cell>
          <cell r="N405">
            <v>12</v>
          </cell>
          <cell r="O405">
            <v>16</v>
          </cell>
          <cell r="P405">
            <v>36613</v>
          </cell>
          <cell r="Q405">
            <v>16</v>
          </cell>
          <cell r="S405">
            <v>37100</v>
          </cell>
          <cell r="T405">
            <v>36619</v>
          </cell>
          <cell r="U405">
            <v>36619</v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>
            <v>36175</v>
          </cell>
          <cell r="AE405">
            <v>36175</v>
          </cell>
          <cell r="AK405">
            <v>36613</v>
          </cell>
          <cell r="AM405" t="str">
            <v>eigenes Prüfgerät</v>
          </cell>
          <cell r="AO405" t="str">
            <v xml:space="preserve"> eigenes Prüfgerät</v>
          </cell>
          <cell r="AQ405" t="str">
            <v xml:space="preserve"> eigenes Prüfgerät                      </v>
          </cell>
          <cell r="AS405" t="str">
            <v>a</v>
          </cell>
          <cell r="AT405">
            <v>1</v>
          </cell>
          <cell r="AU405" t="str">
            <v>andreas.eichler@tu-bs.bs</v>
          </cell>
          <cell r="AV405">
            <v>36616</v>
          </cell>
          <cell r="AW405">
            <v>36605</v>
          </cell>
          <cell r="AX405" t="str">
            <v>Schulung wird zukünftig ab 2001 mit Bürobereich geprüft !</v>
          </cell>
          <cell r="BA405">
            <v>49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</row>
        <row r="406">
          <cell r="A406" t="str">
            <v>5981-111</v>
          </cell>
          <cell r="B406" t="str">
            <v>Institut für</v>
          </cell>
          <cell r="C406" t="str">
            <v>Mathematik, Physik und deren Didaktik</v>
          </cell>
          <cell r="D406" t="str">
            <v>Abt.</v>
          </cell>
          <cell r="E406" t="str">
            <v>Mathematik u. ihre Didaktik</v>
          </cell>
          <cell r="F406" t="str">
            <v>Herrn</v>
          </cell>
          <cell r="G406" t="str">
            <v>Andreas Eichler</v>
          </cell>
          <cell r="H406" t="str">
            <v>2830; 3435</v>
          </cell>
          <cell r="J406" t="str">
            <v>"0"</v>
          </cell>
          <cell r="K406">
            <v>35290</v>
          </cell>
          <cell r="L406">
            <v>0</v>
          </cell>
          <cell r="M406" t="str">
            <v>Büro</v>
          </cell>
          <cell r="N406">
            <v>24</v>
          </cell>
          <cell r="O406">
            <v>24</v>
          </cell>
          <cell r="P406">
            <v>36100</v>
          </cell>
          <cell r="Q406">
            <v>28</v>
          </cell>
          <cell r="S406">
            <v>36951</v>
          </cell>
          <cell r="T406">
            <v>36335</v>
          </cell>
          <cell r="U406">
            <v>36335</v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>
            <v>36129</v>
          </cell>
          <cell r="AE406">
            <v>36129</v>
          </cell>
          <cell r="AM406" t="str">
            <v>eigenes Prüfgerät</v>
          </cell>
          <cell r="AO406" t="str">
            <v xml:space="preserve"> eigenes Prüfgerät</v>
          </cell>
          <cell r="AQ406" t="str">
            <v xml:space="preserve"> eigenes Prüfgerät                      </v>
          </cell>
          <cell r="AS406" t="str">
            <v>a</v>
          </cell>
          <cell r="AT406" t="str">
            <v>Diskette</v>
          </cell>
          <cell r="BA406">
            <v>89</v>
          </cell>
          <cell r="BB406">
            <v>8</v>
          </cell>
          <cell r="BC406">
            <v>2</v>
          </cell>
          <cell r="BD406">
            <v>0</v>
          </cell>
          <cell r="BE406">
            <v>2.2471910112359552</v>
          </cell>
        </row>
        <row r="407">
          <cell r="A407" t="str">
            <v>5981-120</v>
          </cell>
          <cell r="B407" t="str">
            <v>Institut für</v>
          </cell>
          <cell r="C407" t="str">
            <v>Mathematik, Physik und deren Didaktik</v>
          </cell>
          <cell r="D407" t="str">
            <v>Abt.</v>
          </cell>
          <cell r="E407" t="str">
            <v>Physik u. ihre Didaktik</v>
          </cell>
          <cell r="F407" t="str">
            <v>Herrn</v>
          </cell>
          <cell r="G407" t="str">
            <v>Klaus Jahnke</v>
          </cell>
          <cell r="H407">
            <v>3439</v>
          </cell>
          <cell r="J407">
            <v>1</v>
          </cell>
          <cell r="K407">
            <v>33995</v>
          </cell>
          <cell r="M407" t="str">
            <v>Schulung</v>
          </cell>
          <cell r="N407">
            <v>12</v>
          </cell>
          <cell r="O407">
            <v>12</v>
          </cell>
          <cell r="P407">
            <v>36251</v>
          </cell>
          <cell r="Q407">
            <v>16</v>
          </cell>
          <cell r="S407">
            <v>36739</v>
          </cell>
          <cell r="T407">
            <v>36335</v>
          </cell>
          <cell r="U407">
            <v>36335</v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>
            <v>35618</v>
          </cell>
          <cell r="AE407">
            <v>35618</v>
          </cell>
          <cell r="AM407" t="str">
            <v>eigenes Prüfgerät</v>
          </cell>
          <cell r="AO407" t="str">
            <v xml:space="preserve"> eigenes Prüfgerät</v>
          </cell>
          <cell r="AQ407" t="str">
            <v xml:space="preserve"> eigenes Prüfgerät                      </v>
          </cell>
          <cell r="AS407" t="str">
            <v>a</v>
          </cell>
          <cell r="AT407">
            <v>0</v>
          </cell>
          <cell r="AW407" t="str">
            <v>16.6.99; 31.03.1999</v>
          </cell>
          <cell r="BA407">
            <v>360</v>
          </cell>
          <cell r="BB407">
            <v>7</v>
          </cell>
          <cell r="BC407">
            <v>4</v>
          </cell>
          <cell r="BD407">
            <v>0</v>
          </cell>
          <cell r="BE407">
            <v>1.1111111111111112</v>
          </cell>
        </row>
        <row r="408">
          <cell r="A408" t="str">
            <v>5981-121</v>
          </cell>
          <cell r="B408" t="str">
            <v>Institut für</v>
          </cell>
          <cell r="C408" t="str">
            <v>Mathematik, Physik und deren Didaktik</v>
          </cell>
          <cell r="D408" t="str">
            <v>Abt.</v>
          </cell>
          <cell r="E408" t="str">
            <v>Physik u. ihre Didaktik</v>
          </cell>
          <cell r="F408" t="str">
            <v>Herrn</v>
          </cell>
          <cell r="G408" t="str">
            <v>Wolfgang Peisker</v>
          </cell>
          <cell r="H408">
            <v>3457</v>
          </cell>
          <cell r="J408">
            <v>1</v>
          </cell>
          <cell r="K408">
            <v>33995</v>
          </cell>
          <cell r="M408" t="str">
            <v>Schulung</v>
          </cell>
          <cell r="N408">
            <v>12</v>
          </cell>
          <cell r="O408">
            <v>12</v>
          </cell>
          <cell r="P408">
            <v>36342</v>
          </cell>
          <cell r="Q408">
            <v>16</v>
          </cell>
          <cell r="S408">
            <v>36831</v>
          </cell>
          <cell r="T408">
            <v>35951</v>
          </cell>
          <cell r="U408">
            <v>35951</v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"07.07. 97"</v>
          </cell>
          <cell r="AE408" t="str">
            <v>"07.07. 97"</v>
          </cell>
          <cell r="AM408" t="str">
            <v>eigenes Prüfgerät</v>
          </cell>
          <cell r="AO408" t="str">
            <v xml:space="preserve"> eigenes Prüfgerät</v>
          </cell>
          <cell r="AQ408" t="str">
            <v xml:space="preserve"> eigenes Prüfgerät                      </v>
          </cell>
          <cell r="AS408">
            <v>1</v>
          </cell>
          <cell r="AW408">
            <v>36333</v>
          </cell>
          <cell r="BE408">
            <v>0</v>
          </cell>
        </row>
        <row r="409">
          <cell r="A409" t="str">
            <v>5981-122</v>
          </cell>
          <cell r="B409" t="str">
            <v>Institut für</v>
          </cell>
          <cell r="C409" t="str">
            <v>Mathematik, Physik und deren Didaktik</v>
          </cell>
          <cell r="D409" t="str">
            <v>Abt.</v>
          </cell>
          <cell r="E409" t="str">
            <v>Physik u. ihre Didaktik</v>
          </cell>
          <cell r="F409" t="str">
            <v>Herrn</v>
          </cell>
          <cell r="G409" t="str">
            <v>Christopher Mennerich</v>
          </cell>
          <cell r="H409">
            <v>3457</v>
          </cell>
          <cell r="J409">
            <v>1</v>
          </cell>
          <cell r="K409">
            <v>36279</v>
          </cell>
          <cell r="L409">
            <v>1</v>
          </cell>
          <cell r="M409" t="str">
            <v>Schulung</v>
          </cell>
          <cell r="N409">
            <v>12</v>
          </cell>
          <cell r="O409">
            <v>16</v>
          </cell>
          <cell r="P409">
            <v>36434</v>
          </cell>
          <cell r="Q409">
            <v>16</v>
          </cell>
          <cell r="R409" t="str">
            <v xml:space="preserve"> </v>
          </cell>
          <cell r="S409">
            <v>36923</v>
          </cell>
          <cell r="T409">
            <v>36438</v>
          </cell>
          <cell r="U409">
            <v>36438</v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"07.07. 97"</v>
          </cell>
          <cell r="AE409" t="str">
            <v>"07.07. 97"</v>
          </cell>
          <cell r="AM409" t="str">
            <v>eigenes Prüfgerät</v>
          </cell>
          <cell r="AO409" t="str">
            <v xml:space="preserve"> eigenes Prüfgerät</v>
          </cell>
          <cell r="AQ409" t="str">
            <v xml:space="preserve"> eigenes Prüfgerät                      </v>
          </cell>
          <cell r="AS409" t="str">
            <v>a</v>
          </cell>
          <cell r="BA409">
            <v>419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</row>
        <row r="410">
          <cell r="A410" t="str">
            <v>5981-123</v>
          </cell>
          <cell r="B410" t="str">
            <v>Institut für</v>
          </cell>
          <cell r="C410" t="str">
            <v>Mathematik, Physik und deren Didaktik</v>
          </cell>
          <cell r="D410" t="str">
            <v>Abt.</v>
          </cell>
          <cell r="E410" t="str">
            <v>Physik u. ihre Didaktik</v>
          </cell>
          <cell r="F410" t="str">
            <v>Herrn</v>
          </cell>
          <cell r="G410" t="str">
            <v>Christopher Mennerich</v>
          </cell>
          <cell r="H410">
            <v>3457</v>
          </cell>
          <cell r="J410">
            <v>1</v>
          </cell>
          <cell r="K410">
            <v>36279</v>
          </cell>
          <cell r="L410">
            <v>0</v>
          </cell>
          <cell r="M410" t="str">
            <v>Büro</v>
          </cell>
          <cell r="N410">
            <v>24</v>
          </cell>
          <cell r="O410">
            <v>24</v>
          </cell>
          <cell r="P410">
            <v>36434</v>
          </cell>
          <cell r="Q410">
            <v>32</v>
          </cell>
          <cell r="R410" t="str">
            <v xml:space="preserve"> </v>
          </cell>
          <cell r="S410">
            <v>37408</v>
          </cell>
          <cell r="T410">
            <v>36438</v>
          </cell>
          <cell r="U410">
            <v>36438</v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"07.07. 97"</v>
          </cell>
          <cell r="AE410" t="str">
            <v>"07.07. 97"</v>
          </cell>
          <cell r="AM410" t="str">
            <v>eigenes Prüfgerät</v>
          </cell>
          <cell r="AO410" t="str">
            <v xml:space="preserve"> eigenes Prüfgerät</v>
          </cell>
          <cell r="AQ410" t="str">
            <v xml:space="preserve"> eigenes Prüfgerät                      </v>
          </cell>
          <cell r="AS410" t="str">
            <v>a</v>
          </cell>
          <cell r="BA410">
            <v>29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</row>
        <row r="411">
          <cell r="A411" t="str">
            <v>5982-000</v>
          </cell>
          <cell r="B411" t="str">
            <v>Institut für</v>
          </cell>
          <cell r="C411" t="str">
            <v>Empirische Pädagogik, Instruktionspsychologie</v>
          </cell>
          <cell r="F411" t="str">
            <v>Herrn</v>
          </cell>
          <cell r="G411" t="str">
            <v>Stefan Löhr</v>
          </cell>
          <cell r="H411" t="str">
            <v>2554 / 62 u. 0177/7708777</v>
          </cell>
          <cell r="J411">
            <v>1</v>
          </cell>
          <cell r="K411">
            <v>36062</v>
          </cell>
          <cell r="M411" t="str">
            <v>Büro</v>
          </cell>
          <cell r="N411">
            <v>24</v>
          </cell>
          <cell r="O411">
            <v>24</v>
          </cell>
          <cell r="P411">
            <v>36161</v>
          </cell>
          <cell r="Q411">
            <v>24</v>
          </cell>
          <cell r="S411">
            <v>36892</v>
          </cell>
          <cell r="T411">
            <v>36228</v>
          </cell>
          <cell r="U411">
            <v>36228</v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"10.02.97"</v>
          </cell>
          <cell r="AE411" t="str">
            <v>"10.02.97"</v>
          </cell>
          <cell r="AW411">
            <v>36186</v>
          </cell>
          <cell r="BA411">
            <v>110</v>
          </cell>
          <cell r="BB411">
            <v>4</v>
          </cell>
          <cell r="BC411">
            <v>5</v>
          </cell>
          <cell r="BD411">
            <v>0</v>
          </cell>
          <cell r="BE411">
            <v>4.5454545454545459</v>
          </cell>
        </row>
        <row r="412">
          <cell r="A412" t="str">
            <v>5859-900</v>
          </cell>
          <cell r="B412" t="str">
            <v>Institut für</v>
          </cell>
          <cell r="C412" t="str">
            <v xml:space="preserve">SFB 477 </v>
          </cell>
          <cell r="F412" t="str">
            <v>Herrn</v>
          </cell>
          <cell r="G412" t="str">
            <v>Stephan Amelung</v>
          </cell>
          <cell r="H412">
            <v>3364</v>
          </cell>
          <cell r="J412" t="str">
            <v>"0"</v>
          </cell>
          <cell r="K412">
            <v>36466</v>
          </cell>
          <cell r="M412" t="str">
            <v>Büro</v>
          </cell>
          <cell r="N412">
            <v>24</v>
          </cell>
          <cell r="O412">
            <v>32</v>
          </cell>
          <cell r="P412">
            <v>36495</v>
          </cell>
          <cell r="Q412">
            <v>32</v>
          </cell>
          <cell r="S412">
            <v>37469</v>
          </cell>
          <cell r="T412">
            <v>36517</v>
          </cell>
          <cell r="U412">
            <v>36517</v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E412" t="str">
            <v/>
          </cell>
          <cell r="AW412" t="str">
            <v>17.8.99 mit Herrn Harstrick- verwies auf Herrn Jonas, Bioverfahrenstechnik !</v>
          </cell>
          <cell r="AX412" t="str">
            <v>Dr. M. Reinighaus schreibt alle Teilnehmer an !</v>
          </cell>
          <cell r="BE412">
            <v>0</v>
          </cell>
        </row>
        <row r="413">
          <cell r="A413" t="str">
            <v>5998-600</v>
          </cell>
          <cell r="C413" t="str">
            <v>SFB 420 Flugmeßtechnik</v>
          </cell>
          <cell r="F413" t="str">
            <v>Herrn</v>
          </cell>
          <cell r="G413" t="str">
            <v>Hans-Peter Kempter</v>
          </cell>
          <cell r="H413">
            <v>3704</v>
          </cell>
          <cell r="J413">
            <v>1</v>
          </cell>
          <cell r="K413">
            <v>36076</v>
          </cell>
          <cell r="M413" t="str">
            <v>Büro</v>
          </cell>
          <cell r="N413">
            <v>24</v>
          </cell>
          <cell r="O413">
            <v>24</v>
          </cell>
          <cell r="P413">
            <v>36251</v>
          </cell>
          <cell r="Q413">
            <v>32</v>
          </cell>
          <cell r="S413">
            <v>37226</v>
          </cell>
          <cell r="T413">
            <v>36263</v>
          </cell>
          <cell r="U413">
            <v>36263</v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E413" t="str">
            <v/>
          </cell>
          <cell r="AW413" t="str">
            <v>28.01.1999; 11.2.99</v>
          </cell>
          <cell r="AX413" t="str">
            <v xml:space="preserve"> Herr Kempter deckt diesen ab ! Tel: 3704</v>
          </cell>
          <cell r="BE413">
            <v>0</v>
          </cell>
        </row>
        <row r="414">
          <cell r="A414" t="str">
            <v>5999-300</v>
          </cell>
          <cell r="B414" t="str">
            <v>Institut für</v>
          </cell>
          <cell r="C414" t="str">
            <v>Fachdidaktik der Naturwissenschaften</v>
          </cell>
          <cell r="D414" t="str">
            <v>Abt.</v>
          </cell>
          <cell r="E414" t="str">
            <v>Technikpädagogik</v>
          </cell>
          <cell r="F414" t="str">
            <v>Herrn</v>
          </cell>
          <cell r="G414" t="str">
            <v>Jürgen Ehlers</v>
          </cell>
          <cell r="H414">
            <v>2883</v>
          </cell>
          <cell r="J414">
            <v>1</v>
          </cell>
          <cell r="K414">
            <v>36564</v>
          </cell>
          <cell r="L414">
            <v>1</v>
          </cell>
          <cell r="M414" t="str">
            <v>Büro</v>
          </cell>
          <cell r="N414">
            <v>24</v>
          </cell>
          <cell r="O414">
            <v>24</v>
          </cell>
          <cell r="P414">
            <v>36557</v>
          </cell>
          <cell r="Q414">
            <v>24</v>
          </cell>
          <cell r="R414" t="str">
            <v xml:space="preserve"> </v>
          </cell>
          <cell r="S414">
            <v>37288</v>
          </cell>
          <cell r="T414">
            <v>35462</v>
          </cell>
          <cell r="U414">
            <v>35462</v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E414" t="str">
            <v/>
          </cell>
          <cell r="AI414">
            <v>36595</v>
          </cell>
          <cell r="AT414">
            <v>1</v>
          </cell>
          <cell r="AU414" t="str">
            <v>j-a.ehlers@tu-bs.de</v>
          </cell>
          <cell r="AV414">
            <v>36557</v>
          </cell>
          <cell r="AW414" t="str">
            <v>1.12.99; 26.11.99; 13.10.99; 1.3.99; 10.02.1999</v>
          </cell>
          <cell r="AX414" t="str">
            <v xml:space="preserve">Unterlagen folgen später! </v>
          </cell>
          <cell r="BA414">
            <v>51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</row>
        <row r="415">
          <cell r="A415" t="str">
            <v>5999-301</v>
          </cell>
          <cell r="B415" t="str">
            <v>Institut für</v>
          </cell>
          <cell r="C415" t="str">
            <v>Fachdidaktik der Naturwissenschaften</v>
          </cell>
          <cell r="D415" t="str">
            <v>Abt.</v>
          </cell>
          <cell r="E415" t="str">
            <v>Technikpädagogik</v>
          </cell>
          <cell r="F415" t="str">
            <v>Herrn</v>
          </cell>
          <cell r="G415" t="str">
            <v>Jürgen Ehlers</v>
          </cell>
          <cell r="H415">
            <v>2883</v>
          </cell>
          <cell r="J415" t="str">
            <v>"0"</v>
          </cell>
          <cell r="K415">
            <v>36564</v>
          </cell>
          <cell r="L415">
            <v>0</v>
          </cell>
          <cell r="M415" t="str">
            <v>Werkstatt (R. 17, 21)</v>
          </cell>
          <cell r="N415">
            <v>12</v>
          </cell>
          <cell r="O415">
            <v>12</v>
          </cell>
          <cell r="P415">
            <v>36557</v>
          </cell>
          <cell r="Q415">
            <v>16</v>
          </cell>
          <cell r="S415">
            <v>37043</v>
          </cell>
          <cell r="T415">
            <v>36565</v>
          </cell>
          <cell r="U415">
            <v>36565</v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E415" t="str">
            <v/>
          </cell>
          <cell r="BA415">
            <v>72</v>
          </cell>
          <cell r="BE415">
            <v>0</v>
          </cell>
        </row>
        <row r="416">
          <cell r="A416" t="str">
            <v>5999-302</v>
          </cell>
          <cell r="B416" t="str">
            <v>Institut für</v>
          </cell>
          <cell r="C416" t="str">
            <v>Fachdidaktik der Naturwissenschaften</v>
          </cell>
          <cell r="D416" t="str">
            <v>Abt.</v>
          </cell>
          <cell r="E416" t="str">
            <v>Technikpädagogik</v>
          </cell>
          <cell r="F416" t="str">
            <v>Herrn</v>
          </cell>
          <cell r="G416" t="str">
            <v>Jürgen Ehlers</v>
          </cell>
          <cell r="H416">
            <v>2883</v>
          </cell>
          <cell r="J416" t="str">
            <v>"0"</v>
          </cell>
          <cell r="K416">
            <v>36564</v>
          </cell>
          <cell r="L416">
            <v>0</v>
          </cell>
          <cell r="M416" t="str">
            <v>Holz-Werkstatt</v>
          </cell>
          <cell r="N416">
            <v>12</v>
          </cell>
          <cell r="O416">
            <v>12</v>
          </cell>
          <cell r="P416">
            <v>36557</v>
          </cell>
          <cell r="Q416">
            <v>16</v>
          </cell>
          <cell r="S416">
            <v>37043</v>
          </cell>
          <cell r="T416">
            <v>36565</v>
          </cell>
          <cell r="U416">
            <v>36565</v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>
            <v>36213</v>
          </cell>
          <cell r="AE416">
            <v>36213</v>
          </cell>
          <cell r="AW416" t="str">
            <v>13.10.99; 1.3.99; 10.02.1999</v>
          </cell>
          <cell r="AX416" t="str">
            <v xml:space="preserve"> H. Theuerkauf vormittags unter 3447 oder 2882 anrufen !</v>
          </cell>
          <cell r="BA416">
            <v>5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</row>
        <row r="417">
          <cell r="I417">
            <v>56</v>
          </cell>
          <cell r="K417" t="str">
            <v>EF´s</v>
          </cell>
          <cell r="N417">
            <v>18.852941176470587</v>
          </cell>
          <cell r="O417">
            <v>20.854014598540147</v>
          </cell>
          <cell r="P417" t="str">
            <v>Turnus</v>
          </cell>
          <cell r="Q417" t="str">
            <v>Ø=</v>
          </cell>
          <cell r="S417">
            <v>23.482843137254903</v>
          </cell>
          <cell r="U417" t="str">
            <v>Monate</v>
          </cell>
          <cell r="AD417">
            <v>222</v>
          </cell>
          <cell r="AM417">
            <v>11</v>
          </cell>
          <cell r="AN417">
            <v>13</v>
          </cell>
          <cell r="AO417">
            <v>53</v>
          </cell>
          <cell r="AP417">
            <v>11</v>
          </cell>
          <cell r="AQ417">
            <v>53</v>
          </cell>
          <cell r="AS417">
            <v>18</v>
          </cell>
          <cell r="AT417">
            <v>35</v>
          </cell>
          <cell r="AU417">
            <v>40</v>
          </cell>
          <cell r="BA417">
            <v>59570</v>
          </cell>
          <cell r="BB417">
            <v>1801</v>
          </cell>
          <cell r="BC417">
            <v>563</v>
          </cell>
          <cell r="BD417">
            <v>60</v>
          </cell>
          <cell r="BE417">
            <v>0.94510659728051027</v>
          </cell>
        </row>
        <row r="418">
          <cell r="I418">
            <v>63</v>
          </cell>
          <cell r="K418" t="str">
            <v>Werkstatt</v>
          </cell>
          <cell r="N418">
            <v>177</v>
          </cell>
          <cell r="O418" t="str">
            <v>12er Turnus</v>
          </cell>
          <cell r="Q418">
            <v>235</v>
          </cell>
          <cell r="S418" t="str">
            <v>24er Turnus</v>
          </cell>
          <cell r="BB418">
            <v>3.0233338928991101E-2</v>
          </cell>
          <cell r="BD418">
            <v>0.10657193605683836</v>
          </cell>
        </row>
        <row r="419">
          <cell r="I419">
            <v>51</v>
          </cell>
          <cell r="K419" t="str">
            <v>Schulung</v>
          </cell>
          <cell r="BA419">
            <v>58280</v>
          </cell>
          <cell r="BC419">
            <v>680</v>
          </cell>
          <cell r="BE419">
            <v>1.1667810569663692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erminvereinbarung"/>
      <sheetName val="GUV.xl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.xls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5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7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8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223111"/>
  <dimension ref="A1:AC835"/>
  <sheetViews>
    <sheetView showGridLines="0" showZeros="0" tabSelected="1" zoomScale="125" zoomScaleNormal="125" workbookViewId="0">
      <pane ySplit="15" topLeftCell="A16" activePane="bottomLeft" state="frozenSplit"/>
      <selection activeCell="W5" sqref="W5"/>
      <selection pane="bottomLeft" activeCell="B10" sqref="B10:C10"/>
    </sheetView>
  </sheetViews>
  <sheetFormatPr baseColWidth="10" defaultRowHeight="12.75"/>
  <cols>
    <col min="1" max="1" width="1.42578125" style="6" customWidth="1"/>
    <col min="2" max="2" width="5.7109375" style="6" customWidth="1"/>
    <col min="3" max="3" width="4.7109375" style="6" customWidth="1"/>
    <col min="4" max="4" width="7.7109375" style="6" customWidth="1"/>
    <col min="5" max="5" width="8.7109375" style="252" customWidth="1"/>
    <col min="6" max="7" width="5.140625" style="6" customWidth="1"/>
    <col min="8" max="8" width="22.5703125" style="6" customWidth="1"/>
    <col min="9" max="20" width="5.140625" style="6" customWidth="1"/>
    <col min="21" max="21" width="5.140625" style="10" customWidth="1"/>
    <col min="22" max="22" width="5.140625" style="6" customWidth="1"/>
    <col min="23" max="23" width="8.7109375" style="6" customWidth="1"/>
    <col min="24" max="24" width="15.42578125" style="6" customWidth="1"/>
    <col min="25" max="25" width="9.42578125" style="6" customWidth="1"/>
    <col min="26" max="27" width="5.28515625" style="6" customWidth="1"/>
    <col min="28" max="28" width="5.28515625" style="253" customWidth="1"/>
    <col min="29" max="29" width="1.42578125" style="6" customWidth="1"/>
    <col min="30" max="16384" width="11.42578125" style="6"/>
  </cols>
  <sheetData>
    <row r="1" spans="1:29" ht="6" customHeight="1">
      <c r="A1" s="284"/>
      <c r="B1" s="284"/>
      <c r="C1" s="284"/>
      <c r="D1" s="284"/>
      <c r="E1" s="285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6"/>
      <c r="V1" s="284"/>
      <c r="W1" s="284"/>
      <c r="X1" s="284"/>
      <c r="Y1" s="284"/>
      <c r="Z1" s="284"/>
      <c r="AA1" s="284"/>
      <c r="AB1" s="287"/>
      <c r="AC1" s="284"/>
    </row>
    <row r="2" spans="1:29" ht="27.75" customHeight="1">
      <c r="A2" s="284"/>
      <c r="B2" s="283"/>
      <c r="C2" s="362" t="s">
        <v>166</v>
      </c>
      <c r="D2" s="363"/>
      <c r="E2" s="363"/>
      <c r="F2" s="363"/>
      <c r="G2" s="363"/>
      <c r="H2" s="363"/>
      <c r="I2" s="363"/>
      <c r="J2" s="363"/>
      <c r="K2" s="363"/>
      <c r="L2" s="291" t="s">
        <v>142</v>
      </c>
      <c r="M2" s="292" t="s">
        <v>168</v>
      </c>
      <c r="N2" s="288"/>
      <c r="O2" s="288"/>
      <c r="P2" s="288"/>
      <c r="Q2" s="288"/>
      <c r="R2" s="288"/>
      <c r="S2" s="288"/>
      <c r="T2" s="288"/>
      <c r="U2" s="288"/>
      <c r="V2" s="284"/>
      <c r="W2" s="284"/>
      <c r="X2" s="284"/>
      <c r="Y2" s="284"/>
      <c r="Z2" s="284"/>
      <c r="AA2" s="284"/>
      <c r="AB2" s="287"/>
      <c r="AC2" s="284"/>
    </row>
    <row r="3" spans="1:29" ht="27.75" customHeight="1">
      <c r="A3" s="284"/>
      <c r="B3" s="293" t="s">
        <v>23</v>
      </c>
      <c r="C3" s="362" t="s">
        <v>167</v>
      </c>
      <c r="D3" s="363"/>
      <c r="E3" s="363"/>
      <c r="F3" s="363"/>
      <c r="G3" s="363"/>
      <c r="H3" s="363"/>
      <c r="I3" s="363"/>
      <c r="J3" s="363"/>
      <c r="K3" s="363"/>
      <c r="L3" s="291" t="s">
        <v>144</v>
      </c>
      <c r="M3" s="292" t="s">
        <v>169</v>
      </c>
      <c r="N3" s="284"/>
      <c r="O3" s="284"/>
      <c r="P3" s="284"/>
      <c r="Q3" s="284"/>
      <c r="R3" s="284"/>
      <c r="S3" s="284"/>
      <c r="T3" s="284"/>
      <c r="U3" s="286"/>
      <c r="V3" s="284"/>
      <c r="W3" s="284"/>
      <c r="X3" s="284"/>
      <c r="Y3" s="284"/>
      <c r="Z3" s="284"/>
      <c r="AA3" s="284"/>
      <c r="AB3" s="287"/>
      <c r="AC3" s="284"/>
    </row>
    <row r="4" spans="1:29" s="100" customFormat="1" ht="6" customHeight="1">
      <c r="A4" s="289"/>
      <c r="B4" s="289"/>
      <c r="C4" s="289"/>
      <c r="D4" s="289"/>
      <c r="E4" s="290"/>
      <c r="F4" s="289"/>
      <c r="G4" s="289"/>
      <c r="H4" s="290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6"/>
      <c r="U4" s="284"/>
      <c r="V4" s="289"/>
      <c r="W4" s="289"/>
      <c r="X4" s="284"/>
      <c r="Y4" s="289"/>
      <c r="Z4" s="289"/>
      <c r="AA4" s="289"/>
      <c r="AB4" s="289"/>
      <c r="AC4" s="289"/>
    </row>
    <row r="5" spans="1:29" ht="6.75" customHeight="1">
      <c r="A5" s="209"/>
      <c r="B5" s="209"/>
      <c r="C5" s="209"/>
      <c r="D5" s="209"/>
      <c r="E5" s="210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11"/>
      <c r="V5" s="209"/>
      <c r="W5" s="209"/>
      <c r="X5" s="209"/>
      <c r="Y5" s="209"/>
      <c r="Z5" s="209"/>
      <c r="AA5" s="209"/>
      <c r="AB5" s="280"/>
      <c r="AC5" s="209"/>
    </row>
    <row r="6" spans="1:29" s="153" customFormat="1" ht="9.9499999999999993" customHeight="1">
      <c r="A6" s="212"/>
      <c r="B6" s="168"/>
      <c r="C6" s="364"/>
      <c r="D6" s="365"/>
      <c r="E6" s="366"/>
      <c r="F6" s="156">
        <f>COUNTIF(F16:F816,"X")</f>
        <v>7</v>
      </c>
      <c r="G6" s="156">
        <f>COUNTIF(G16:G816,"X")</f>
        <v>8</v>
      </c>
      <c r="H6" s="157" t="str">
        <f>IF(F7=H7,H7,"FEHLER")</f>
        <v>FEHLER</v>
      </c>
      <c r="I6" s="157" t="str">
        <f>IF(H7=0,"",IF(H7=H6,H6,"FEHLER"))</f>
        <v>FEHLER</v>
      </c>
      <c r="J6" s="157">
        <f>IF(COUNTIF(J16:J816,"X")&gt;0,COUNTIF(J16:J816,"X"),0)</f>
        <v>3</v>
      </c>
      <c r="K6" s="155"/>
      <c r="L6" s="157">
        <f>IF(COUNTIF(L16:L816,"X")&gt;0,COUNTIF(L16:L816,"X"),0)</f>
        <v>1</v>
      </c>
      <c r="M6" s="155"/>
      <c r="N6" s="157">
        <f>IF(COUNTIF(N16:N816,"X")&gt;0,COUNTIF(N16:N816,"X"),0)</f>
        <v>0</v>
      </c>
      <c r="O6" s="155"/>
      <c r="P6" s="157">
        <f>IF(COUNTIF(P16:P816,"X")&gt;0,COUNTIF(P16:P816,"X"),0)</f>
        <v>2</v>
      </c>
      <c r="Q6" s="155"/>
      <c r="R6" s="157">
        <f>IF(COUNTIF(R16:R816,"X")&gt;0,COUNTIF(R16:R816,"X"),0)</f>
        <v>2</v>
      </c>
      <c r="S6" s="155"/>
      <c r="T6" s="157">
        <f>IF(COUNTIF(T16:T816,"X")&gt;0,COUNTIF(T16:T816,"X"),0)</f>
        <v>1</v>
      </c>
      <c r="U6" s="157">
        <f>IF(SUM(J6:T6)=0,0,SUM(J6:T6))</f>
        <v>9</v>
      </c>
      <c r="V6" s="157">
        <f>IF(COUNTIF(V16:V816,"X")&gt;0,COUNTIF(V16:V816,"X"),0)</f>
        <v>7</v>
      </c>
      <c r="W6" s="156" t="str">
        <f>IF(U6=V6,V6,"FEHLER")</f>
        <v>FEHLER</v>
      </c>
      <c r="X6" s="157" t="str">
        <f>IF(I6=COUNT(W16:W816),I6,"FEHLER")</f>
        <v>FEHLER</v>
      </c>
      <c r="Y6" s="158" t="s">
        <v>75</v>
      </c>
      <c r="Z6" s="160" t="str">
        <f>X6</f>
        <v>FEHLER</v>
      </c>
      <c r="AA6" s="161">
        <f>G6</f>
        <v>8</v>
      </c>
      <c r="AB6" s="201">
        <f>IF(SUM(AB16:AB816)=0,0,SUM(AB16:AB816))</f>
        <v>4</v>
      </c>
      <c r="AC6" s="212"/>
    </row>
    <row r="7" spans="1:29" s="154" customFormat="1" ht="9.9499999999999993" customHeight="1">
      <c r="A7" s="213"/>
      <c r="B7" s="371" t="s">
        <v>66</v>
      </c>
      <c r="C7" s="371"/>
      <c r="D7" s="371"/>
      <c r="E7" s="371"/>
      <c r="F7" s="165">
        <f>SUM(F6:G6)+M7</f>
        <v>18</v>
      </c>
      <c r="G7" s="166">
        <f>COUNTA(W16:W816)+M7</f>
        <v>11</v>
      </c>
      <c r="H7" s="167">
        <f>COUNTA(H16:H816)+M7</f>
        <v>19</v>
      </c>
      <c r="I7" s="368" t="s">
        <v>157</v>
      </c>
      <c r="J7" s="368"/>
      <c r="K7" s="368"/>
      <c r="L7" s="368"/>
      <c r="M7" s="279">
        <f>COUNTIF(M16:N815,"it")</f>
        <v>3</v>
      </c>
      <c r="N7" s="164" t="s">
        <v>68</v>
      </c>
      <c r="O7" s="155"/>
      <c r="P7" s="155"/>
      <c r="Q7" s="155"/>
      <c r="R7" s="155"/>
      <c r="S7" s="155"/>
      <c r="T7" s="155"/>
      <c r="U7" s="155"/>
      <c r="V7" s="155"/>
      <c r="W7" s="159">
        <f>IF(MIN(W16:W816)=0,"",MIN(W16:W816))</f>
        <v>38839</v>
      </c>
      <c r="X7" s="155"/>
      <c r="Y7" s="203" t="s">
        <v>74</v>
      </c>
      <c r="Z7" s="204">
        <f>IF(Z6=0,0,SUM(Z16:Z816))</f>
        <v>6</v>
      </c>
      <c r="AA7" s="204">
        <f>SUM(AA16:AA816)</f>
        <v>3</v>
      </c>
      <c r="AB7" s="162">
        <f>AB6</f>
        <v>4</v>
      </c>
      <c r="AC7" s="213"/>
    </row>
    <row r="8" spans="1:29" s="22" customFormat="1" ht="25.5" customHeight="1" thickBot="1">
      <c r="A8" s="214"/>
      <c r="B8" s="141"/>
      <c r="C8" s="142"/>
      <c r="D8" s="143"/>
      <c r="E8" s="144"/>
      <c r="G8" s="102"/>
      <c r="H8" s="236"/>
      <c r="I8" s="238" t="s">
        <v>175</v>
      </c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45"/>
      <c r="V8" s="103"/>
      <c r="W8" s="104"/>
      <c r="X8" s="367"/>
      <c r="Y8" s="367"/>
      <c r="Z8" s="202" t="str">
        <f>IF(Z6=0,"",IF(Z6="FEHLER","",SUM(Z6-Z7)))</f>
        <v/>
      </c>
      <c r="AA8" s="202">
        <f>SUM(AA6-AA7)</f>
        <v>5</v>
      </c>
      <c r="AB8" s="199">
        <f>SUM(AB6)</f>
        <v>4</v>
      </c>
      <c r="AC8" s="214"/>
    </row>
    <row r="9" spans="1:29" s="22" customFormat="1" ht="12" customHeight="1" thickTop="1">
      <c r="A9" s="214"/>
      <c r="B9" s="372" t="s">
        <v>137</v>
      </c>
      <c r="C9" s="374"/>
      <c r="D9" s="372" t="s">
        <v>44</v>
      </c>
      <c r="E9" s="373"/>
      <c r="F9" s="373"/>
      <c r="G9" s="374"/>
      <c r="H9" s="246" t="s">
        <v>45</v>
      </c>
      <c r="J9" s="103"/>
      <c r="K9" s="105" t="s">
        <v>0</v>
      </c>
      <c r="L9" s="103"/>
      <c r="M9" s="103"/>
      <c r="N9" s="103"/>
      <c r="O9" s="103"/>
      <c r="P9" s="103"/>
      <c r="Q9" s="103"/>
      <c r="R9" s="103"/>
      <c r="S9" s="103"/>
      <c r="T9" s="103"/>
      <c r="U9" s="145"/>
      <c r="V9" s="103"/>
      <c r="W9" s="106"/>
      <c r="X9" s="247" t="s">
        <v>32</v>
      </c>
      <c r="Y9" s="107" t="s">
        <v>46</v>
      </c>
      <c r="Z9" s="237" t="s">
        <v>73</v>
      </c>
      <c r="AA9" s="229" t="s">
        <v>73</v>
      </c>
      <c r="AB9" s="230" t="s">
        <v>73</v>
      </c>
      <c r="AC9" s="214"/>
    </row>
    <row r="10" spans="1:29" s="22" customFormat="1" ht="12" customHeight="1">
      <c r="A10" s="214"/>
      <c r="B10" s="369" t="s">
        <v>76</v>
      </c>
      <c r="C10" s="370"/>
      <c r="D10" s="375" t="s">
        <v>77</v>
      </c>
      <c r="E10" s="376"/>
      <c r="F10" s="376"/>
      <c r="G10" s="377"/>
      <c r="H10" s="193" t="s">
        <v>78</v>
      </c>
      <c r="I10" s="108"/>
      <c r="X10" s="38" t="s">
        <v>143</v>
      </c>
      <c r="Y10" s="109">
        <v>24</v>
      </c>
      <c r="Z10" s="231"/>
      <c r="AA10" s="224"/>
      <c r="AB10" s="226"/>
      <c r="AC10" s="214"/>
    </row>
    <row r="11" spans="1:29" s="22" customFormat="1" ht="12" customHeight="1" thickBot="1">
      <c r="A11" s="214"/>
      <c r="B11" s="110"/>
      <c r="C11" s="111"/>
      <c r="D11" s="112"/>
      <c r="E11" s="146"/>
      <c r="G11" s="113"/>
      <c r="H11" s="282" t="s">
        <v>145</v>
      </c>
      <c r="J11" s="215"/>
      <c r="K11" s="114"/>
      <c r="L11" s="103"/>
      <c r="M11" s="103"/>
      <c r="N11" s="103"/>
      <c r="O11" s="103"/>
      <c r="P11" s="103"/>
      <c r="Q11" s="103"/>
      <c r="R11" s="103"/>
      <c r="S11" s="103"/>
      <c r="T11" s="103"/>
      <c r="U11" s="145"/>
      <c r="V11" s="115"/>
      <c r="W11" s="113"/>
      <c r="X11" s="254" t="s">
        <v>127</v>
      </c>
      <c r="Y11" s="255" t="s">
        <v>141</v>
      </c>
      <c r="Z11" s="224"/>
      <c r="AA11" s="224"/>
      <c r="AB11" s="226"/>
      <c r="AC11" s="214"/>
    </row>
    <row r="12" spans="1:29" ht="12" customHeight="1" thickTop="1">
      <c r="A12" s="209"/>
      <c r="B12" s="116"/>
      <c r="C12" s="117"/>
      <c r="D12" s="118"/>
      <c r="E12" s="117"/>
      <c r="F12" s="119"/>
      <c r="G12" s="118"/>
      <c r="H12" s="118"/>
      <c r="I12" s="239" t="s">
        <v>139</v>
      </c>
      <c r="J12" s="234" t="s">
        <v>70</v>
      </c>
      <c r="K12" s="241" t="s">
        <v>1</v>
      </c>
      <c r="L12" s="242"/>
      <c r="M12" s="352" t="s">
        <v>114</v>
      </c>
      <c r="N12" s="353"/>
      <c r="O12" s="353"/>
      <c r="P12" s="354"/>
      <c r="Q12" s="352" t="s">
        <v>124</v>
      </c>
      <c r="R12" s="353"/>
      <c r="S12" s="353"/>
      <c r="T12" s="354"/>
      <c r="U12" s="357" t="s">
        <v>109</v>
      </c>
      <c r="V12" s="358"/>
      <c r="W12" s="120"/>
      <c r="X12" s="116" t="s">
        <v>11</v>
      </c>
      <c r="Y12" s="206" t="s">
        <v>2</v>
      </c>
      <c r="Z12" s="231"/>
      <c r="AA12" s="224"/>
      <c r="AB12" s="226"/>
      <c r="AC12" s="209"/>
    </row>
    <row r="13" spans="1:29" ht="12" customHeight="1">
      <c r="A13" s="281" t="s">
        <v>70</v>
      </c>
      <c r="B13" s="121" t="s">
        <v>3</v>
      </c>
      <c r="C13" s="122" t="s">
        <v>4</v>
      </c>
      <c r="D13" s="121" t="s">
        <v>5</v>
      </c>
      <c r="E13" s="122" t="s">
        <v>6</v>
      </c>
      <c r="F13" s="340" t="s">
        <v>7</v>
      </c>
      <c r="G13" s="341"/>
      <c r="H13" s="245" t="s">
        <v>123</v>
      </c>
      <c r="I13" s="240" t="s">
        <v>140</v>
      </c>
      <c r="J13" s="235"/>
      <c r="K13" s="355" t="s">
        <v>9</v>
      </c>
      <c r="L13" s="356"/>
      <c r="M13" s="344" t="s">
        <v>138</v>
      </c>
      <c r="N13" s="345"/>
      <c r="O13" s="346" t="s">
        <v>119</v>
      </c>
      <c r="P13" s="347"/>
      <c r="Q13" s="344" t="s">
        <v>117</v>
      </c>
      <c r="R13" s="345"/>
      <c r="S13" s="346" t="s">
        <v>118</v>
      </c>
      <c r="T13" s="347"/>
      <c r="U13" s="359" t="s">
        <v>110</v>
      </c>
      <c r="V13" s="341"/>
      <c r="W13" s="245" t="s">
        <v>48</v>
      </c>
      <c r="X13" s="125" t="s">
        <v>120</v>
      </c>
      <c r="Y13" s="207" t="s">
        <v>12</v>
      </c>
      <c r="Z13" s="231"/>
      <c r="AA13" s="224"/>
      <c r="AB13" s="226"/>
      <c r="AC13" s="209"/>
    </row>
    <row r="14" spans="1:29" ht="12" customHeight="1" thickBot="1">
      <c r="A14" s="209"/>
      <c r="B14" s="121" t="s">
        <v>13</v>
      </c>
      <c r="C14" s="122" t="s">
        <v>13</v>
      </c>
      <c r="D14" s="121"/>
      <c r="E14" s="122" t="s">
        <v>129</v>
      </c>
      <c r="F14" s="342" t="s">
        <v>43</v>
      </c>
      <c r="G14" s="343"/>
      <c r="H14" s="243"/>
      <c r="I14" s="249"/>
      <c r="J14" s="250"/>
      <c r="K14" s="348" t="s">
        <v>170</v>
      </c>
      <c r="L14" s="349"/>
      <c r="M14" s="348" t="s">
        <v>171</v>
      </c>
      <c r="N14" s="350"/>
      <c r="O14" s="351" t="s">
        <v>113</v>
      </c>
      <c r="P14" s="349"/>
      <c r="Q14" s="348" t="s">
        <v>115</v>
      </c>
      <c r="R14" s="350"/>
      <c r="S14" s="351" t="s">
        <v>116</v>
      </c>
      <c r="T14" s="349"/>
      <c r="U14" s="360" t="s">
        <v>47</v>
      </c>
      <c r="V14" s="361"/>
      <c r="W14" s="228"/>
      <c r="X14" s="125" t="s">
        <v>122</v>
      </c>
      <c r="Y14" s="207"/>
      <c r="Z14" s="231"/>
      <c r="AA14" s="224"/>
      <c r="AB14" s="226"/>
      <c r="AC14" s="209"/>
    </row>
    <row r="15" spans="1:29" ht="9.75" customHeight="1" thickTop="1">
      <c r="A15" s="209"/>
      <c r="B15" s="27"/>
      <c r="C15" s="28"/>
      <c r="D15" s="27" t="s">
        <v>121</v>
      </c>
      <c r="E15" s="28" t="s">
        <v>70</v>
      </c>
      <c r="F15" s="233" t="s">
        <v>15</v>
      </c>
      <c r="G15" s="30" t="s">
        <v>16</v>
      </c>
      <c r="H15" s="31" t="s">
        <v>128</v>
      </c>
      <c r="I15" s="126" t="s">
        <v>17</v>
      </c>
      <c r="J15" s="127" t="s">
        <v>18</v>
      </c>
      <c r="K15" s="126" t="s">
        <v>17</v>
      </c>
      <c r="L15" s="127" t="s">
        <v>18</v>
      </c>
      <c r="M15" s="126" t="s">
        <v>17</v>
      </c>
      <c r="N15" s="127" t="s">
        <v>18</v>
      </c>
      <c r="O15" s="126" t="s">
        <v>17</v>
      </c>
      <c r="P15" s="127" t="s">
        <v>18</v>
      </c>
      <c r="Q15" s="126" t="s">
        <v>17</v>
      </c>
      <c r="R15" s="127" t="s">
        <v>18</v>
      </c>
      <c r="S15" s="126" t="s">
        <v>17</v>
      </c>
      <c r="T15" s="127" t="s">
        <v>18</v>
      </c>
      <c r="U15" s="128" t="s">
        <v>19</v>
      </c>
      <c r="V15" s="129" t="s">
        <v>20</v>
      </c>
      <c r="W15" s="251" t="s">
        <v>111</v>
      </c>
      <c r="X15" s="27" t="s">
        <v>125</v>
      </c>
      <c r="Y15" s="208" t="s">
        <v>22</v>
      </c>
      <c r="Z15" s="232"/>
      <c r="AA15" s="225"/>
      <c r="AB15" s="227"/>
      <c r="AC15" s="209"/>
    </row>
    <row r="16" spans="1:29" ht="26.1" customHeight="1" thickBot="1">
      <c r="A16" s="209"/>
      <c r="B16" s="216">
        <v>1232</v>
      </c>
      <c r="C16" s="217" t="s">
        <v>79</v>
      </c>
      <c r="D16" s="216" t="s">
        <v>64</v>
      </c>
      <c r="E16" s="218" t="s">
        <v>160</v>
      </c>
      <c r="F16" s="219" t="s">
        <v>23</v>
      </c>
      <c r="G16" s="220"/>
      <c r="H16" s="34" t="s">
        <v>145</v>
      </c>
      <c r="I16" s="221" t="s">
        <v>23</v>
      </c>
      <c r="J16" s="2"/>
      <c r="K16" s="221" t="s">
        <v>23</v>
      </c>
      <c r="L16" s="2"/>
      <c r="M16" s="221" t="s">
        <v>144</v>
      </c>
      <c r="N16" s="2"/>
      <c r="O16" s="221" t="s">
        <v>144</v>
      </c>
      <c r="P16" s="2"/>
      <c r="Q16" s="221" t="s">
        <v>23</v>
      </c>
      <c r="R16" s="2"/>
      <c r="S16" s="221" t="s">
        <v>23</v>
      </c>
      <c r="T16" s="2"/>
      <c r="U16" s="169" t="str">
        <f t="shared" ref="U16:U79" si="0">IF(AND(COUNTA(J16,L16,N16,P16,R16,T16)=0,COUNTA(I16,K16,M16,O16,Q16,S16)=6),"x","")</f>
        <v>x</v>
      </c>
      <c r="V16" s="39" t="str">
        <f t="shared" ref="V16:V79" si="1">IF(COUNTA(J16,L16,N16,P16,R16,T16)=1,"x","")</f>
        <v/>
      </c>
      <c r="W16" s="170">
        <v>38839</v>
      </c>
      <c r="X16" s="40"/>
      <c r="Y16" s="41">
        <f t="shared" ref="Y16:Y79" si="2">IF(AND(U16="x",V16="",W16&gt;0),EDATE(W16,$Y$10),"")</f>
        <v>39570</v>
      </c>
      <c r="Z16" s="205" t="str">
        <f>IF(AND(COUNTA(H16)=1,COUNTIF(U16:V16,"x")=0),1,"")</f>
        <v/>
      </c>
      <c r="AA16" s="205" t="str">
        <f t="shared" ref="AA16:AA47" si="3">IF(AND($Z16=1,G16="x"),1,"")</f>
        <v/>
      </c>
      <c r="AB16" s="200">
        <f>IF(AND(V16="X",G16="X"),1,0)</f>
        <v>0</v>
      </c>
      <c r="AC16" s="209"/>
    </row>
    <row r="17" spans="1:29" ht="25.5" customHeight="1" thickTop="1" thickBot="1">
      <c r="A17" s="209"/>
      <c r="B17" s="216">
        <v>1233</v>
      </c>
      <c r="C17" s="217" t="s">
        <v>72</v>
      </c>
      <c r="D17" s="216" t="s">
        <v>64</v>
      </c>
      <c r="E17" s="218" t="s">
        <v>159</v>
      </c>
      <c r="F17" s="219" t="s">
        <v>23</v>
      </c>
      <c r="G17" s="220"/>
      <c r="H17" s="34" t="s">
        <v>146</v>
      </c>
      <c r="I17" s="221" t="s">
        <v>23</v>
      </c>
      <c r="J17" s="2"/>
      <c r="K17" s="221" t="s">
        <v>23</v>
      </c>
      <c r="L17" s="2"/>
      <c r="M17" s="221" t="s">
        <v>144</v>
      </c>
      <c r="N17" s="2"/>
      <c r="O17" s="221" t="s">
        <v>144</v>
      </c>
      <c r="P17" s="2"/>
      <c r="Q17" s="221" t="s">
        <v>23</v>
      </c>
      <c r="R17" s="2"/>
      <c r="S17" s="221"/>
      <c r="T17" s="2" t="s">
        <v>23</v>
      </c>
      <c r="U17" s="169" t="str">
        <f t="shared" si="0"/>
        <v/>
      </c>
      <c r="V17" s="39" t="str">
        <f t="shared" si="1"/>
        <v>x</v>
      </c>
      <c r="W17" s="170">
        <v>38840</v>
      </c>
      <c r="X17" s="40" t="s">
        <v>162</v>
      </c>
      <c r="Y17" s="41" t="str">
        <f t="shared" si="2"/>
        <v/>
      </c>
      <c r="Z17" s="205" t="str">
        <f t="shared" ref="Z17:Z79" si="4">IF(AND(COUNTA(H17)=1,COUNTIF(U17:V17,"x")=0),1,"")</f>
        <v/>
      </c>
      <c r="AA17" s="205" t="str">
        <f t="shared" si="3"/>
        <v/>
      </c>
      <c r="AB17" s="200">
        <f t="shared" ref="AB17:AB79" si="5">IF(AND(V17="X",G17="X"),1,0)</f>
        <v>0</v>
      </c>
      <c r="AC17" s="209"/>
    </row>
    <row r="18" spans="1:29" ht="26.1" customHeight="1" thickTop="1" thickBot="1">
      <c r="A18" s="209"/>
      <c r="B18" s="216">
        <v>1234</v>
      </c>
      <c r="C18" s="217" t="s">
        <v>80</v>
      </c>
      <c r="D18" s="216" t="s">
        <v>64</v>
      </c>
      <c r="E18" s="218" t="s">
        <v>81</v>
      </c>
      <c r="F18" s="219" t="s">
        <v>23</v>
      </c>
      <c r="G18" s="220"/>
      <c r="H18" s="34" t="s">
        <v>147</v>
      </c>
      <c r="I18" s="221" t="s">
        <v>23</v>
      </c>
      <c r="J18" s="2"/>
      <c r="K18" s="221" t="s">
        <v>23</v>
      </c>
      <c r="L18" s="2"/>
      <c r="M18" s="221" t="s">
        <v>144</v>
      </c>
      <c r="N18" s="2"/>
      <c r="O18" s="221" t="s">
        <v>144</v>
      </c>
      <c r="P18" s="2"/>
      <c r="Q18" s="221"/>
      <c r="R18" s="2" t="s">
        <v>23</v>
      </c>
      <c r="S18" s="221"/>
      <c r="T18" s="2"/>
      <c r="U18" s="169" t="str">
        <f t="shared" si="0"/>
        <v/>
      </c>
      <c r="V18" s="39" t="str">
        <f t="shared" si="1"/>
        <v>x</v>
      </c>
      <c r="W18" s="170">
        <v>38841</v>
      </c>
      <c r="X18" s="40"/>
      <c r="Y18" s="41" t="str">
        <f t="shared" si="2"/>
        <v/>
      </c>
      <c r="Z18" s="205" t="str">
        <f t="shared" si="4"/>
        <v/>
      </c>
      <c r="AA18" s="205" t="str">
        <f t="shared" si="3"/>
        <v/>
      </c>
      <c r="AB18" s="200">
        <f t="shared" si="5"/>
        <v>0</v>
      </c>
      <c r="AC18" s="209"/>
    </row>
    <row r="19" spans="1:29" ht="26.1" customHeight="1" thickTop="1" thickBot="1">
      <c r="A19" s="209"/>
      <c r="B19" s="216">
        <v>1235</v>
      </c>
      <c r="C19" s="217" t="s">
        <v>82</v>
      </c>
      <c r="D19" s="216" t="s">
        <v>64</v>
      </c>
      <c r="E19" s="218" t="s">
        <v>83</v>
      </c>
      <c r="F19" s="219" t="s">
        <v>23</v>
      </c>
      <c r="G19" s="220"/>
      <c r="H19" s="34" t="s">
        <v>69</v>
      </c>
      <c r="I19" s="221" t="s">
        <v>23</v>
      </c>
      <c r="J19" s="2"/>
      <c r="K19" s="221" t="s">
        <v>23</v>
      </c>
      <c r="L19" s="2"/>
      <c r="M19" s="221" t="s">
        <v>23</v>
      </c>
      <c r="N19" s="2"/>
      <c r="O19" s="221"/>
      <c r="P19" s="2" t="s">
        <v>23</v>
      </c>
      <c r="Q19" s="221"/>
      <c r="R19" s="2" t="s">
        <v>23</v>
      </c>
      <c r="S19" s="221"/>
      <c r="T19" s="2"/>
      <c r="U19" s="169" t="str">
        <f t="shared" si="0"/>
        <v/>
      </c>
      <c r="V19" s="39" t="str">
        <f t="shared" si="1"/>
        <v/>
      </c>
      <c r="W19" s="170">
        <v>38842</v>
      </c>
      <c r="X19" s="40"/>
      <c r="Y19" s="41" t="str">
        <f t="shared" si="2"/>
        <v/>
      </c>
      <c r="Z19" s="205">
        <f t="shared" si="4"/>
        <v>1</v>
      </c>
      <c r="AA19" s="205" t="str">
        <f t="shared" si="3"/>
        <v/>
      </c>
      <c r="AB19" s="200">
        <f t="shared" si="5"/>
        <v>0</v>
      </c>
      <c r="AC19" s="209"/>
    </row>
    <row r="20" spans="1:29" ht="26.1" customHeight="1" thickTop="1" thickBot="1">
      <c r="A20" s="209"/>
      <c r="B20" s="216">
        <v>1236</v>
      </c>
      <c r="C20" s="217" t="s">
        <v>84</v>
      </c>
      <c r="D20" s="216" t="s">
        <v>64</v>
      </c>
      <c r="E20" s="218" t="s">
        <v>85</v>
      </c>
      <c r="F20" s="219"/>
      <c r="G20" s="220"/>
      <c r="H20" s="34" t="s">
        <v>148</v>
      </c>
      <c r="I20" s="221" t="s">
        <v>23</v>
      </c>
      <c r="J20" s="2"/>
      <c r="K20" s="221" t="s">
        <v>142</v>
      </c>
      <c r="L20" s="2"/>
      <c r="M20" s="221" t="s">
        <v>23</v>
      </c>
      <c r="N20" s="2"/>
      <c r="O20" s="221" t="s">
        <v>23</v>
      </c>
      <c r="P20" s="2"/>
      <c r="Q20" s="221" t="s">
        <v>23</v>
      </c>
      <c r="R20" s="2"/>
      <c r="S20" s="221" t="s">
        <v>23</v>
      </c>
      <c r="T20" s="2"/>
      <c r="U20" s="169" t="str">
        <f t="shared" si="0"/>
        <v>x</v>
      </c>
      <c r="V20" s="39" t="str">
        <f t="shared" si="1"/>
        <v/>
      </c>
      <c r="W20" s="170">
        <v>38843</v>
      </c>
      <c r="X20" s="40"/>
      <c r="Y20" s="41">
        <f t="shared" si="2"/>
        <v>39574</v>
      </c>
      <c r="Z20" s="205" t="str">
        <f t="shared" si="4"/>
        <v/>
      </c>
      <c r="AA20" s="205" t="str">
        <f t="shared" si="3"/>
        <v/>
      </c>
      <c r="AB20" s="200">
        <f t="shared" si="5"/>
        <v>0</v>
      </c>
      <c r="AC20" s="209"/>
    </row>
    <row r="21" spans="1:29" ht="26.1" customHeight="1" thickTop="1" thickBot="1">
      <c r="A21" s="209"/>
      <c r="B21" s="216">
        <v>1237</v>
      </c>
      <c r="C21" s="217" t="s">
        <v>86</v>
      </c>
      <c r="D21" s="216" t="s">
        <v>64</v>
      </c>
      <c r="E21" s="218" t="s">
        <v>81</v>
      </c>
      <c r="F21" s="219" t="s">
        <v>23</v>
      </c>
      <c r="G21" s="220" t="s">
        <v>23</v>
      </c>
      <c r="H21" s="34" t="s">
        <v>149</v>
      </c>
      <c r="I21" s="221" t="s">
        <v>23</v>
      </c>
      <c r="J21" s="2"/>
      <c r="K21" s="221" t="s">
        <v>23</v>
      </c>
      <c r="L21" s="2"/>
      <c r="M21" s="221" t="s">
        <v>23</v>
      </c>
      <c r="N21" s="2"/>
      <c r="O21" s="221" t="s">
        <v>23</v>
      </c>
      <c r="P21" s="2" t="s">
        <v>23</v>
      </c>
      <c r="Q21" s="221"/>
      <c r="R21" s="2"/>
      <c r="S21" s="221"/>
      <c r="T21" s="2"/>
      <c r="U21" s="169" t="str">
        <f t="shared" si="0"/>
        <v/>
      </c>
      <c r="V21" s="39" t="str">
        <f t="shared" si="1"/>
        <v>x</v>
      </c>
      <c r="W21" s="170"/>
      <c r="X21" s="40"/>
      <c r="Y21" s="41" t="str">
        <f t="shared" si="2"/>
        <v/>
      </c>
      <c r="Z21" s="205" t="str">
        <f t="shared" si="4"/>
        <v/>
      </c>
      <c r="AA21" s="205" t="str">
        <f t="shared" si="3"/>
        <v/>
      </c>
      <c r="AB21" s="200">
        <f t="shared" si="5"/>
        <v>1</v>
      </c>
      <c r="AC21" s="209"/>
    </row>
    <row r="22" spans="1:29" ht="26.1" customHeight="1" thickTop="1" thickBot="1">
      <c r="A22" s="209"/>
      <c r="B22" s="216">
        <v>1238</v>
      </c>
      <c r="C22" s="217" t="s">
        <v>87</v>
      </c>
      <c r="D22" s="216" t="s">
        <v>64</v>
      </c>
      <c r="E22" s="218" t="s">
        <v>83</v>
      </c>
      <c r="F22" s="219"/>
      <c r="G22" s="220" t="s">
        <v>23</v>
      </c>
      <c r="H22" s="34" t="s">
        <v>158</v>
      </c>
      <c r="I22" s="221" t="s">
        <v>23</v>
      </c>
      <c r="J22" s="2"/>
      <c r="K22" s="221"/>
      <c r="L22" s="2" t="s">
        <v>23</v>
      </c>
      <c r="M22" s="221"/>
      <c r="N22" s="2"/>
      <c r="O22" s="221"/>
      <c r="P22" s="2"/>
      <c r="Q22" s="221"/>
      <c r="R22" s="2"/>
      <c r="S22" s="221"/>
      <c r="T22" s="2"/>
      <c r="U22" s="169" t="str">
        <f t="shared" si="0"/>
        <v/>
      </c>
      <c r="V22" s="39" t="str">
        <f t="shared" si="1"/>
        <v>x</v>
      </c>
      <c r="W22" s="170">
        <v>38845</v>
      </c>
      <c r="X22" s="40" t="s">
        <v>164</v>
      </c>
      <c r="Y22" s="41" t="str">
        <f t="shared" si="2"/>
        <v/>
      </c>
      <c r="Z22" s="205" t="str">
        <f t="shared" si="4"/>
        <v/>
      </c>
      <c r="AA22" s="205" t="str">
        <f t="shared" si="3"/>
        <v/>
      </c>
      <c r="AB22" s="200">
        <f t="shared" si="5"/>
        <v>1</v>
      </c>
      <c r="AC22" s="209"/>
    </row>
    <row r="23" spans="1:29" ht="26.1" customHeight="1" thickTop="1" thickBot="1">
      <c r="A23" s="209"/>
      <c r="B23" s="216">
        <v>1239</v>
      </c>
      <c r="C23" s="217" t="s">
        <v>88</v>
      </c>
      <c r="D23" s="216" t="s">
        <v>64</v>
      </c>
      <c r="E23" s="218" t="s">
        <v>85</v>
      </c>
      <c r="F23" s="219" t="s">
        <v>23</v>
      </c>
      <c r="G23" s="220"/>
      <c r="H23" s="34" t="s">
        <v>161</v>
      </c>
      <c r="I23" s="221"/>
      <c r="J23" s="2" t="s">
        <v>23</v>
      </c>
      <c r="K23" s="221"/>
      <c r="L23" s="2"/>
      <c r="M23" s="221"/>
      <c r="N23" s="2"/>
      <c r="O23" s="221"/>
      <c r="P23" s="2"/>
      <c r="Q23" s="221"/>
      <c r="R23" s="2"/>
      <c r="S23" s="221"/>
      <c r="T23" s="2"/>
      <c r="U23" s="169" t="str">
        <f t="shared" si="0"/>
        <v/>
      </c>
      <c r="V23" s="39" t="str">
        <f t="shared" si="1"/>
        <v>x</v>
      </c>
      <c r="W23" s="170">
        <v>38846</v>
      </c>
      <c r="X23" s="40" t="s">
        <v>165</v>
      </c>
      <c r="Y23" s="41" t="str">
        <f t="shared" si="2"/>
        <v/>
      </c>
      <c r="Z23" s="205" t="str">
        <f t="shared" si="4"/>
        <v/>
      </c>
      <c r="AA23" s="205" t="str">
        <f t="shared" si="3"/>
        <v/>
      </c>
      <c r="AB23" s="200">
        <f t="shared" si="5"/>
        <v>0</v>
      </c>
      <c r="AC23" s="209"/>
    </row>
    <row r="24" spans="1:29" ht="26.1" customHeight="1" thickTop="1" thickBot="1">
      <c r="A24" s="209"/>
      <c r="B24" s="216">
        <v>1240</v>
      </c>
      <c r="C24" s="217" t="s">
        <v>89</v>
      </c>
      <c r="D24" s="216" t="s">
        <v>64</v>
      </c>
      <c r="E24" s="218" t="s">
        <v>90</v>
      </c>
      <c r="F24" s="219"/>
      <c r="G24" s="220" t="s">
        <v>23</v>
      </c>
      <c r="H24" s="34" t="s">
        <v>150</v>
      </c>
      <c r="I24" s="221"/>
      <c r="J24" s="2" t="s">
        <v>23</v>
      </c>
      <c r="K24" s="221"/>
      <c r="L24" s="2"/>
      <c r="M24" s="221"/>
      <c r="N24" s="2"/>
      <c r="O24" s="221"/>
      <c r="P24" s="2"/>
      <c r="Q24" s="221"/>
      <c r="R24" s="2"/>
      <c r="S24" s="221"/>
      <c r="T24" s="2"/>
      <c r="U24" s="169" t="str">
        <f t="shared" si="0"/>
        <v/>
      </c>
      <c r="V24" s="39" t="str">
        <f t="shared" si="1"/>
        <v>x</v>
      </c>
      <c r="W24" s="170"/>
      <c r="X24" s="40" t="s">
        <v>163</v>
      </c>
      <c r="Y24" s="41" t="str">
        <f t="shared" si="2"/>
        <v/>
      </c>
      <c r="Z24" s="205" t="str">
        <f t="shared" si="4"/>
        <v/>
      </c>
      <c r="AA24" s="205" t="str">
        <f t="shared" si="3"/>
        <v/>
      </c>
      <c r="AB24" s="200">
        <f t="shared" si="5"/>
        <v>1</v>
      </c>
      <c r="AC24" s="209"/>
    </row>
    <row r="25" spans="1:29" ht="26.1" customHeight="1" thickTop="1" thickBot="1">
      <c r="A25" s="209"/>
      <c r="B25" s="216">
        <v>1241</v>
      </c>
      <c r="C25" s="217" t="s">
        <v>91</v>
      </c>
      <c r="D25" s="216" t="s">
        <v>64</v>
      </c>
      <c r="E25" s="218" t="s">
        <v>90</v>
      </c>
      <c r="F25" s="219"/>
      <c r="G25" s="220" t="s">
        <v>23</v>
      </c>
      <c r="H25" s="34" t="s">
        <v>63</v>
      </c>
      <c r="I25" s="221" t="s">
        <v>23</v>
      </c>
      <c r="J25" s="2"/>
      <c r="K25" s="221" t="s">
        <v>23</v>
      </c>
      <c r="L25" s="2"/>
      <c r="M25" s="221" t="s">
        <v>23</v>
      </c>
      <c r="N25" s="2"/>
      <c r="O25" s="221" t="s">
        <v>23</v>
      </c>
      <c r="P25" s="2"/>
      <c r="Q25" s="221" t="s">
        <v>23</v>
      </c>
      <c r="R25" s="2"/>
      <c r="S25" s="221" t="s">
        <v>23</v>
      </c>
      <c r="T25" s="2"/>
      <c r="U25" s="169" t="str">
        <f t="shared" si="0"/>
        <v>x</v>
      </c>
      <c r="V25" s="39" t="str">
        <f t="shared" si="1"/>
        <v/>
      </c>
      <c r="W25" s="170"/>
      <c r="X25" s="40"/>
      <c r="Y25" s="41" t="str">
        <f t="shared" si="2"/>
        <v/>
      </c>
      <c r="Z25" s="205" t="str">
        <f t="shared" si="4"/>
        <v/>
      </c>
      <c r="AA25" s="205" t="str">
        <f t="shared" si="3"/>
        <v/>
      </c>
      <c r="AB25" s="200">
        <f t="shared" si="5"/>
        <v>0</v>
      </c>
      <c r="AC25" s="209"/>
    </row>
    <row r="26" spans="1:29" ht="26.1" customHeight="1" thickTop="1" thickBot="1">
      <c r="A26" s="209"/>
      <c r="B26" s="216">
        <v>1242</v>
      </c>
      <c r="C26" s="217" t="s">
        <v>92</v>
      </c>
      <c r="D26" s="216" t="s">
        <v>64</v>
      </c>
      <c r="E26" s="218"/>
      <c r="F26" s="219"/>
      <c r="G26" s="220" t="s">
        <v>23</v>
      </c>
      <c r="H26" s="34" t="s">
        <v>151</v>
      </c>
      <c r="I26" s="221" t="s">
        <v>23</v>
      </c>
      <c r="J26" s="2"/>
      <c r="K26" s="221" t="s">
        <v>23</v>
      </c>
      <c r="L26" s="2"/>
      <c r="M26" s="221"/>
      <c r="N26" s="2"/>
      <c r="O26" s="221" t="s">
        <v>23</v>
      </c>
      <c r="P26" s="2"/>
      <c r="Q26" s="221" t="s">
        <v>23</v>
      </c>
      <c r="R26" s="2"/>
      <c r="S26" s="221" t="s">
        <v>23</v>
      </c>
      <c r="T26" s="2"/>
      <c r="U26" s="169" t="str">
        <f t="shared" si="0"/>
        <v/>
      </c>
      <c r="V26" s="39" t="str">
        <f t="shared" si="1"/>
        <v/>
      </c>
      <c r="W26" s="170"/>
      <c r="X26" s="40"/>
      <c r="Y26" s="41" t="str">
        <f t="shared" si="2"/>
        <v/>
      </c>
      <c r="Z26" s="205">
        <f t="shared" si="4"/>
        <v>1</v>
      </c>
      <c r="AA26" s="205">
        <f t="shared" si="3"/>
        <v>1</v>
      </c>
      <c r="AB26" s="200">
        <f t="shared" si="5"/>
        <v>0</v>
      </c>
      <c r="AC26" s="209"/>
    </row>
    <row r="27" spans="1:29" ht="26.1" customHeight="1" thickTop="1" thickBot="1">
      <c r="A27" s="209"/>
      <c r="B27" s="216">
        <v>1243</v>
      </c>
      <c r="C27" s="217" t="s">
        <v>93</v>
      </c>
      <c r="D27" s="216" t="s">
        <v>64</v>
      </c>
      <c r="E27" s="218" t="s">
        <v>107</v>
      </c>
      <c r="F27" s="219"/>
      <c r="G27" s="220" t="s">
        <v>23</v>
      </c>
      <c r="H27" s="34" t="s">
        <v>156</v>
      </c>
      <c r="I27" s="221"/>
      <c r="J27" s="2" t="s">
        <v>23</v>
      </c>
      <c r="K27" s="221"/>
      <c r="L27" s="2"/>
      <c r="M27" s="221"/>
      <c r="N27" s="2"/>
      <c r="O27" s="221"/>
      <c r="P27" s="2"/>
      <c r="Q27" s="221"/>
      <c r="R27" s="2"/>
      <c r="S27" s="221"/>
      <c r="T27" s="2"/>
      <c r="U27" s="169" t="str">
        <f t="shared" si="0"/>
        <v/>
      </c>
      <c r="V27" s="39" t="str">
        <f t="shared" si="1"/>
        <v>x</v>
      </c>
      <c r="W27" s="170">
        <v>39056</v>
      </c>
      <c r="X27" s="40" t="s">
        <v>174</v>
      </c>
      <c r="Y27" s="41" t="str">
        <f t="shared" si="2"/>
        <v/>
      </c>
      <c r="Z27" s="205" t="str">
        <f t="shared" si="4"/>
        <v/>
      </c>
      <c r="AA27" s="205" t="str">
        <f t="shared" si="3"/>
        <v/>
      </c>
      <c r="AB27" s="200">
        <f t="shared" si="5"/>
        <v>1</v>
      </c>
      <c r="AC27" s="209"/>
    </row>
    <row r="28" spans="1:29" s="143" customFormat="1" ht="26.1" customHeight="1" thickTop="1" thickBot="1">
      <c r="A28" s="223"/>
      <c r="B28" s="216">
        <v>1244</v>
      </c>
      <c r="C28" s="217" t="s">
        <v>94</v>
      </c>
      <c r="D28" s="216" t="s">
        <v>64</v>
      </c>
      <c r="E28" s="218" t="s">
        <v>90</v>
      </c>
      <c r="F28" s="219"/>
      <c r="G28" s="220" t="s">
        <v>23</v>
      </c>
      <c r="H28" s="34" t="s">
        <v>152</v>
      </c>
      <c r="I28" s="221"/>
      <c r="J28" s="2"/>
      <c r="K28" s="221"/>
      <c r="L28" s="2"/>
      <c r="M28" s="221"/>
      <c r="N28" s="2"/>
      <c r="O28" s="221"/>
      <c r="P28" s="2"/>
      <c r="Q28" s="221"/>
      <c r="R28" s="2"/>
      <c r="S28" s="221"/>
      <c r="T28" s="2"/>
      <c r="U28" s="169" t="str">
        <f t="shared" si="0"/>
        <v/>
      </c>
      <c r="V28" s="39" t="str">
        <f t="shared" si="1"/>
        <v/>
      </c>
      <c r="W28" s="170"/>
      <c r="X28" s="40"/>
      <c r="Y28" s="41" t="str">
        <f t="shared" si="2"/>
        <v/>
      </c>
      <c r="Z28" s="205">
        <f t="shared" si="4"/>
        <v>1</v>
      </c>
      <c r="AA28" s="205">
        <f t="shared" si="3"/>
        <v>1</v>
      </c>
      <c r="AB28" s="200">
        <f t="shared" si="5"/>
        <v>0</v>
      </c>
      <c r="AC28" s="223"/>
    </row>
    <row r="29" spans="1:29" s="143" customFormat="1" ht="26.1" customHeight="1" thickTop="1" thickBot="1">
      <c r="A29" s="223"/>
      <c r="B29" s="216">
        <v>1244</v>
      </c>
      <c r="C29" s="217" t="s">
        <v>95</v>
      </c>
      <c r="D29" s="216" t="s">
        <v>64</v>
      </c>
      <c r="E29" s="218"/>
      <c r="F29" s="219"/>
      <c r="G29" s="220" t="s">
        <v>23</v>
      </c>
      <c r="H29" s="34" t="s">
        <v>153</v>
      </c>
      <c r="I29" s="221"/>
      <c r="J29" s="2"/>
      <c r="K29" s="221"/>
      <c r="L29" s="2"/>
      <c r="M29" s="221"/>
      <c r="N29" s="2"/>
      <c r="O29" s="221"/>
      <c r="P29" s="2"/>
      <c r="Q29" s="221"/>
      <c r="R29" s="2"/>
      <c r="S29" s="221"/>
      <c r="T29" s="2"/>
      <c r="U29" s="169" t="str">
        <f t="shared" si="0"/>
        <v/>
      </c>
      <c r="V29" s="39" t="str">
        <f t="shared" si="1"/>
        <v/>
      </c>
      <c r="W29" s="170"/>
      <c r="X29" s="40"/>
      <c r="Y29" s="41" t="str">
        <f t="shared" si="2"/>
        <v/>
      </c>
      <c r="Z29" s="205">
        <f t="shared" si="4"/>
        <v>1</v>
      </c>
      <c r="AA29" s="205">
        <f t="shared" si="3"/>
        <v>1</v>
      </c>
      <c r="AB29" s="200">
        <f t="shared" si="5"/>
        <v>0</v>
      </c>
      <c r="AC29" s="223"/>
    </row>
    <row r="30" spans="1:29" ht="26.1" customHeight="1" thickTop="1" thickBot="1">
      <c r="A30" s="209"/>
      <c r="B30" s="216">
        <v>1244</v>
      </c>
      <c r="C30" s="217" t="s">
        <v>95</v>
      </c>
      <c r="D30" s="216" t="s">
        <v>64</v>
      </c>
      <c r="E30" s="218"/>
      <c r="F30" s="219"/>
      <c r="G30" s="220"/>
      <c r="H30" s="34" t="s">
        <v>154</v>
      </c>
      <c r="I30" s="221"/>
      <c r="J30" s="2"/>
      <c r="K30" s="221"/>
      <c r="L30" s="2"/>
      <c r="M30" s="221"/>
      <c r="N30" s="2"/>
      <c r="O30" s="221"/>
      <c r="P30" s="2"/>
      <c r="Q30" s="221"/>
      <c r="R30" s="2"/>
      <c r="S30" s="221"/>
      <c r="T30" s="2"/>
      <c r="U30" s="169" t="str">
        <f t="shared" si="0"/>
        <v/>
      </c>
      <c r="V30" s="39" t="str">
        <f t="shared" si="1"/>
        <v/>
      </c>
      <c r="W30" s="170"/>
      <c r="X30" s="40"/>
      <c r="Y30" s="41" t="str">
        <f t="shared" si="2"/>
        <v/>
      </c>
      <c r="Z30" s="205">
        <f t="shared" si="4"/>
        <v>1</v>
      </c>
      <c r="AA30" s="205" t="str">
        <f t="shared" si="3"/>
        <v/>
      </c>
      <c r="AB30" s="200">
        <f t="shared" si="5"/>
        <v>0</v>
      </c>
      <c r="AC30" s="209"/>
    </row>
    <row r="31" spans="1:29" ht="26.1" customHeight="1" thickTop="1" thickBot="1">
      <c r="A31" s="209"/>
      <c r="B31" s="216">
        <v>1244</v>
      </c>
      <c r="C31" s="217" t="s">
        <v>95</v>
      </c>
      <c r="D31" s="216" t="s">
        <v>64</v>
      </c>
      <c r="E31" s="34"/>
      <c r="F31" s="219" t="s">
        <v>23</v>
      </c>
      <c r="G31" s="220"/>
      <c r="H31" s="34" t="s">
        <v>155</v>
      </c>
      <c r="I31" s="221"/>
      <c r="J31" s="2"/>
      <c r="K31" s="221"/>
      <c r="L31" s="2"/>
      <c r="M31" s="221"/>
      <c r="N31" s="2"/>
      <c r="O31" s="221"/>
      <c r="P31" s="2"/>
      <c r="Q31" s="221"/>
      <c r="R31" s="2"/>
      <c r="S31" s="221"/>
      <c r="T31" s="2"/>
      <c r="U31" s="169" t="str">
        <f t="shared" si="0"/>
        <v/>
      </c>
      <c r="V31" s="39" t="str">
        <f t="shared" si="1"/>
        <v/>
      </c>
      <c r="W31" s="170"/>
      <c r="X31" s="40"/>
      <c r="Y31" s="41" t="str">
        <f t="shared" si="2"/>
        <v/>
      </c>
      <c r="Z31" s="205">
        <f t="shared" si="4"/>
        <v>1</v>
      </c>
      <c r="AA31" s="205" t="str">
        <f t="shared" si="3"/>
        <v/>
      </c>
      <c r="AB31" s="200">
        <f t="shared" si="5"/>
        <v>0</v>
      </c>
      <c r="AC31" s="209"/>
    </row>
    <row r="32" spans="1:29" ht="26.1" customHeight="1" thickTop="1" thickBot="1">
      <c r="A32" s="209"/>
      <c r="B32" s="216"/>
      <c r="C32" s="217"/>
      <c r="D32" s="216"/>
      <c r="E32" s="34"/>
      <c r="F32" s="219"/>
      <c r="G32" s="220"/>
      <c r="H32" s="34"/>
      <c r="I32" s="221"/>
      <c r="J32" s="2"/>
      <c r="K32" s="221"/>
      <c r="L32" s="2"/>
      <c r="M32" s="221"/>
      <c r="N32" s="2"/>
      <c r="O32" s="221"/>
      <c r="P32" s="2"/>
      <c r="Q32" s="221"/>
      <c r="R32" s="2"/>
      <c r="S32" s="221"/>
      <c r="T32" s="2"/>
      <c r="U32" s="169" t="str">
        <f t="shared" si="0"/>
        <v/>
      </c>
      <c r="V32" s="39" t="str">
        <f t="shared" si="1"/>
        <v/>
      </c>
      <c r="W32" s="170"/>
      <c r="X32" s="40"/>
      <c r="Y32" s="41" t="str">
        <f t="shared" si="2"/>
        <v/>
      </c>
      <c r="Z32" s="205" t="str">
        <f t="shared" si="4"/>
        <v/>
      </c>
      <c r="AA32" s="205" t="str">
        <f t="shared" si="3"/>
        <v/>
      </c>
      <c r="AB32" s="200">
        <f t="shared" si="5"/>
        <v>0</v>
      </c>
      <c r="AC32" s="209"/>
    </row>
    <row r="33" spans="1:29" ht="26.1" customHeight="1" thickTop="1" thickBot="1">
      <c r="A33" s="209"/>
      <c r="B33" s="216"/>
      <c r="C33" s="217"/>
      <c r="D33" s="216"/>
      <c r="E33" s="34"/>
      <c r="F33" s="219"/>
      <c r="G33" s="220"/>
      <c r="H33" s="34"/>
      <c r="I33" s="221"/>
      <c r="J33" s="2"/>
      <c r="K33" s="221"/>
      <c r="L33" s="2"/>
      <c r="M33" s="221"/>
      <c r="N33" s="2"/>
      <c r="O33" s="221"/>
      <c r="P33" s="2"/>
      <c r="Q33" s="221"/>
      <c r="R33" s="2"/>
      <c r="S33" s="221"/>
      <c r="T33" s="2"/>
      <c r="U33" s="169" t="str">
        <f t="shared" si="0"/>
        <v/>
      </c>
      <c r="V33" s="39" t="str">
        <f t="shared" si="1"/>
        <v/>
      </c>
      <c r="W33" s="170"/>
      <c r="X33" s="40"/>
      <c r="Y33" s="41" t="str">
        <f t="shared" si="2"/>
        <v/>
      </c>
      <c r="Z33" s="205" t="str">
        <f t="shared" si="4"/>
        <v/>
      </c>
      <c r="AA33" s="205" t="str">
        <f t="shared" si="3"/>
        <v/>
      </c>
      <c r="AB33" s="200">
        <f t="shared" si="5"/>
        <v>0</v>
      </c>
      <c r="AC33" s="209"/>
    </row>
    <row r="34" spans="1:29" ht="26.1" customHeight="1" thickTop="1" thickBot="1">
      <c r="A34" s="209"/>
      <c r="B34" s="216"/>
      <c r="C34" s="217"/>
      <c r="D34" s="216"/>
      <c r="E34" s="34"/>
      <c r="F34" s="219"/>
      <c r="G34" s="220"/>
      <c r="H34" s="34"/>
      <c r="I34" s="221"/>
      <c r="J34" s="2"/>
      <c r="K34" s="221"/>
      <c r="L34" s="2"/>
      <c r="M34" s="221"/>
      <c r="N34" s="2"/>
      <c r="O34" s="221"/>
      <c r="P34" s="2"/>
      <c r="Q34" s="221"/>
      <c r="R34" s="2"/>
      <c r="S34" s="221"/>
      <c r="T34" s="2"/>
      <c r="U34" s="169" t="str">
        <f t="shared" si="0"/>
        <v/>
      </c>
      <c r="V34" s="39" t="str">
        <f t="shared" si="1"/>
        <v/>
      </c>
      <c r="W34" s="170"/>
      <c r="X34" s="40"/>
      <c r="Y34" s="41" t="str">
        <f t="shared" si="2"/>
        <v/>
      </c>
      <c r="Z34" s="205" t="str">
        <f t="shared" si="4"/>
        <v/>
      </c>
      <c r="AA34" s="205" t="str">
        <f t="shared" si="3"/>
        <v/>
      </c>
      <c r="AB34" s="200">
        <f t="shared" si="5"/>
        <v>0</v>
      </c>
      <c r="AC34" s="209"/>
    </row>
    <row r="35" spans="1:29" ht="26.1" customHeight="1" thickTop="1" thickBot="1">
      <c r="A35" s="209"/>
      <c r="B35" s="32"/>
      <c r="C35" s="33"/>
      <c r="D35" s="32"/>
      <c r="E35" s="34"/>
      <c r="F35" s="219"/>
      <c r="G35" s="220"/>
      <c r="H35" s="34"/>
      <c r="I35" s="221"/>
      <c r="J35" s="2"/>
      <c r="K35" s="221"/>
      <c r="L35" s="2"/>
      <c r="M35" s="221"/>
      <c r="N35" s="2"/>
      <c r="O35" s="221"/>
      <c r="P35" s="2"/>
      <c r="Q35" s="221"/>
      <c r="R35" s="2"/>
      <c r="S35" s="221"/>
      <c r="T35" s="2"/>
      <c r="U35" s="169" t="str">
        <f t="shared" si="0"/>
        <v/>
      </c>
      <c r="V35" s="39" t="str">
        <f t="shared" si="1"/>
        <v/>
      </c>
      <c r="W35" s="170"/>
      <c r="X35" s="40"/>
      <c r="Y35" s="41" t="str">
        <f t="shared" si="2"/>
        <v/>
      </c>
      <c r="Z35" s="205" t="str">
        <f t="shared" si="4"/>
        <v/>
      </c>
      <c r="AA35" s="205" t="str">
        <f t="shared" si="3"/>
        <v/>
      </c>
      <c r="AB35" s="163">
        <f t="shared" si="5"/>
        <v>0</v>
      </c>
      <c r="AC35" s="209"/>
    </row>
    <row r="36" spans="1:29" ht="26.1" customHeight="1" thickTop="1" thickBot="1">
      <c r="A36" s="209"/>
      <c r="B36" s="32"/>
      <c r="C36" s="33"/>
      <c r="D36" s="32"/>
      <c r="E36" s="34"/>
      <c r="F36" s="219"/>
      <c r="G36" s="220"/>
      <c r="H36" s="34"/>
      <c r="I36" s="221"/>
      <c r="J36" s="2"/>
      <c r="K36" s="221"/>
      <c r="L36" s="2"/>
      <c r="M36" s="221"/>
      <c r="N36" s="2"/>
      <c r="O36" s="221"/>
      <c r="P36" s="2"/>
      <c r="Q36" s="221"/>
      <c r="R36" s="2"/>
      <c r="S36" s="221"/>
      <c r="T36" s="2"/>
      <c r="U36" s="169" t="str">
        <f t="shared" si="0"/>
        <v/>
      </c>
      <c r="V36" s="39" t="str">
        <f t="shared" si="1"/>
        <v/>
      </c>
      <c r="W36" s="170"/>
      <c r="X36" s="40"/>
      <c r="Y36" s="41" t="str">
        <f t="shared" si="2"/>
        <v/>
      </c>
      <c r="Z36" s="205" t="str">
        <f t="shared" si="4"/>
        <v/>
      </c>
      <c r="AA36" s="205" t="str">
        <f t="shared" si="3"/>
        <v/>
      </c>
      <c r="AB36" s="163">
        <f t="shared" si="5"/>
        <v>0</v>
      </c>
      <c r="AC36" s="209"/>
    </row>
    <row r="37" spans="1:29" ht="26.1" customHeight="1" thickTop="1" thickBot="1">
      <c r="A37" s="209"/>
      <c r="B37" s="32"/>
      <c r="C37" s="33"/>
      <c r="D37" s="32"/>
      <c r="E37" s="34"/>
      <c r="F37" s="219"/>
      <c r="G37" s="220"/>
      <c r="H37" s="34"/>
      <c r="I37" s="221"/>
      <c r="J37" s="2"/>
      <c r="K37" s="221"/>
      <c r="L37" s="2"/>
      <c r="M37" s="221"/>
      <c r="N37" s="2"/>
      <c r="O37" s="221"/>
      <c r="P37" s="2"/>
      <c r="Q37" s="221"/>
      <c r="R37" s="2"/>
      <c r="S37" s="221"/>
      <c r="T37" s="2"/>
      <c r="U37" s="169" t="str">
        <f t="shared" si="0"/>
        <v/>
      </c>
      <c r="V37" s="39" t="str">
        <f t="shared" si="1"/>
        <v/>
      </c>
      <c r="W37" s="170"/>
      <c r="X37" s="40"/>
      <c r="Y37" s="41" t="str">
        <f t="shared" si="2"/>
        <v/>
      </c>
      <c r="Z37" s="205" t="str">
        <f t="shared" si="4"/>
        <v/>
      </c>
      <c r="AA37" s="205" t="str">
        <f t="shared" si="3"/>
        <v/>
      </c>
      <c r="AB37" s="163">
        <f t="shared" si="5"/>
        <v>0</v>
      </c>
      <c r="AC37" s="209"/>
    </row>
    <row r="38" spans="1:29" ht="26.1" customHeight="1" thickTop="1" thickBot="1">
      <c r="A38" s="209"/>
      <c r="B38" s="32"/>
      <c r="C38" s="33"/>
      <c r="D38" s="32"/>
      <c r="E38" s="34"/>
      <c r="F38" s="219"/>
      <c r="G38" s="220"/>
      <c r="H38" s="34"/>
      <c r="I38" s="221"/>
      <c r="J38" s="2"/>
      <c r="K38" s="221"/>
      <c r="L38" s="2"/>
      <c r="M38" s="221"/>
      <c r="N38" s="2"/>
      <c r="O38" s="221"/>
      <c r="P38" s="2"/>
      <c r="Q38" s="221"/>
      <c r="R38" s="2"/>
      <c r="S38" s="221"/>
      <c r="T38" s="2"/>
      <c r="U38" s="169" t="str">
        <f t="shared" si="0"/>
        <v/>
      </c>
      <c r="V38" s="39" t="str">
        <f t="shared" si="1"/>
        <v/>
      </c>
      <c r="W38" s="170"/>
      <c r="X38" s="40"/>
      <c r="Y38" s="41" t="str">
        <f t="shared" si="2"/>
        <v/>
      </c>
      <c r="Z38" s="205" t="str">
        <f t="shared" si="4"/>
        <v/>
      </c>
      <c r="AA38" s="205" t="str">
        <f t="shared" si="3"/>
        <v/>
      </c>
      <c r="AB38" s="163">
        <f t="shared" si="5"/>
        <v>0</v>
      </c>
      <c r="AC38" s="209"/>
    </row>
    <row r="39" spans="1:29" ht="26.1" customHeight="1" thickTop="1" thickBot="1">
      <c r="A39" s="209"/>
      <c r="B39" s="32"/>
      <c r="C39" s="33"/>
      <c r="D39" s="32"/>
      <c r="E39" s="34"/>
      <c r="F39" s="219"/>
      <c r="G39" s="220"/>
      <c r="H39" s="34"/>
      <c r="I39" s="221"/>
      <c r="J39" s="2"/>
      <c r="K39" s="221"/>
      <c r="L39" s="2"/>
      <c r="M39" s="221"/>
      <c r="N39" s="2"/>
      <c r="O39" s="221"/>
      <c r="P39" s="2"/>
      <c r="Q39" s="221"/>
      <c r="R39" s="2"/>
      <c r="S39" s="221"/>
      <c r="T39" s="2"/>
      <c r="U39" s="169" t="str">
        <f t="shared" si="0"/>
        <v/>
      </c>
      <c r="V39" s="39" t="str">
        <f t="shared" si="1"/>
        <v/>
      </c>
      <c r="W39" s="170"/>
      <c r="X39" s="40"/>
      <c r="Y39" s="41" t="str">
        <f t="shared" si="2"/>
        <v/>
      </c>
      <c r="Z39" s="205" t="str">
        <f t="shared" si="4"/>
        <v/>
      </c>
      <c r="AA39" s="205" t="str">
        <f t="shared" si="3"/>
        <v/>
      </c>
      <c r="AB39" s="163">
        <f t="shared" si="5"/>
        <v>0</v>
      </c>
      <c r="AC39" s="209"/>
    </row>
    <row r="40" spans="1:29" ht="26.1" customHeight="1" thickTop="1" thickBot="1">
      <c r="A40" s="209"/>
      <c r="B40" s="32"/>
      <c r="C40" s="33"/>
      <c r="D40" s="32"/>
      <c r="E40" s="34"/>
      <c r="F40" s="219"/>
      <c r="G40" s="220"/>
      <c r="H40" s="34"/>
      <c r="I40" s="221"/>
      <c r="J40" s="2"/>
      <c r="K40" s="221"/>
      <c r="L40" s="2"/>
      <c r="M40" s="221"/>
      <c r="N40" s="2"/>
      <c r="O40" s="221"/>
      <c r="P40" s="2"/>
      <c r="Q40" s="221"/>
      <c r="R40" s="2"/>
      <c r="S40" s="221"/>
      <c r="T40" s="2"/>
      <c r="U40" s="169" t="str">
        <f t="shared" si="0"/>
        <v/>
      </c>
      <c r="V40" s="39" t="str">
        <f t="shared" si="1"/>
        <v/>
      </c>
      <c r="W40" s="170"/>
      <c r="X40" s="40"/>
      <c r="Y40" s="41" t="str">
        <f t="shared" si="2"/>
        <v/>
      </c>
      <c r="Z40" s="205" t="str">
        <f t="shared" si="4"/>
        <v/>
      </c>
      <c r="AA40" s="205" t="str">
        <f t="shared" si="3"/>
        <v/>
      </c>
      <c r="AB40" s="163">
        <f t="shared" si="5"/>
        <v>0</v>
      </c>
      <c r="AC40" s="209"/>
    </row>
    <row r="41" spans="1:29" ht="26.1" customHeight="1" thickTop="1" thickBot="1">
      <c r="A41" s="209"/>
      <c r="B41" s="32"/>
      <c r="C41" s="33"/>
      <c r="D41" s="32"/>
      <c r="E41" s="34"/>
      <c r="F41" s="219"/>
      <c r="G41" s="220"/>
      <c r="H41" s="34"/>
      <c r="I41" s="221"/>
      <c r="J41" s="2"/>
      <c r="K41" s="221"/>
      <c r="L41" s="2"/>
      <c r="M41" s="221"/>
      <c r="N41" s="2"/>
      <c r="O41" s="221"/>
      <c r="P41" s="2"/>
      <c r="Q41" s="221"/>
      <c r="R41" s="2"/>
      <c r="S41" s="221"/>
      <c r="T41" s="2"/>
      <c r="U41" s="169" t="str">
        <f t="shared" si="0"/>
        <v/>
      </c>
      <c r="V41" s="39" t="str">
        <f t="shared" si="1"/>
        <v/>
      </c>
      <c r="W41" s="170"/>
      <c r="X41" s="40"/>
      <c r="Y41" s="41" t="str">
        <f t="shared" si="2"/>
        <v/>
      </c>
      <c r="Z41" s="205" t="str">
        <f t="shared" si="4"/>
        <v/>
      </c>
      <c r="AA41" s="205" t="str">
        <f t="shared" si="3"/>
        <v/>
      </c>
      <c r="AB41" s="163">
        <f t="shared" si="5"/>
        <v>0</v>
      </c>
      <c r="AC41" s="209"/>
    </row>
    <row r="42" spans="1:29" ht="26.1" customHeight="1" thickTop="1" thickBot="1">
      <c r="A42" s="209"/>
      <c r="B42" s="32"/>
      <c r="C42" s="33"/>
      <c r="D42" s="32"/>
      <c r="E42" s="34"/>
      <c r="F42" s="219"/>
      <c r="G42" s="220"/>
      <c r="H42" s="34"/>
      <c r="I42" s="221"/>
      <c r="J42" s="2"/>
      <c r="K42" s="221"/>
      <c r="L42" s="2"/>
      <c r="M42" s="221"/>
      <c r="N42" s="2"/>
      <c r="O42" s="221"/>
      <c r="P42" s="2"/>
      <c r="Q42" s="221"/>
      <c r="R42" s="2"/>
      <c r="S42" s="221"/>
      <c r="T42" s="2"/>
      <c r="U42" s="169" t="str">
        <f t="shared" si="0"/>
        <v/>
      </c>
      <c r="V42" s="39" t="str">
        <f t="shared" si="1"/>
        <v/>
      </c>
      <c r="W42" s="170"/>
      <c r="X42" s="40"/>
      <c r="Y42" s="41" t="str">
        <f t="shared" si="2"/>
        <v/>
      </c>
      <c r="Z42" s="205" t="str">
        <f t="shared" si="4"/>
        <v/>
      </c>
      <c r="AA42" s="205" t="str">
        <f t="shared" si="3"/>
        <v/>
      </c>
      <c r="AB42" s="163">
        <f t="shared" si="5"/>
        <v>0</v>
      </c>
      <c r="AC42" s="209"/>
    </row>
    <row r="43" spans="1:29" ht="26.1" customHeight="1" thickTop="1" thickBot="1">
      <c r="A43" s="209"/>
      <c r="B43" s="32"/>
      <c r="C43" s="33"/>
      <c r="D43" s="32"/>
      <c r="E43" s="34"/>
      <c r="F43" s="219"/>
      <c r="G43" s="220"/>
      <c r="H43" s="34"/>
      <c r="I43" s="221"/>
      <c r="J43" s="2"/>
      <c r="K43" s="221"/>
      <c r="L43" s="2"/>
      <c r="M43" s="221"/>
      <c r="N43" s="2"/>
      <c r="O43" s="221"/>
      <c r="P43" s="2"/>
      <c r="Q43" s="221"/>
      <c r="R43" s="2"/>
      <c r="S43" s="221"/>
      <c r="T43" s="2"/>
      <c r="U43" s="169" t="str">
        <f t="shared" si="0"/>
        <v/>
      </c>
      <c r="V43" s="39" t="str">
        <f t="shared" si="1"/>
        <v/>
      </c>
      <c r="W43" s="170"/>
      <c r="X43" s="40"/>
      <c r="Y43" s="41" t="str">
        <f t="shared" si="2"/>
        <v/>
      </c>
      <c r="Z43" s="205" t="str">
        <f t="shared" si="4"/>
        <v/>
      </c>
      <c r="AA43" s="205" t="str">
        <f t="shared" si="3"/>
        <v/>
      </c>
      <c r="AB43" s="163">
        <f t="shared" si="5"/>
        <v>0</v>
      </c>
      <c r="AC43" s="209"/>
    </row>
    <row r="44" spans="1:29" ht="26.1" customHeight="1" thickTop="1" thickBot="1">
      <c r="A44" s="209"/>
      <c r="B44" s="32"/>
      <c r="C44" s="33"/>
      <c r="D44" s="32"/>
      <c r="E44" s="34"/>
      <c r="F44" s="219"/>
      <c r="G44" s="220"/>
      <c r="H44" s="34"/>
      <c r="I44" s="221"/>
      <c r="J44" s="2"/>
      <c r="K44" s="221"/>
      <c r="L44" s="2"/>
      <c r="M44" s="221"/>
      <c r="N44" s="2"/>
      <c r="O44" s="221"/>
      <c r="P44" s="2"/>
      <c r="Q44" s="221"/>
      <c r="R44" s="2"/>
      <c r="S44" s="221"/>
      <c r="T44" s="2"/>
      <c r="U44" s="169" t="str">
        <f t="shared" si="0"/>
        <v/>
      </c>
      <c r="V44" s="39" t="str">
        <f t="shared" si="1"/>
        <v/>
      </c>
      <c r="W44" s="170"/>
      <c r="X44" s="40"/>
      <c r="Y44" s="41" t="str">
        <f t="shared" si="2"/>
        <v/>
      </c>
      <c r="Z44" s="205" t="str">
        <f t="shared" si="4"/>
        <v/>
      </c>
      <c r="AA44" s="205" t="str">
        <f t="shared" si="3"/>
        <v/>
      </c>
      <c r="AB44" s="163">
        <f t="shared" si="5"/>
        <v>0</v>
      </c>
      <c r="AC44" s="209"/>
    </row>
    <row r="45" spans="1:29" ht="26.1" customHeight="1" thickTop="1" thickBot="1">
      <c r="A45" s="209"/>
      <c r="B45" s="32"/>
      <c r="C45" s="33"/>
      <c r="D45" s="32"/>
      <c r="E45" s="34"/>
      <c r="F45" s="219"/>
      <c r="G45" s="220"/>
      <c r="H45" s="34"/>
      <c r="I45" s="221"/>
      <c r="J45" s="2"/>
      <c r="K45" s="221"/>
      <c r="L45" s="2"/>
      <c r="M45" s="221"/>
      <c r="N45" s="2"/>
      <c r="O45" s="221"/>
      <c r="P45" s="2"/>
      <c r="Q45" s="221"/>
      <c r="R45" s="2"/>
      <c r="S45" s="221"/>
      <c r="T45" s="2"/>
      <c r="U45" s="169" t="str">
        <f t="shared" si="0"/>
        <v/>
      </c>
      <c r="V45" s="39" t="str">
        <f t="shared" si="1"/>
        <v/>
      </c>
      <c r="W45" s="170"/>
      <c r="X45" s="40"/>
      <c r="Y45" s="41" t="str">
        <f t="shared" si="2"/>
        <v/>
      </c>
      <c r="Z45" s="205" t="str">
        <f t="shared" si="4"/>
        <v/>
      </c>
      <c r="AA45" s="205" t="str">
        <f t="shared" si="3"/>
        <v/>
      </c>
      <c r="AB45" s="163">
        <f t="shared" si="5"/>
        <v>0</v>
      </c>
      <c r="AC45" s="209"/>
    </row>
    <row r="46" spans="1:29" ht="26.1" customHeight="1" thickTop="1" thickBot="1">
      <c r="A46" s="209"/>
      <c r="B46" s="32"/>
      <c r="C46" s="33"/>
      <c r="D46" s="32"/>
      <c r="E46" s="34"/>
      <c r="F46" s="219"/>
      <c r="G46" s="220"/>
      <c r="H46" s="34"/>
      <c r="I46" s="221"/>
      <c r="J46" s="2"/>
      <c r="K46" s="221"/>
      <c r="L46" s="2"/>
      <c r="M46" s="221"/>
      <c r="N46" s="2"/>
      <c r="O46" s="221"/>
      <c r="P46" s="2"/>
      <c r="Q46" s="221"/>
      <c r="R46" s="2"/>
      <c r="S46" s="221"/>
      <c r="T46" s="2"/>
      <c r="U46" s="169" t="str">
        <f t="shared" si="0"/>
        <v/>
      </c>
      <c r="V46" s="39" t="str">
        <f t="shared" si="1"/>
        <v/>
      </c>
      <c r="W46" s="170"/>
      <c r="X46" s="40"/>
      <c r="Y46" s="41" t="str">
        <f t="shared" si="2"/>
        <v/>
      </c>
      <c r="Z46" s="205" t="str">
        <f t="shared" si="4"/>
        <v/>
      </c>
      <c r="AA46" s="205" t="str">
        <f t="shared" si="3"/>
        <v/>
      </c>
      <c r="AB46" s="163">
        <f t="shared" si="5"/>
        <v>0</v>
      </c>
      <c r="AC46" s="209"/>
    </row>
    <row r="47" spans="1:29" ht="26.1" customHeight="1" thickTop="1" thickBot="1">
      <c r="A47" s="209"/>
      <c r="B47" s="32"/>
      <c r="C47" s="33"/>
      <c r="D47" s="32"/>
      <c r="E47" s="34"/>
      <c r="F47" s="219"/>
      <c r="G47" s="220"/>
      <c r="H47" s="34"/>
      <c r="I47" s="221"/>
      <c r="J47" s="2"/>
      <c r="K47" s="221"/>
      <c r="L47" s="2"/>
      <c r="M47" s="221"/>
      <c r="N47" s="2"/>
      <c r="O47" s="221"/>
      <c r="P47" s="2"/>
      <c r="Q47" s="221"/>
      <c r="R47" s="2"/>
      <c r="S47" s="221"/>
      <c r="T47" s="2"/>
      <c r="U47" s="169" t="str">
        <f t="shared" si="0"/>
        <v/>
      </c>
      <c r="V47" s="39" t="str">
        <f t="shared" si="1"/>
        <v/>
      </c>
      <c r="W47" s="170"/>
      <c r="X47" s="40"/>
      <c r="Y47" s="41" t="str">
        <f t="shared" si="2"/>
        <v/>
      </c>
      <c r="Z47" s="205" t="str">
        <f t="shared" si="4"/>
        <v/>
      </c>
      <c r="AA47" s="205" t="str">
        <f t="shared" si="3"/>
        <v/>
      </c>
      <c r="AB47" s="163">
        <f t="shared" si="5"/>
        <v>0</v>
      </c>
      <c r="AC47" s="209"/>
    </row>
    <row r="48" spans="1:29" ht="26.1" customHeight="1" thickTop="1" thickBot="1">
      <c r="A48" s="209"/>
      <c r="B48" s="32"/>
      <c r="C48" s="33"/>
      <c r="D48" s="32"/>
      <c r="E48" s="34"/>
      <c r="F48" s="219"/>
      <c r="G48" s="220"/>
      <c r="H48" s="34"/>
      <c r="I48" s="221"/>
      <c r="J48" s="2"/>
      <c r="K48" s="221"/>
      <c r="L48" s="2"/>
      <c r="M48" s="221"/>
      <c r="N48" s="2"/>
      <c r="O48" s="221"/>
      <c r="P48" s="2"/>
      <c r="Q48" s="221"/>
      <c r="R48" s="2"/>
      <c r="S48" s="221"/>
      <c r="T48" s="2"/>
      <c r="U48" s="169" t="str">
        <f t="shared" si="0"/>
        <v/>
      </c>
      <c r="V48" s="39" t="str">
        <f t="shared" si="1"/>
        <v/>
      </c>
      <c r="W48" s="170"/>
      <c r="X48" s="40"/>
      <c r="Y48" s="41" t="str">
        <f t="shared" si="2"/>
        <v/>
      </c>
      <c r="Z48" s="205" t="str">
        <f t="shared" si="4"/>
        <v/>
      </c>
      <c r="AA48" s="205" t="str">
        <f t="shared" ref="AA48:AA79" si="6">IF(AND($Z48=1,G48="x"),1,"")</f>
        <v/>
      </c>
      <c r="AB48" s="163">
        <f t="shared" si="5"/>
        <v>0</v>
      </c>
      <c r="AC48" s="209"/>
    </row>
    <row r="49" spans="1:29" ht="26.1" customHeight="1" thickTop="1" thickBot="1">
      <c r="A49" s="209"/>
      <c r="B49" s="32"/>
      <c r="C49" s="33"/>
      <c r="D49" s="32"/>
      <c r="E49" s="34"/>
      <c r="F49" s="219"/>
      <c r="G49" s="220"/>
      <c r="H49" s="34"/>
      <c r="I49" s="221"/>
      <c r="J49" s="2"/>
      <c r="K49" s="221"/>
      <c r="L49" s="2"/>
      <c r="M49" s="221"/>
      <c r="N49" s="2"/>
      <c r="O49" s="221"/>
      <c r="P49" s="2"/>
      <c r="Q49" s="221"/>
      <c r="R49" s="2"/>
      <c r="S49" s="221"/>
      <c r="T49" s="2"/>
      <c r="U49" s="169" t="str">
        <f t="shared" si="0"/>
        <v/>
      </c>
      <c r="V49" s="39" t="str">
        <f t="shared" si="1"/>
        <v/>
      </c>
      <c r="W49" s="170"/>
      <c r="X49" s="40"/>
      <c r="Y49" s="41" t="str">
        <f t="shared" si="2"/>
        <v/>
      </c>
      <c r="Z49" s="205" t="str">
        <f t="shared" si="4"/>
        <v/>
      </c>
      <c r="AA49" s="205" t="str">
        <f t="shared" si="6"/>
        <v/>
      </c>
      <c r="AB49" s="163">
        <f t="shared" si="5"/>
        <v>0</v>
      </c>
      <c r="AC49" s="209"/>
    </row>
    <row r="50" spans="1:29" ht="26.1" customHeight="1" thickTop="1" thickBot="1">
      <c r="A50" s="209"/>
      <c r="B50" s="32"/>
      <c r="C50" s="33"/>
      <c r="D50" s="32"/>
      <c r="E50" s="34"/>
      <c r="F50" s="219"/>
      <c r="G50" s="220"/>
      <c r="H50" s="34"/>
      <c r="I50" s="221"/>
      <c r="J50" s="2"/>
      <c r="K50" s="221"/>
      <c r="L50" s="2"/>
      <c r="M50" s="221"/>
      <c r="N50" s="2"/>
      <c r="O50" s="221"/>
      <c r="P50" s="2"/>
      <c r="Q50" s="221"/>
      <c r="R50" s="2"/>
      <c r="S50" s="221"/>
      <c r="T50" s="2"/>
      <c r="U50" s="169" t="str">
        <f t="shared" si="0"/>
        <v/>
      </c>
      <c r="V50" s="39" t="str">
        <f t="shared" si="1"/>
        <v/>
      </c>
      <c r="W50" s="170"/>
      <c r="X50" s="40"/>
      <c r="Y50" s="41" t="str">
        <f t="shared" si="2"/>
        <v/>
      </c>
      <c r="Z50" s="205" t="str">
        <f t="shared" si="4"/>
        <v/>
      </c>
      <c r="AA50" s="205" t="str">
        <f t="shared" si="6"/>
        <v/>
      </c>
      <c r="AB50" s="163">
        <f t="shared" si="5"/>
        <v>0</v>
      </c>
      <c r="AC50" s="209"/>
    </row>
    <row r="51" spans="1:29" ht="26.1" customHeight="1" thickTop="1" thickBot="1">
      <c r="A51" s="209"/>
      <c r="B51" s="32"/>
      <c r="C51" s="33"/>
      <c r="D51" s="32"/>
      <c r="E51" s="34"/>
      <c r="F51" s="219"/>
      <c r="G51" s="220"/>
      <c r="H51" s="34"/>
      <c r="I51" s="221"/>
      <c r="J51" s="2"/>
      <c r="K51" s="221"/>
      <c r="L51" s="2"/>
      <c r="M51" s="221"/>
      <c r="N51" s="2"/>
      <c r="O51" s="221"/>
      <c r="P51" s="2"/>
      <c r="Q51" s="221"/>
      <c r="R51" s="2"/>
      <c r="S51" s="221"/>
      <c r="T51" s="2"/>
      <c r="U51" s="169" t="str">
        <f t="shared" si="0"/>
        <v/>
      </c>
      <c r="V51" s="39" t="str">
        <f t="shared" si="1"/>
        <v/>
      </c>
      <c r="W51" s="170"/>
      <c r="X51" s="40"/>
      <c r="Y51" s="41" t="str">
        <f t="shared" si="2"/>
        <v/>
      </c>
      <c r="Z51" s="205" t="str">
        <f t="shared" si="4"/>
        <v/>
      </c>
      <c r="AA51" s="205" t="str">
        <f t="shared" si="6"/>
        <v/>
      </c>
      <c r="AB51" s="163">
        <f t="shared" si="5"/>
        <v>0</v>
      </c>
      <c r="AC51" s="209"/>
    </row>
    <row r="52" spans="1:29" ht="26.1" customHeight="1" thickTop="1" thickBot="1">
      <c r="A52" s="209"/>
      <c r="B52" s="32"/>
      <c r="C52" s="33"/>
      <c r="D52" s="32"/>
      <c r="E52" s="34"/>
      <c r="F52" s="219"/>
      <c r="G52" s="220"/>
      <c r="H52" s="34"/>
      <c r="I52" s="221"/>
      <c r="J52" s="2"/>
      <c r="K52" s="221"/>
      <c r="L52" s="2"/>
      <c r="M52" s="221"/>
      <c r="N52" s="2"/>
      <c r="O52" s="221"/>
      <c r="P52" s="2"/>
      <c r="Q52" s="221"/>
      <c r="R52" s="2"/>
      <c r="S52" s="221"/>
      <c r="T52" s="2"/>
      <c r="U52" s="169" t="str">
        <f t="shared" si="0"/>
        <v/>
      </c>
      <c r="V52" s="39" t="str">
        <f t="shared" si="1"/>
        <v/>
      </c>
      <c r="W52" s="170"/>
      <c r="X52" s="40"/>
      <c r="Y52" s="41" t="str">
        <f t="shared" si="2"/>
        <v/>
      </c>
      <c r="Z52" s="205" t="str">
        <f t="shared" si="4"/>
        <v/>
      </c>
      <c r="AA52" s="205" t="str">
        <f t="shared" si="6"/>
        <v/>
      </c>
      <c r="AB52" s="163">
        <f t="shared" si="5"/>
        <v>0</v>
      </c>
      <c r="AC52" s="209"/>
    </row>
    <row r="53" spans="1:29" ht="26.1" customHeight="1" thickTop="1" thickBot="1">
      <c r="A53" s="209"/>
      <c r="B53" s="32"/>
      <c r="C53" s="33"/>
      <c r="D53" s="32"/>
      <c r="E53" s="34"/>
      <c r="F53" s="219"/>
      <c r="G53" s="220"/>
      <c r="H53" s="34"/>
      <c r="I53" s="221"/>
      <c r="J53" s="2"/>
      <c r="K53" s="221"/>
      <c r="L53" s="2"/>
      <c r="M53" s="221"/>
      <c r="N53" s="2"/>
      <c r="O53" s="221"/>
      <c r="P53" s="2"/>
      <c r="Q53" s="221"/>
      <c r="R53" s="2"/>
      <c r="S53" s="221"/>
      <c r="T53" s="2"/>
      <c r="U53" s="169" t="str">
        <f t="shared" si="0"/>
        <v/>
      </c>
      <c r="V53" s="39" t="str">
        <f t="shared" si="1"/>
        <v/>
      </c>
      <c r="W53" s="170"/>
      <c r="X53" s="40"/>
      <c r="Y53" s="41" t="str">
        <f t="shared" si="2"/>
        <v/>
      </c>
      <c r="Z53" s="205" t="str">
        <f t="shared" si="4"/>
        <v/>
      </c>
      <c r="AA53" s="205" t="str">
        <f t="shared" si="6"/>
        <v/>
      </c>
      <c r="AB53" s="163">
        <f t="shared" si="5"/>
        <v>0</v>
      </c>
      <c r="AC53" s="209"/>
    </row>
    <row r="54" spans="1:29" ht="26.1" customHeight="1" thickTop="1" thickBot="1">
      <c r="A54" s="209"/>
      <c r="B54" s="32"/>
      <c r="C54" s="33"/>
      <c r="D54" s="32"/>
      <c r="E54" s="34"/>
      <c r="F54" s="219"/>
      <c r="G54" s="220"/>
      <c r="H54" s="34"/>
      <c r="I54" s="221"/>
      <c r="J54" s="2"/>
      <c r="K54" s="221"/>
      <c r="L54" s="2"/>
      <c r="M54" s="221"/>
      <c r="N54" s="2"/>
      <c r="O54" s="221"/>
      <c r="P54" s="2"/>
      <c r="Q54" s="221"/>
      <c r="R54" s="2"/>
      <c r="S54" s="221"/>
      <c r="T54" s="2"/>
      <c r="U54" s="169" t="str">
        <f t="shared" si="0"/>
        <v/>
      </c>
      <c r="V54" s="39" t="str">
        <f t="shared" si="1"/>
        <v/>
      </c>
      <c r="W54" s="170"/>
      <c r="X54" s="40"/>
      <c r="Y54" s="41" t="str">
        <f t="shared" si="2"/>
        <v/>
      </c>
      <c r="Z54" s="205" t="str">
        <f t="shared" si="4"/>
        <v/>
      </c>
      <c r="AA54" s="205" t="str">
        <f t="shared" si="6"/>
        <v/>
      </c>
      <c r="AB54" s="163">
        <f t="shared" si="5"/>
        <v>0</v>
      </c>
      <c r="AC54" s="209"/>
    </row>
    <row r="55" spans="1:29" ht="26.1" customHeight="1" thickTop="1" thickBot="1">
      <c r="A55" s="209"/>
      <c r="B55" s="32"/>
      <c r="C55" s="33"/>
      <c r="D55" s="32"/>
      <c r="E55" s="34"/>
      <c r="F55" s="219"/>
      <c r="G55" s="220"/>
      <c r="H55" s="34"/>
      <c r="I55" s="221"/>
      <c r="J55" s="2"/>
      <c r="K55" s="221"/>
      <c r="L55" s="2"/>
      <c r="M55" s="221"/>
      <c r="N55" s="2"/>
      <c r="O55" s="221"/>
      <c r="P55" s="2"/>
      <c r="Q55" s="221"/>
      <c r="R55" s="2"/>
      <c r="S55" s="221"/>
      <c r="T55" s="2"/>
      <c r="U55" s="169" t="str">
        <f t="shared" si="0"/>
        <v/>
      </c>
      <c r="V55" s="39" t="str">
        <f t="shared" si="1"/>
        <v/>
      </c>
      <c r="W55" s="170"/>
      <c r="X55" s="40"/>
      <c r="Y55" s="41" t="str">
        <f t="shared" si="2"/>
        <v/>
      </c>
      <c r="Z55" s="205" t="str">
        <f t="shared" si="4"/>
        <v/>
      </c>
      <c r="AA55" s="205" t="str">
        <f t="shared" si="6"/>
        <v/>
      </c>
      <c r="AB55" s="163">
        <f t="shared" si="5"/>
        <v>0</v>
      </c>
      <c r="AC55" s="209"/>
    </row>
    <row r="56" spans="1:29" ht="26.1" customHeight="1" thickTop="1" thickBot="1">
      <c r="A56" s="209"/>
      <c r="B56" s="32"/>
      <c r="C56" s="33"/>
      <c r="D56" s="32"/>
      <c r="E56" s="34"/>
      <c r="F56" s="219"/>
      <c r="G56" s="220"/>
      <c r="H56" s="34"/>
      <c r="I56" s="221"/>
      <c r="J56" s="2"/>
      <c r="K56" s="221"/>
      <c r="L56" s="2"/>
      <c r="M56" s="221"/>
      <c r="N56" s="2"/>
      <c r="O56" s="221"/>
      <c r="P56" s="2"/>
      <c r="Q56" s="221"/>
      <c r="R56" s="2"/>
      <c r="S56" s="221"/>
      <c r="T56" s="2"/>
      <c r="U56" s="169" t="str">
        <f t="shared" si="0"/>
        <v/>
      </c>
      <c r="V56" s="39" t="str">
        <f t="shared" si="1"/>
        <v/>
      </c>
      <c r="W56" s="170"/>
      <c r="X56" s="40"/>
      <c r="Y56" s="41" t="str">
        <f t="shared" si="2"/>
        <v/>
      </c>
      <c r="Z56" s="205" t="str">
        <f t="shared" si="4"/>
        <v/>
      </c>
      <c r="AA56" s="205" t="str">
        <f t="shared" si="6"/>
        <v/>
      </c>
      <c r="AB56" s="163">
        <f t="shared" si="5"/>
        <v>0</v>
      </c>
      <c r="AC56" s="209"/>
    </row>
    <row r="57" spans="1:29" ht="26.1" customHeight="1" thickTop="1" thickBot="1">
      <c r="A57" s="209"/>
      <c r="B57" s="32"/>
      <c r="C57" s="33"/>
      <c r="D57" s="32"/>
      <c r="E57" s="34"/>
      <c r="F57" s="219"/>
      <c r="G57" s="220"/>
      <c r="H57" s="34"/>
      <c r="I57" s="221"/>
      <c r="J57" s="2"/>
      <c r="K57" s="221"/>
      <c r="L57" s="2"/>
      <c r="M57" s="221"/>
      <c r="N57" s="2"/>
      <c r="O57" s="221"/>
      <c r="P57" s="2"/>
      <c r="Q57" s="221"/>
      <c r="R57" s="2"/>
      <c r="S57" s="221"/>
      <c r="T57" s="2"/>
      <c r="U57" s="169" t="str">
        <f t="shared" si="0"/>
        <v/>
      </c>
      <c r="V57" s="39" t="str">
        <f t="shared" si="1"/>
        <v/>
      </c>
      <c r="W57" s="170"/>
      <c r="X57" s="40"/>
      <c r="Y57" s="41" t="str">
        <f t="shared" si="2"/>
        <v/>
      </c>
      <c r="Z57" s="205" t="str">
        <f t="shared" si="4"/>
        <v/>
      </c>
      <c r="AA57" s="205" t="str">
        <f t="shared" si="6"/>
        <v/>
      </c>
      <c r="AB57" s="163">
        <f t="shared" si="5"/>
        <v>0</v>
      </c>
      <c r="AC57" s="209"/>
    </row>
    <row r="58" spans="1:29" ht="26.1" customHeight="1" thickTop="1" thickBot="1">
      <c r="A58" s="209"/>
      <c r="B58" s="32"/>
      <c r="C58" s="33"/>
      <c r="D58" s="32"/>
      <c r="E58" s="34"/>
      <c r="F58" s="219"/>
      <c r="G58" s="220"/>
      <c r="H58" s="34"/>
      <c r="I58" s="221"/>
      <c r="J58" s="2"/>
      <c r="K58" s="221"/>
      <c r="L58" s="2"/>
      <c r="M58" s="221"/>
      <c r="N58" s="2"/>
      <c r="O58" s="221"/>
      <c r="P58" s="2"/>
      <c r="Q58" s="221"/>
      <c r="R58" s="2"/>
      <c r="S58" s="221"/>
      <c r="T58" s="2"/>
      <c r="U58" s="169" t="str">
        <f t="shared" si="0"/>
        <v/>
      </c>
      <c r="V58" s="39" t="str">
        <f t="shared" si="1"/>
        <v/>
      </c>
      <c r="W58" s="170"/>
      <c r="X58" s="40"/>
      <c r="Y58" s="41" t="str">
        <f t="shared" si="2"/>
        <v/>
      </c>
      <c r="Z58" s="205" t="str">
        <f t="shared" si="4"/>
        <v/>
      </c>
      <c r="AA58" s="205" t="str">
        <f t="shared" si="6"/>
        <v/>
      </c>
      <c r="AB58" s="163">
        <f t="shared" si="5"/>
        <v>0</v>
      </c>
      <c r="AC58" s="209"/>
    </row>
    <row r="59" spans="1:29" ht="26.1" customHeight="1" thickTop="1" thickBot="1">
      <c r="A59" s="209"/>
      <c r="B59" s="32"/>
      <c r="C59" s="33"/>
      <c r="D59" s="32"/>
      <c r="E59" s="34"/>
      <c r="F59" s="219"/>
      <c r="G59" s="220"/>
      <c r="H59" s="34"/>
      <c r="I59" s="221"/>
      <c r="J59" s="2"/>
      <c r="K59" s="221"/>
      <c r="L59" s="2"/>
      <c r="M59" s="221"/>
      <c r="N59" s="2"/>
      <c r="O59" s="221"/>
      <c r="P59" s="2"/>
      <c r="Q59" s="221"/>
      <c r="R59" s="2"/>
      <c r="S59" s="221"/>
      <c r="T59" s="2"/>
      <c r="U59" s="169" t="str">
        <f t="shared" si="0"/>
        <v/>
      </c>
      <c r="V59" s="39" t="str">
        <f t="shared" si="1"/>
        <v/>
      </c>
      <c r="W59" s="170"/>
      <c r="X59" s="40"/>
      <c r="Y59" s="41" t="str">
        <f t="shared" si="2"/>
        <v/>
      </c>
      <c r="Z59" s="205" t="str">
        <f t="shared" si="4"/>
        <v/>
      </c>
      <c r="AA59" s="205" t="str">
        <f t="shared" si="6"/>
        <v/>
      </c>
      <c r="AB59" s="163">
        <f t="shared" si="5"/>
        <v>0</v>
      </c>
      <c r="AC59" s="209"/>
    </row>
    <row r="60" spans="1:29" ht="26.1" customHeight="1" thickTop="1" thickBot="1">
      <c r="A60" s="209"/>
      <c r="B60" s="32"/>
      <c r="C60" s="33"/>
      <c r="D60" s="32"/>
      <c r="E60" s="34"/>
      <c r="F60" s="219"/>
      <c r="G60" s="220"/>
      <c r="H60" s="34"/>
      <c r="I60" s="221"/>
      <c r="J60" s="2"/>
      <c r="K60" s="221"/>
      <c r="L60" s="2"/>
      <c r="M60" s="221"/>
      <c r="N60" s="2"/>
      <c r="O60" s="221"/>
      <c r="P60" s="2"/>
      <c r="Q60" s="221"/>
      <c r="R60" s="2"/>
      <c r="S60" s="221"/>
      <c r="T60" s="2"/>
      <c r="U60" s="169" t="str">
        <f t="shared" si="0"/>
        <v/>
      </c>
      <c r="V60" s="39" t="str">
        <f t="shared" si="1"/>
        <v/>
      </c>
      <c r="W60" s="170"/>
      <c r="X60" s="40"/>
      <c r="Y60" s="41" t="str">
        <f t="shared" si="2"/>
        <v/>
      </c>
      <c r="Z60" s="205" t="str">
        <f t="shared" si="4"/>
        <v/>
      </c>
      <c r="AA60" s="205" t="str">
        <f t="shared" si="6"/>
        <v/>
      </c>
      <c r="AB60" s="163">
        <f t="shared" si="5"/>
        <v>0</v>
      </c>
      <c r="AC60" s="209"/>
    </row>
    <row r="61" spans="1:29" ht="26.1" customHeight="1" thickTop="1" thickBot="1">
      <c r="A61" s="209"/>
      <c r="B61" s="32"/>
      <c r="C61" s="33"/>
      <c r="D61" s="32"/>
      <c r="E61" s="34"/>
      <c r="F61" s="219"/>
      <c r="G61" s="220"/>
      <c r="H61" s="34"/>
      <c r="I61" s="221"/>
      <c r="J61" s="2"/>
      <c r="K61" s="221"/>
      <c r="L61" s="2"/>
      <c r="M61" s="221"/>
      <c r="N61" s="2"/>
      <c r="O61" s="221"/>
      <c r="P61" s="2"/>
      <c r="Q61" s="221"/>
      <c r="R61" s="2"/>
      <c r="S61" s="221"/>
      <c r="T61" s="2"/>
      <c r="U61" s="169" t="str">
        <f t="shared" si="0"/>
        <v/>
      </c>
      <c r="V61" s="39" t="str">
        <f t="shared" si="1"/>
        <v/>
      </c>
      <c r="W61" s="170"/>
      <c r="X61" s="40"/>
      <c r="Y61" s="41" t="str">
        <f t="shared" si="2"/>
        <v/>
      </c>
      <c r="Z61" s="205" t="str">
        <f t="shared" si="4"/>
        <v/>
      </c>
      <c r="AA61" s="205" t="str">
        <f t="shared" si="6"/>
        <v/>
      </c>
      <c r="AB61" s="163">
        <f t="shared" si="5"/>
        <v>0</v>
      </c>
      <c r="AC61" s="209"/>
    </row>
    <row r="62" spans="1:29" ht="26.1" customHeight="1" thickTop="1" thickBot="1">
      <c r="A62" s="209"/>
      <c r="B62" s="32"/>
      <c r="C62" s="33"/>
      <c r="D62" s="32"/>
      <c r="E62" s="34"/>
      <c r="F62" s="219"/>
      <c r="G62" s="220"/>
      <c r="H62" s="34"/>
      <c r="I62" s="221"/>
      <c r="J62" s="2"/>
      <c r="K62" s="221"/>
      <c r="L62" s="2"/>
      <c r="M62" s="221"/>
      <c r="N62" s="2"/>
      <c r="O62" s="221"/>
      <c r="P62" s="2"/>
      <c r="Q62" s="221"/>
      <c r="R62" s="2"/>
      <c r="S62" s="221"/>
      <c r="T62" s="2"/>
      <c r="U62" s="169" t="str">
        <f t="shared" si="0"/>
        <v/>
      </c>
      <c r="V62" s="39" t="str">
        <f t="shared" si="1"/>
        <v/>
      </c>
      <c r="W62" s="170"/>
      <c r="X62" s="40"/>
      <c r="Y62" s="41" t="str">
        <f t="shared" si="2"/>
        <v/>
      </c>
      <c r="Z62" s="205" t="str">
        <f t="shared" si="4"/>
        <v/>
      </c>
      <c r="AA62" s="205" t="str">
        <f t="shared" si="6"/>
        <v/>
      </c>
      <c r="AB62" s="163">
        <f t="shared" si="5"/>
        <v>0</v>
      </c>
      <c r="AC62" s="209"/>
    </row>
    <row r="63" spans="1:29" ht="26.1" customHeight="1" thickTop="1" thickBot="1">
      <c r="A63" s="209"/>
      <c r="B63" s="32"/>
      <c r="C63" s="33"/>
      <c r="D63" s="32"/>
      <c r="E63" s="34"/>
      <c r="F63" s="219"/>
      <c r="G63" s="220"/>
      <c r="H63" s="34"/>
      <c r="I63" s="221"/>
      <c r="J63" s="2"/>
      <c r="K63" s="221"/>
      <c r="L63" s="2"/>
      <c r="M63" s="221"/>
      <c r="N63" s="2"/>
      <c r="O63" s="221"/>
      <c r="P63" s="2"/>
      <c r="Q63" s="221"/>
      <c r="R63" s="2"/>
      <c r="S63" s="221"/>
      <c r="T63" s="2"/>
      <c r="U63" s="169" t="str">
        <f t="shared" si="0"/>
        <v/>
      </c>
      <c r="V63" s="39" t="str">
        <f t="shared" si="1"/>
        <v/>
      </c>
      <c r="W63" s="170"/>
      <c r="X63" s="40"/>
      <c r="Y63" s="41" t="str">
        <f t="shared" si="2"/>
        <v/>
      </c>
      <c r="Z63" s="205" t="str">
        <f t="shared" si="4"/>
        <v/>
      </c>
      <c r="AA63" s="205" t="str">
        <f t="shared" si="6"/>
        <v/>
      </c>
      <c r="AB63" s="163">
        <f t="shared" si="5"/>
        <v>0</v>
      </c>
      <c r="AC63" s="209"/>
    </row>
    <row r="64" spans="1:29" ht="26.1" customHeight="1" thickTop="1" thickBot="1">
      <c r="A64" s="209"/>
      <c r="B64" s="32"/>
      <c r="C64" s="33"/>
      <c r="D64" s="32"/>
      <c r="E64" s="34"/>
      <c r="F64" s="219"/>
      <c r="G64" s="220"/>
      <c r="H64" s="34"/>
      <c r="I64" s="221"/>
      <c r="J64" s="2"/>
      <c r="K64" s="221"/>
      <c r="L64" s="2"/>
      <c r="M64" s="221"/>
      <c r="N64" s="2"/>
      <c r="O64" s="221"/>
      <c r="P64" s="2"/>
      <c r="Q64" s="221"/>
      <c r="R64" s="2"/>
      <c r="S64" s="221"/>
      <c r="T64" s="2"/>
      <c r="U64" s="169" t="str">
        <f t="shared" si="0"/>
        <v/>
      </c>
      <c r="V64" s="39" t="str">
        <f t="shared" si="1"/>
        <v/>
      </c>
      <c r="W64" s="170"/>
      <c r="X64" s="40"/>
      <c r="Y64" s="41" t="str">
        <f t="shared" si="2"/>
        <v/>
      </c>
      <c r="Z64" s="205" t="str">
        <f t="shared" si="4"/>
        <v/>
      </c>
      <c r="AA64" s="205" t="str">
        <f t="shared" si="6"/>
        <v/>
      </c>
      <c r="AB64" s="163">
        <f t="shared" si="5"/>
        <v>0</v>
      </c>
      <c r="AC64" s="209"/>
    </row>
    <row r="65" spans="1:29" ht="26.1" customHeight="1" thickTop="1" thickBot="1">
      <c r="A65" s="209"/>
      <c r="B65" s="32"/>
      <c r="C65" s="33"/>
      <c r="D65" s="32"/>
      <c r="E65" s="34"/>
      <c r="F65" s="219"/>
      <c r="G65" s="220"/>
      <c r="H65" s="34"/>
      <c r="I65" s="221"/>
      <c r="J65" s="2"/>
      <c r="K65" s="221"/>
      <c r="L65" s="2"/>
      <c r="M65" s="221"/>
      <c r="N65" s="2"/>
      <c r="O65" s="221"/>
      <c r="P65" s="2"/>
      <c r="Q65" s="221"/>
      <c r="R65" s="2"/>
      <c r="S65" s="221"/>
      <c r="T65" s="2"/>
      <c r="U65" s="169" t="str">
        <f t="shared" si="0"/>
        <v/>
      </c>
      <c r="V65" s="39" t="str">
        <f t="shared" si="1"/>
        <v/>
      </c>
      <c r="W65" s="170"/>
      <c r="X65" s="40"/>
      <c r="Y65" s="41" t="str">
        <f t="shared" si="2"/>
        <v/>
      </c>
      <c r="Z65" s="205" t="str">
        <f t="shared" si="4"/>
        <v/>
      </c>
      <c r="AA65" s="205" t="str">
        <f t="shared" si="6"/>
        <v/>
      </c>
      <c r="AB65" s="163">
        <f t="shared" si="5"/>
        <v>0</v>
      </c>
      <c r="AC65" s="209"/>
    </row>
    <row r="66" spans="1:29" ht="26.1" customHeight="1" thickTop="1" thickBot="1">
      <c r="A66" s="209"/>
      <c r="B66" s="32"/>
      <c r="C66" s="33"/>
      <c r="D66" s="32"/>
      <c r="E66" s="34"/>
      <c r="F66" s="219"/>
      <c r="G66" s="220"/>
      <c r="H66" s="34"/>
      <c r="I66" s="221"/>
      <c r="J66" s="2"/>
      <c r="K66" s="221"/>
      <c r="L66" s="2"/>
      <c r="M66" s="221"/>
      <c r="N66" s="2"/>
      <c r="O66" s="221"/>
      <c r="P66" s="2"/>
      <c r="Q66" s="221"/>
      <c r="R66" s="2"/>
      <c r="S66" s="221"/>
      <c r="T66" s="2"/>
      <c r="U66" s="169" t="str">
        <f t="shared" si="0"/>
        <v/>
      </c>
      <c r="V66" s="39" t="str">
        <f t="shared" si="1"/>
        <v/>
      </c>
      <c r="W66" s="170"/>
      <c r="X66" s="40"/>
      <c r="Y66" s="41" t="str">
        <f t="shared" si="2"/>
        <v/>
      </c>
      <c r="Z66" s="205" t="str">
        <f t="shared" si="4"/>
        <v/>
      </c>
      <c r="AA66" s="205" t="str">
        <f t="shared" si="6"/>
        <v/>
      </c>
      <c r="AB66" s="163">
        <f t="shared" si="5"/>
        <v>0</v>
      </c>
      <c r="AC66" s="209"/>
    </row>
    <row r="67" spans="1:29" ht="26.1" customHeight="1" thickTop="1" thickBot="1">
      <c r="A67" s="209"/>
      <c r="B67" s="32"/>
      <c r="C67" s="33"/>
      <c r="D67" s="32"/>
      <c r="E67" s="34"/>
      <c r="F67" s="219"/>
      <c r="G67" s="220"/>
      <c r="H67" s="34"/>
      <c r="I67" s="221"/>
      <c r="J67" s="2"/>
      <c r="K67" s="221"/>
      <c r="L67" s="2"/>
      <c r="M67" s="221"/>
      <c r="N67" s="2"/>
      <c r="O67" s="221"/>
      <c r="P67" s="2"/>
      <c r="Q67" s="221"/>
      <c r="R67" s="2"/>
      <c r="S67" s="221"/>
      <c r="T67" s="2"/>
      <c r="U67" s="169" t="str">
        <f t="shared" si="0"/>
        <v/>
      </c>
      <c r="V67" s="39" t="str">
        <f t="shared" si="1"/>
        <v/>
      </c>
      <c r="W67" s="170"/>
      <c r="X67" s="40"/>
      <c r="Y67" s="41" t="str">
        <f t="shared" si="2"/>
        <v/>
      </c>
      <c r="Z67" s="205" t="str">
        <f t="shared" si="4"/>
        <v/>
      </c>
      <c r="AA67" s="205" t="str">
        <f t="shared" si="6"/>
        <v/>
      </c>
      <c r="AB67" s="163">
        <f t="shared" si="5"/>
        <v>0</v>
      </c>
      <c r="AC67" s="209"/>
    </row>
    <row r="68" spans="1:29" ht="26.1" customHeight="1" thickTop="1" thickBot="1">
      <c r="A68" s="209"/>
      <c r="B68" s="32"/>
      <c r="C68" s="33"/>
      <c r="D68" s="32"/>
      <c r="E68" s="34"/>
      <c r="F68" s="219"/>
      <c r="G68" s="220"/>
      <c r="H68" s="34"/>
      <c r="I68" s="221"/>
      <c r="J68" s="2"/>
      <c r="K68" s="221"/>
      <c r="L68" s="2"/>
      <c r="M68" s="221"/>
      <c r="N68" s="2"/>
      <c r="O68" s="221"/>
      <c r="P68" s="2"/>
      <c r="Q68" s="221"/>
      <c r="R68" s="2"/>
      <c r="S68" s="221"/>
      <c r="T68" s="2"/>
      <c r="U68" s="169" t="str">
        <f t="shared" si="0"/>
        <v/>
      </c>
      <c r="V68" s="39" t="str">
        <f t="shared" si="1"/>
        <v/>
      </c>
      <c r="W68" s="170"/>
      <c r="X68" s="40"/>
      <c r="Y68" s="41" t="str">
        <f t="shared" si="2"/>
        <v/>
      </c>
      <c r="Z68" s="205" t="str">
        <f t="shared" si="4"/>
        <v/>
      </c>
      <c r="AA68" s="205" t="str">
        <f t="shared" si="6"/>
        <v/>
      </c>
      <c r="AB68" s="163">
        <f t="shared" si="5"/>
        <v>0</v>
      </c>
      <c r="AC68" s="209"/>
    </row>
    <row r="69" spans="1:29" ht="26.1" customHeight="1" thickTop="1" thickBot="1">
      <c r="A69" s="209"/>
      <c r="B69" s="32"/>
      <c r="C69" s="33"/>
      <c r="D69" s="32"/>
      <c r="E69" s="34"/>
      <c r="F69" s="219"/>
      <c r="G69" s="220"/>
      <c r="H69" s="34"/>
      <c r="I69" s="221"/>
      <c r="J69" s="2"/>
      <c r="K69" s="221"/>
      <c r="L69" s="2"/>
      <c r="M69" s="221"/>
      <c r="N69" s="2"/>
      <c r="O69" s="221"/>
      <c r="P69" s="2"/>
      <c r="Q69" s="221"/>
      <c r="R69" s="2"/>
      <c r="S69" s="221"/>
      <c r="T69" s="2"/>
      <c r="U69" s="169" t="str">
        <f t="shared" si="0"/>
        <v/>
      </c>
      <c r="V69" s="39" t="str">
        <f t="shared" si="1"/>
        <v/>
      </c>
      <c r="W69" s="170"/>
      <c r="X69" s="40"/>
      <c r="Y69" s="41" t="str">
        <f t="shared" si="2"/>
        <v/>
      </c>
      <c r="Z69" s="205" t="str">
        <f t="shared" si="4"/>
        <v/>
      </c>
      <c r="AA69" s="205" t="str">
        <f t="shared" si="6"/>
        <v/>
      </c>
      <c r="AB69" s="163">
        <f t="shared" si="5"/>
        <v>0</v>
      </c>
      <c r="AC69" s="209"/>
    </row>
    <row r="70" spans="1:29" ht="26.1" customHeight="1" thickTop="1" thickBot="1">
      <c r="A70" s="209"/>
      <c r="B70" s="32"/>
      <c r="C70" s="33"/>
      <c r="D70" s="32"/>
      <c r="E70" s="34"/>
      <c r="F70" s="219"/>
      <c r="G70" s="220"/>
      <c r="H70" s="34"/>
      <c r="I70" s="221"/>
      <c r="J70" s="2"/>
      <c r="K70" s="221"/>
      <c r="L70" s="2"/>
      <c r="M70" s="221"/>
      <c r="N70" s="2"/>
      <c r="O70" s="221"/>
      <c r="P70" s="2"/>
      <c r="Q70" s="221"/>
      <c r="R70" s="2"/>
      <c r="S70" s="221"/>
      <c r="T70" s="2"/>
      <c r="U70" s="169" t="str">
        <f t="shared" si="0"/>
        <v/>
      </c>
      <c r="V70" s="39" t="str">
        <f t="shared" si="1"/>
        <v/>
      </c>
      <c r="W70" s="170"/>
      <c r="X70" s="40"/>
      <c r="Y70" s="41" t="str">
        <f t="shared" si="2"/>
        <v/>
      </c>
      <c r="Z70" s="205" t="str">
        <f t="shared" si="4"/>
        <v/>
      </c>
      <c r="AA70" s="205" t="str">
        <f t="shared" si="6"/>
        <v/>
      </c>
      <c r="AB70" s="163">
        <f t="shared" si="5"/>
        <v>0</v>
      </c>
      <c r="AC70" s="209"/>
    </row>
    <row r="71" spans="1:29" ht="26.1" customHeight="1" thickTop="1" thickBot="1">
      <c r="A71" s="209"/>
      <c r="B71" s="32"/>
      <c r="C71" s="33"/>
      <c r="D71" s="32"/>
      <c r="E71" s="34"/>
      <c r="F71" s="219"/>
      <c r="G71" s="220"/>
      <c r="H71" s="34"/>
      <c r="I71" s="221"/>
      <c r="J71" s="2"/>
      <c r="K71" s="221"/>
      <c r="L71" s="2"/>
      <c r="M71" s="221"/>
      <c r="N71" s="2"/>
      <c r="O71" s="221"/>
      <c r="P71" s="2"/>
      <c r="Q71" s="221"/>
      <c r="R71" s="2"/>
      <c r="S71" s="221"/>
      <c r="T71" s="2"/>
      <c r="U71" s="169" t="str">
        <f t="shared" si="0"/>
        <v/>
      </c>
      <c r="V71" s="39" t="str">
        <f t="shared" si="1"/>
        <v/>
      </c>
      <c r="W71" s="170"/>
      <c r="X71" s="40"/>
      <c r="Y71" s="41" t="str">
        <f t="shared" si="2"/>
        <v/>
      </c>
      <c r="Z71" s="205" t="str">
        <f t="shared" si="4"/>
        <v/>
      </c>
      <c r="AA71" s="205" t="str">
        <f t="shared" si="6"/>
        <v/>
      </c>
      <c r="AB71" s="163">
        <f t="shared" si="5"/>
        <v>0</v>
      </c>
      <c r="AC71" s="209"/>
    </row>
    <row r="72" spans="1:29" ht="26.1" customHeight="1" thickTop="1" thickBot="1">
      <c r="A72" s="209"/>
      <c r="B72" s="32"/>
      <c r="C72" s="33"/>
      <c r="D72" s="32"/>
      <c r="E72" s="34"/>
      <c r="F72" s="219"/>
      <c r="G72" s="220"/>
      <c r="H72" s="34"/>
      <c r="I72" s="221"/>
      <c r="J72" s="2"/>
      <c r="K72" s="221"/>
      <c r="L72" s="2"/>
      <c r="M72" s="221"/>
      <c r="N72" s="2"/>
      <c r="O72" s="221"/>
      <c r="P72" s="2"/>
      <c r="Q72" s="221"/>
      <c r="R72" s="2"/>
      <c r="S72" s="221"/>
      <c r="T72" s="2"/>
      <c r="U72" s="169" t="str">
        <f t="shared" si="0"/>
        <v/>
      </c>
      <c r="V72" s="39" t="str">
        <f t="shared" si="1"/>
        <v/>
      </c>
      <c r="W72" s="170"/>
      <c r="X72" s="40"/>
      <c r="Y72" s="41" t="str">
        <f t="shared" si="2"/>
        <v/>
      </c>
      <c r="Z72" s="205" t="str">
        <f t="shared" si="4"/>
        <v/>
      </c>
      <c r="AA72" s="205" t="str">
        <f t="shared" si="6"/>
        <v/>
      </c>
      <c r="AB72" s="163">
        <f t="shared" si="5"/>
        <v>0</v>
      </c>
      <c r="AC72" s="209"/>
    </row>
    <row r="73" spans="1:29" ht="26.1" customHeight="1" thickTop="1" thickBot="1">
      <c r="A73" s="209"/>
      <c r="B73" s="32"/>
      <c r="C73" s="33"/>
      <c r="D73" s="32"/>
      <c r="E73" s="34"/>
      <c r="F73" s="219"/>
      <c r="G73" s="220"/>
      <c r="H73" s="34"/>
      <c r="I73" s="221"/>
      <c r="J73" s="2"/>
      <c r="K73" s="221"/>
      <c r="L73" s="2"/>
      <c r="M73" s="221"/>
      <c r="N73" s="2"/>
      <c r="O73" s="221"/>
      <c r="P73" s="2"/>
      <c r="Q73" s="221"/>
      <c r="R73" s="2"/>
      <c r="S73" s="221"/>
      <c r="T73" s="2"/>
      <c r="U73" s="169" t="str">
        <f t="shared" si="0"/>
        <v/>
      </c>
      <c r="V73" s="39" t="str">
        <f t="shared" si="1"/>
        <v/>
      </c>
      <c r="W73" s="170"/>
      <c r="X73" s="40"/>
      <c r="Y73" s="41" t="str">
        <f t="shared" si="2"/>
        <v/>
      </c>
      <c r="Z73" s="205" t="str">
        <f t="shared" si="4"/>
        <v/>
      </c>
      <c r="AA73" s="205" t="str">
        <f t="shared" si="6"/>
        <v/>
      </c>
      <c r="AB73" s="163">
        <f t="shared" si="5"/>
        <v>0</v>
      </c>
      <c r="AC73" s="209"/>
    </row>
    <row r="74" spans="1:29" ht="26.1" customHeight="1" thickTop="1" thickBot="1">
      <c r="A74" s="209"/>
      <c r="B74" s="32"/>
      <c r="C74" s="33"/>
      <c r="D74" s="32"/>
      <c r="E74" s="34"/>
      <c r="F74" s="219"/>
      <c r="G74" s="220"/>
      <c r="H74" s="34"/>
      <c r="I74" s="221"/>
      <c r="J74" s="2"/>
      <c r="K74" s="221"/>
      <c r="L74" s="2"/>
      <c r="M74" s="221"/>
      <c r="N74" s="2"/>
      <c r="O74" s="221"/>
      <c r="P74" s="2"/>
      <c r="Q74" s="221"/>
      <c r="R74" s="2"/>
      <c r="S74" s="221"/>
      <c r="T74" s="2"/>
      <c r="U74" s="169" t="str">
        <f t="shared" si="0"/>
        <v/>
      </c>
      <c r="V74" s="39" t="str">
        <f t="shared" si="1"/>
        <v/>
      </c>
      <c r="W74" s="170"/>
      <c r="X74" s="40"/>
      <c r="Y74" s="41" t="str">
        <f t="shared" si="2"/>
        <v/>
      </c>
      <c r="Z74" s="205" t="str">
        <f t="shared" si="4"/>
        <v/>
      </c>
      <c r="AA74" s="205" t="str">
        <f t="shared" si="6"/>
        <v/>
      </c>
      <c r="AB74" s="163">
        <f t="shared" si="5"/>
        <v>0</v>
      </c>
      <c r="AC74" s="209"/>
    </row>
    <row r="75" spans="1:29" ht="26.1" customHeight="1" thickTop="1" thickBot="1">
      <c r="A75" s="209"/>
      <c r="B75" s="32"/>
      <c r="C75" s="33"/>
      <c r="D75" s="32"/>
      <c r="E75" s="34"/>
      <c r="F75" s="219"/>
      <c r="G75" s="220"/>
      <c r="H75" s="34"/>
      <c r="I75" s="221"/>
      <c r="J75" s="2"/>
      <c r="K75" s="221"/>
      <c r="L75" s="2"/>
      <c r="M75" s="221"/>
      <c r="N75" s="2"/>
      <c r="O75" s="221"/>
      <c r="P75" s="2"/>
      <c r="Q75" s="221"/>
      <c r="R75" s="2"/>
      <c r="S75" s="221"/>
      <c r="T75" s="2"/>
      <c r="U75" s="169" t="str">
        <f t="shared" si="0"/>
        <v/>
      </c>
      <c r="V75" s="39" t="str">
        <f t="shared" si="1"/>
        <v/>
      </c>
      <c r="W75" s="170"/>
      <c r="X75" s="40"/>
      <c r="Y75" s="41" t="str">
        <f t="shared" si="2"/>
        <v/>
      </c>
      <c r="Z75" s="205" t="str">
        <f t="shared" si="4"/>
        <v/>
      </c>
      <c r="AA75" s="205" t="str">
        <f t="shared" si="6"/>
        <v/>
      </c>
      <c r="AB75" s="163">
        <f t="shared" si="5"/>
        <v>0</v>
      </c>
      <c r="AC75" s="209"/>
    </row>
    <row r="76" spans="1:29" ht="26.1" customHeight="1" thickTop="1" thickBot="1">
      <c r="A76" s="209"/>
      <c r="B76" s="32"/>
      <c r="C76" s="33"/>
      <c r="D76" s="32"/>
      <c r="E76" s="34"/>
      <c r="F76" s="219"/>
      <c r="G76" s="220"/>
      <c r="H76" s="34"/>
      <c r="I76" s="221"/>
      <c r="J76" s="2"/>
      <c r="K76" s="221"/>
      <c r="L76" s="2"/>
      <c r="M76" s="221"/>
      <c r="N76" s="2"/>
      <c r="O76" s="221"/>
      <c r="P76" s="2"/>
      <c r="Q76" s="221"/>
      <c r="R76" s="2"/>
      <c r="S76" s="221"/>
      <c r="T76" s="2"/>
      <c r="U76" s="169" t="str">
        <f t="shared" si="0"/>
        <v/>
      </c>
      <c r="V76" s="39" t="str">
        <f t="shared" si="1"/>
        <v/>
      </c>
      <c r="W76" s="170"/>
      <c r="X76" s="40"/>
      <c r="Y76" s="41" t="str">
        <f t="shared" si="2"/>
        <v/>
      </c>
      <c r="Z76" s="205" t="str">
        <f t="shared" si="4"/>
        <v/>
      </c>
      <c r="AA76" s="205" t="str">
        <f t="shared" si="6"/>
        <v/>
      </c>
      <c r="AB76" s="163">
        <f t="shared" si="5"/>
        <v>0</v>
      </c>
      <c r="AC76" s="209"/>
    </row>
    <row r="77" spans="1:29" ht="26.1" customHeight="1" thickTop="1" thickBot="1">
      <c r="A77" s="209"/>
      <c r="B77" s="32"/>
      <c r="C77" s="33"/>
      <c r="D77" s="32"/>
      <c r="E77" s="34"/>
      <c r="F77" s="219"/>
      <c r="G77" s="220"/>
      <c r="H77" s="34"/>
      <c r="I77" s="221"/>
      <c r="J77" s="2"/>
      <c r="K77" s="221"/>
      <c r="L77" s="2"/>
      <c r="M77" s="221"/>
      <c r="N77" s="2"/>
      <c r="O77" s="221"/>
      <c r="P77" s="2"/>
      <c r="Q77" s="221"/>
      <c r="R77" s="2"/>
      <c r="S77" s="221"/>
      <c r="T77" s="2"/>
      <c r="U77" s="169" t="str">
        <f t="shared" si="0"/>
        <v/>
      </c>
      <c r="V77" s="39" t="str">
        <f t="shared" si="1"/>
        <v/>
      </c>
      <c r="W77" s="170"/>
      <c r="X77" s="40"/>
      <c r="Y77" s="41" t="str">
        <f t="shared" si="2"/>
        <v/>
      </c>
      <c r="Z77" s="205" t="str">
        <f t="shared" si="4"/>
        <v/>
      </c>
      <c r="AA77" s="205" t="str">
        <f t="shared" si="6"/>
        <v/>
      </c>
      <c r="AB77" s="163">
        <f t="shared" si="5"/>
        <v>0</v>
      </c>
      <c r="AC77" s="209"/>
    </row>
    <row r="78" spans="1:29" ht="26.1" customHeight="1" thickTop="1" thickBot="1">
      <c r="A78" s="209"/>
      <c r="B78" s="32"/>
      <c r="C78" s="33"/>
      <c r="D78" s="32"/>
      <c r="E78" s="34"/>
      <c r="F78" s="219"/>
      <c r="G78" s="220"/>
      <c r="H78" s="34"/>
      <c r="I78" s="221"/>
      <c r="J78" s="2"/>
      <c r="K78" s="221"/>
      <c r="L78" s="2"/>
      <c r="M78" s="221"/>
      <c r="N78" s="2"/>
      <c r="O78" s="221"/>
      <c r="P78" s="2"/>
      <c r="Q78" s="221"/>
      <c r="R78" s="2"/>
      <c r="S78" s="221"/>
      <c r="T78" s="2"/>
      <c r="U78" s="169" t="str">
        <f t="shared" si="0"/>
        <v/>
      </c>
      <c r="V78" s="39" t="str">
        <f t="shared" si="1"/>
        <v/>
      </c>
      <c r="W78" s="170"/>
      <c r="X78" s="40"/>
      <c r="Y78" s="41" t="str">
        <f t="shared" si="2"/>
        <v/>
      </c>
      <c r="Z78" s="205" t="str">
        <f t="shared" si="4"/>
        <v/>
      </c>
      <c r="AA78" s="205" t="str">
        <f t="shared" si="6"/>
        <v/>
      </c>
      <c r="AB78" s="163">
        <f t="shared" si="5"/>
        <v>0</v>
      </c>
      <c r="AC78" s="209"/>
    </row>
    <row r="79" spans="1:29" ht="26.1" customHeight="1" thickTop="1" thickBot="1">
      <c r="A79" s="209"/>
      <c r="B79" s="32"/>
      <c r="C79" s="33"/>
      <c r="D79" s="32"/>
      <c r="E79" s="34"/>
      <c r="F79" s="219"/>
      <c r="G79" s="220"/>
      <c r="H79" s="34"/>
      <c r="I79" s="221"/>
      <c r="J79" s="2"/>
      <c r="K79" s="221"/>
      <c r="L79" s="2"/>
      <c r="M79" s="221"/>
      <c r="N79" s="2"/>
      <c r="O79" s="221"/>
      <c r="P79" s="2"/>
      <c r="Q79" s="221"/>
      <c r="R79" s="2"/>
      <c r="S79" s="221"/>
      <c r="T79" s="2"/>
      <c r="U79" s="169" t="str">
        <f t="shared" si="0"/>
        <v/>
      </c>
      <c r="V79" s="39" t="str">
        <f t="shared" si="1"/>
        <v/>
      </c>
      <c r="W79" s="170"/>
      <c r="X79" s="40"/>
      <c r="Y79" s="41" t="str">
        <f t="shared" si="2"/>
        <v/>
      </c>
      <c r="Z79" s="205" t="str">
        <f t="shared" si="4"/>
        <v/>
      </c>
      <c r="AA79" s="205" t="str">
        <f t="shared" si="6"/>
        <v/>
      </c>
      <c r="AB79" s="163">
        <f t="shared" si="5"/>
        <v>0</v>
      </c>
      <c r="AC79" s="209"/>
    </row>
    <row r="80" spans="1:29" ht="26.1" customHeight="1" thickTop="1" thickBot="1">
      <c r="A80" s="209"/>
      <c r="B80" s="32"/>
      <c r="C80" s="33"/>
      <c r="D80" s="32"/>
      <c r="E80" s="34"/>
      <c r="F80" s="219"/>
      <c r="G80" s="220"/>
      <c r="H80" s="34"/>
      <c r="I80" s="221"/>
      <c r="J80" s="2"/>
      <c r="K80" s="221"/>
      <c r="L80" s="2"/>
      <c r="M80" s="221"/>
      <c r="N80" s="2"/>
      <c r="O80" s="221"/>
      <c r="P80" s="2"/>
      <c r="Q80" s="221"/>
      <c r="R80" s="2"/>
      <c r="S80" s="221"/>
      <c r="T80" s="2"/>
      <c r="U80" s="169" t="str">
        <f t="shared" ref="U80:U143" si="7">IF(AND(COUNTA(J80,L80,N80,P80,R80,T80)=0,COUNTA(I80,K80,M80,O80,Q80,S80)=6),"x","")</f>
        <v/>
      </c>
      <c r="V80" s="39" t="str">
        <f t="shared" ref="V80:V143" si="8">IF(COUNTA(J80,L80,N80,P80,R80,T80)=1,"x","")</f>
        <v/>
      </c>
      <c r="W80" s="170"/>
      <c r="X80" s="40"/>
      <c r="Y80" s="41" t="str">
        <f t="shared" ref="Y80:Y143" si="9">IF(AND(U80="x",V80="",W80&gt;0),EDATE(W80,$Y$10),"")</f>
        <v/>
      </c>
      <c r="Z80" s="205" t="str">
        <f t="shared" ref="Z80:Z143" si="10">IF(AND(COUNTA(H80)=1,COUNTIF(U80:V80,"x")=0),1,"")</f>
        <v/>
      </c>
      <c r="AA80" s="205" t="str">
        <f t="shared" ref="AA80:AA143" si="11">IF(AND($Z80=1,G80="x"),1,"")</f>
        <v/>
      </c>
      <c r="AB80" s="163">
        <f t="shared" ref="AB80:AB143" si="12">IF(AND(V80="X",G80="X"),1,0)</f>
        <v>0</v>
      </c>
      <c r="AC80" s="209"/>
    </row>
    <row r="81" spans="1:29" ht="26.1" customHeight="1" thickTop="1" thickBot="1">
      <c r="A81" s="209"/>
      <c r="B81" s="32"/>
      <c r="C81" s="33"/>
      <c r="D81" s="32"/>
      <c r="E81" s="34"/>
      <c r="F81" s="219"/>
      <c r="G81" s="220"/>
      <c r="H81" s="34"/>
      <c r="I81" s="221"/>
      <c r="J81" s="2"/>
      <c r="K81" s="221"/>
      <c r="L81" s="2"/>
      <c r="M81" s="221"/>
      <c r="N81" s="2"/>
      <c r="O81" s="221"/>
      <c r="P81" s="2"/>
      <c r="Q81" s="221"/>
      <c r="R81" s="2"/>
      <c r="S81" s="221"/>
      <c r="T81" s="2"/>
      <c r="U81" s="169" t="str">
        <f t="shared" si="7"/>
        <v/>
      </c>
      <c r="V81" s="39" t="str">
        <f t="shared" si="8"/>
        <v/>
      </c>
      <c r="W81" s="170"/>
      <c r="X81" s="40"/>
      <c r="Y81" s="41" t="str">
        <f t="shared" si="9"/>
        <v/>
      </c>
      <c r="Z81" s="205" t="str">
        <f t="shared" si="10"/>
        <v/>
      </c>
      <c r="AA81" s="205" t="str">
        <f t="shared" si="11"/>
        <v/>
      </c>
      <c r="AB81" s="163">
        <f t="shared" si="12"/>
        <v>0</v>
      </c>
      <c r="AC81" s="209"/>
    </row>
    <row r="82" spans="1:29" ht="26.1" customHeight="1" thickTop="1" thickBot="1">
      <c r="A82" s="209"/>
      <c r="B82" s="32"/>
      <c r="C82" s="33"/>
      <c r="D82" s="32"/>
      <c r="E82" s="34"/>
      <c r="F82" s="219"/>
      <c r="G82" s="220"/>
      <c r="H82" s="34"/>
      <c r="I82" s="221"/>
      <c r="J82" s="2"/>
      <c r="K82" s="221"/>
      <c r="L82" s="2"/>
      <c r="M82" s="221"/>
      <c r="N82" s="2"/>
      <c r="O82" s="221"/>
      <c r="P82" s="2"/>
      <c r="Q82" s="221"/>
      <c r="R82" s="2"/>
      <c r="S82" s="221"/>
      <c r="T82" s="2"/>
      <c r="U82" s="169" t="str">
        <f t="shared" si="7"/>
        <v/>
      </c>
      <c r="V82" s="39" t="str">
        <f t="shared" si="8"/>
        <v/>
      </c>
      <c r="W82" s="170"/>
      <c r="X82" s="40"/>
      <c r="Y82" s="41" t="str">
        <f t="shared" si="9"/>
        <v/>
      </c>
      <c r="Z82" s="205" t="str">
        <f t="shared" si="10"/>
        <v/>
      </c>
      <c r="AA82" s="205" t="str">
        <f t="shared" si="11"/>
        <v/>
      </c>
      <c r="AB82" s="163">
        <f t="shared" si="12"/>
        <v>0</v>
      </c>
      <c r="AC82" s="209"/>
    </row>
    <row r="83" spans="1:29" ht="26.1" customHeight="1" thickTop="1" thickBot="1">
      <c r="A83" s="209"/>
      <c r="B83" s="32"/>
      <c r="C83" s="33"/>
      <c r="D83" s="32"/>
      <c r="E83" s="34"/>
      <c r="F83" s="219"/>
      <c r="G83" s="220"/>
      <c r="H83" s="34"/>
      <c r="I83" s="221"/>
      <c r="J83" s="2"/>
      <c r="K83" s="221"/>
      <c r="L83" s="2"/>
      <c r="M83" s="221"/>
      <c r="N83" s="2"/>
      <c r="O83" s="221"/>
      <c r="P83" s="2"/>
      <c r="Q83" s="221"/>
      <c r="R83" s="2"/>
      <c r="S83" s="221"/>
      <c r="T83" s="2"/>
      <c r="U83" s="169" t="str">
        <f t="shared" si="7"/>
        <v/>
      </c>
      <c r="V83" s="39" t="str">
        <f t="shared" si="8"/>
        <v/>
      </c>
      <c r="W83" s="170"/>
      <c r="X83" s="40"/>
      <c r="Y83" s="41" t="str">
        <f t="shared" si="9"/>
        <v/>
      </c>
      <c r="Z83" s="205" t="str">
        <f t="shared" si="10"/>
        <v/>
      </c>
      <c r="AA83" s="205" t="str">
        <f t="shared" si="11"/>
        <v/>
      </c>
      <c r="AB83" s="163">
        <f t="shared" si="12"/>
        <v>0</v>
      </c>
      <c r="AC83" s="209"/>
    </row>
    <row r="84" spans="1:29" ht="26.1" customHeight="1" thickTop="1" thickBot="1">
      <c r="A84" s="209"/>
      <c r="B84" s="32"/>
      <c r="C84" s="33"/>
      <c r="D84" s="32"/>
      <c r="E84" s="34"/>
      <c r="F84" s="219"/>
      <c r="G84" s="220"/>
      <c r="H84" s="34"/>
      <c r="I84" s="221"/>
      <c r="J84" s="2"/>
      <c r="K84" s="221"/>
      <c r="L84" s="2"/>
      <c r="M84" s="221"/>
      <c r="N84" s="2"/>
      <c r="O84" s="221"/>
      <c r="P84" s="2"/>
      <c r="Q84" s="221"/>
      <c r="R84" s="2"/>
      <c r="S84" s="221"/>
      <c r="T84" s="2"/>
      <c r="U84" s="169" t="str">
        <f t="shared" si="7"/>
        <v/>
      </c>
      <c r="V84" s="39" t="str">
        <f t="shared" si="8"/>
        <v/>
      </c>
      <c r="W84" s="170"/>
      <c r="X84" s="40"/>
      <c r="Y84" s="41" t="str">
        <f t="shared" si="9"/>
        <v/>
      </c>
      <c r="Z84" s="205" t="str">
        <f t="shared" si="10"/>
        <v/>
      </c>
      <c r="AA84" s="205" t="str">
        <f t="shared" si="11"/>
        <v/>
      </c>
      <c r="AB84" s="163">
        <f t="shared" si="12"/>
        <v>0</v>
      </c>
      <c r="AC84" s="209"/>
    </row>
    <row r="85" spans="1:29" ht="26.1" customHeight="1" thickTop="1" thickBot="1">
      <c r="A85" s="209"/>
      <c r="B85" s="32"/>
      <c r="C85" s="33"/>
      <c r="D85" s="32"/>
      <c r="E85" s="34"/>
      <c r="F85" s="219"/>
      <c r="G85" s="220"/>
      <c r="H85" s="34"/>
      <c r="I85" s="221"/>
      <c r="J85" s="2"/>
      <c r="K85" s="221"/>
      <c r="L85" s="2"/>
      <c r="M85" s="221"/>
      <c r="N85" s="2"/>
      <c r="O85" s="221"/>
      <c r="P85" s="2"/>
      <c r="Q85" s="221"/>
      <c r="R85" s="2"/>
      <c r="S85" s="221"/>
      <c r="T85" s="2"/>
      <c r="U85" s="169" t="str">
        <f t="shared" si="7"/>
        <v/>
      </c>
      <c r="V85" s="39" t="str">
        <f t="shared" si="8"/>
        <v/>
      </c>
      <c r="W85" s="170"/>
      <c r="X85" s="40"/>
      <c r="Y85" s="41" t="str">
        <f t="shared" si="9"/>
        <v/>
      </c>
      <c r="Z85" s="205" t="str">
        <f t="shared" si="10"/>
        <v/>
      </c>
      <c r="AA85" s="205" t="str">
        <f t="shared" si="11"/>
        <v/>
      </c>
      <c r="AB85" s="163">
        <f t="shared" si="12"/>
        <v>0</v>
      </c>
      <c r="AC85" s="209"/>
    </row>
    <row r="86" spans="1:29" ht="26.1" customHeight="1" thickTop="1" thickBot="1">
      <c r="A86" s="209"/>
      <c r="B86" s="32"/>
      <c r="C86" s="33"/>
      <c r="D86" s="32"/>
      <c r="E86" s="34"/>
      <c r="F86" s="219"/>
      <c r="G86" s="220"/>
      <c r="H86" s="34"/>
      <c r="I86" s="221"/>
      <c r="J86" s="2"/>
      <c r="K86" s="221"/>
      <c r="L86" s="2"/>
      <c r="M86" s="221"/>
      <c r="N86" s="2"/>
      <c r="O86" s="221"/>
      <c r="P86" s="2"/>
      <c r="Q86" s="221"/>
      <c r="R86" s="2"/>
      <c r="S86" s="221"/>
      <c r="T86" s="2"/>
      <c r="U86" s="169" t="str">
        <f t="shared" si="7"/>
        <v/>
      </c>
      <c r="V86" s="39" t="str">
        <f t="shared" si="8"/>
        <v/>
      </c>
      <c r="W86" s="170"/>
      <c r="X86" s="40"/>
      <c r="Y86" s="41" t="str">
        <f t="shared" si="9"/>
        <v/>
      </c>
      <c r="Z86" s="205" t="str">
        <f t="shared" si="10"/>
        <v/>
      </c>
      <c r="AA86" s="205" t="str">
        <f t="shared" si="11"/>
        <v/>
      </c>
      <c r="AB86" s="163">
        <f t="shared" si="12"/>
        <v>0</v>
      </c>
      <c r="AC86" s="209"/>
    </row>
    <row r="87" spans="1:29" ht="26.1" customHeight="1" thickTop="1" thickBot="1">
      <c r="A87" s="209"/>
      <c r="B87" s="32"/>
      <c r="C87" s="33"/>
      <c r="D87" s="32"/>
      <c r="E87" s="34"/>
      <c r="F87" s="219"/>
      <c r="G87" s="220"/>
      <c r="H87" s="34"/>
      <c r="I87" s="221"/>
      <c r="J87" s="2"/>
      <c r="K87" s="221"/>
      <c r="L87" s="2"/>
      <c r="M87" s="221"/>
      <c r="N87" s="2"/>
      <c r="O87" s="221"/>
      <c r="P87" s="2"/>
      <c r="Q87" s="221"/>
      <c r="R87" s="2"/>
      <c r="S87" s="221"/>
      <c r="T87" s="2"/>
      <c r="U87" s="169" t="str">
        <f t="shared" si="7"/>
        <v/>
      </c>
      <c r="V87" s="39" t="str">
        <f t="shared" si="8"/>
        <v/>
      </c>
      <c r="W87" s="170"/>
      <c r="X87" s="40"/>
      <c r="Y87" s="41" t="str">
        <f t="shared" si="9"/>
        <v/>
      </c>
      <c r="Z87" s="205" t="str">
        <f t="shared" si="10"/>
        <v/>
      </c>
      <c r="AA87" s="205" t="str">
        <f t="shared" si="11"/>
        <v/>
      </c>
      <c r="AB87" s="163">
        <f t="shared" si="12"/>
        <v>0</v>
      </c>
      <c r="AC87" s="209"/>
    </row>
    <row r="88" spans="1:29" ht="26.1" customHeight="1" thickTop="1" thickBot="1">
      <c r="A88" s="209"/>
      <c r="B88" s="32"/>
      <c r="C88" s="33"/>
      <c r="D88" s="32"/>
      <c r="E88" s="34"/>
      <c r="F88" s="219"/>
      <c r="G88" s="220"/>
      <c r="H88" s="34"/>
      <c r="I88" s="221"/>
      <c r="J88" s="2"/>
      <c r="K88" s="221"/>
      <c r="L88" s="2"/>
      <c r="M88" s="221"/>
      <c r="N88" s="2"/>
      <c r="O88" s="221"/>
      <c r="P88" s="2"/>
      <c r="Q88" s="221"/>
      <c r="R88" s="2"/>
      <c r="S88" s="221"/>
      <c r="T88" s="2"/>
      <c r="U88" s="169" t="str">
        <f t="shared" si="7"/>
        <v/>
      </c>
      <c r="V88" s="39" t="str">
        <f t="shared" si="8"/>
        <v/>
      </c>
      <c r="W88" s="170"/>
      <c r="X88" s="40"/>
      <c r="Y88" s="41" t="str">
        <f t="shared" si="9"/>
        <v/>
      </c>
      <c r="Z88" s="205" t="str">
        <f t="shared" si="10"/>
        <v/>
      </c>
      <c r="AA88" s="205" t="str">
        <f t="shared" si="11"/>
        <v/>
      </c>
      <c r="AB88" s="163">
        <f t="shared" si="12"/>
        <v>0</v>
      </c>
      <c r="AC88" s="209"/>
    </row>
    <row r="89" spans="1:29" ht="26.1" customHeight="1" thickTop="1" thickBot="1">
      <c r="A89" s="209"/>
      <c r="B89" s="32"/>
      <c r="C89" s="33"/>
      <c r="D89" s="32"/>
      <c r="E89" s="34"/>
      <c r="F89" s="219"/>
      <c r="G89" s="220"/>
      <c r="H89" s="34"/>
      <c r="I89" s="221"/>
      <c r="J89" s="2"/>
      <c r="K89" s="221"/>
      <c r="L89" s="2"/>
      <c r="M89" s="221"/>
      <c r="N89" s="2"/>
      <c r="O89" s="221"/>
      <c r="P89" s="2"/>
      <c r="Q89" s="221"/>
      <c r="R89" s="2"/>
      <c r="S89" s="221"/>
      <c r="T89" s="2"/>
      <c r="U89" s="169" t="str">
        <f t="shared" si="7"/>
        <v/>
      </c>
      <c r="V89" s="39" t="str">
        <f t="shared" si="8"/>
        <v/>
      </c>
      <c r="W89" s="170"/>
      <c r="X89" s="40"/>
      <c r="Y89" s="41" t="str">
        <f t="shared" si="9"/>
        <v/>
      </c>
      <c r="Z89" s="205" t="str">
        <f t="shared" si="10"/>
        <v/>
      </c>
      <c r="AA89" s="205" t="str">
        <f t="shared" si="11"/>
        <v/>
      </c>
      <c r="AB89" s="163">
        <f t="shared" si="12"/>
        <v>0</v>
      </c>
      <c r="AC89" s="209"/>
    </row>
    <row r="90" spans="1:29" ht="26.1" customHeight="1" thickTop="1" thickBot="1">
      <c r="A90" s="209"/>
      <c r="B90" s="32"/>
      <c r="C90" s="33"/>
      <c r="D90" s="32"/>
      <c r="E90" s="34"/>
      <c r="F90" s="219"/>
      <c r="G90" s="220"/>
      <c r="H90" s="34"/>
      <c r="I90" s="221"/>
      <c r="J90" s="2"/>
      <c r="K90" s="221"/>
      <c r="L90" s="2"/>
      <c r="M90" s="221"/>
      <c r="N90" s="2"/>
      <c r="O90" s="221"/>
      <c r="P90" s="2"/>
      <c r="Q90" s="221"/>
      <c r="R90" s="2"/>
      <c r="S90" s="221"/>
      <c r="T90" s="2"/>
      <c r="U90" s="169" t="str">
        <f t="shared" si="7"/>
        <v/>
      </c>
      <c r="V90" s="39" t="str">
        <f t="shared" si="8"/>
        <v/>
      </c>
      <c r="W90" s="170"/>
      <c r="X90" s="40"/>
      <c r="Y90" s="41" t="str">
        <f t="shared" si="9"/>
        <v/>
      </c>
      <c r="Z90" s="205" t="str">
        <f t="shared" si="10"/>
        <v/>
      </c>
      <c r="AA90" s="205" t="str">
        <f t="shared" si="11"/>
        <v/>
      </c>
      <c r="AB90" s="163">
        <f t="shared" si="12"/>
        <v>0</v>
      </c>
      <c r="AC90" s="209"/>
    </row>
    <row r="91" spans="1:29" ht="26.1" customHeight="1" thickTop="1" thickBot="1">
      <c r="A91" s="209"/>
      <c r="B91" s="32"/>
      <c r="C91" s="33"/>
      <c r="D91" s="32"/>
      <c r="E91" s="34"/>
      <c r="F91" s="219"/>
      <c r="G91" s="220"/>
      <c r="H91" s="34"/>
      <c r="I91" s="221"/>
      <c r="J91" s="2"/>
      <c r="K91" s="221"/>
      <c r="L91" s="2"/>
      <c r="M91" s="221"/>
      <c r="N91" s="2"/>
      <c r="O91" s="221"/>
      <c r="P91" s="2"/>
      <c r="Q91" s="221"/>
      <c r="R91" s="2"/>
      <c r="S91" s="221"/>
      <c r="T91" s="2"/>
      <c r="U91" s="169" t="str">
        <f t="shared" si="7"/>
        <v/>
      </c>
      <c r="V91" s="39" t="str">
        <f t="shared" si="8"/>
        <v/>
      </c>
      <c r="W91" s="170"/>
      <c r="X91" s="40"/>
      <c r="Y91" s="41" t="str">
        <f t="shared" si="9"/>
        <v/>
      </c>
      <c r="Z91" s="205" t="str">
        <f t="shared" si="10"/>
        <v/>
      </c>
      <c r="AA91" s="205" t="str">
        <f t="shared" si="11"/>
        <v/>
      </c>
      <c r="AB91" s="163">
        <f t="shared" si="12"/>
        <v>0</v>
      </c>
      <c r="AC91" s="209"/>
    </row>
    <row r="92" spans="1:29" ht="26.1" customHeight="1" thickTop="1" thickBot="1">
      <c r="A92" s="209"/>
      <c r="B92" s="32"/>
      <c r="C92" s="33"/>
      <c r="D92" s="32"/>
      <c r="E92" s="34"/>
      <c r="F92" s="219"/>
      <c r="G92" s="220"/>
      <c r="H92" s="34"/>
      <c r="I92" s="221"/>
      <c r="J92" s="2"/>
      <c r="K92" s="221"/>
      <c r="L92" s="2"/>
      <c r="M92" s="221"/>
      <c r="N92" s="2"/>
      <c r="O92" s="221"/>
      <c r="P92" s="2"/>
      <c r="Q92" s="221"/>
      <c r="R92" s="2"/>
      <c r="S92" s="221"/>
      <c r="T92" s="2"/>
      <c r="U92" s="169" t="str">
        <f t="shared" si="7"/>
        <v/>
      </c>
      <c r="V92" s="39" t="str">
        <f t="shared" si="8"/>
        <v/>
      </c>
      <c r="W92" s="170"/>
      <c r="X92" s="40"/>
      <c r="Y92" s="41" t="str">
        <f t="shared" si="9"/>
        <v/>
      </c>
      <c r="Z92" s="205" t="str">
        <f t="shared" si="10"/>
        <v/>
      </c>
      <c r="AA92" s="205" t="str">
        <f t="shared" si="11"/>
        <v/>
      </c>
      <c r="AB92" s="163">
        <f t="shared" si="12"/>
        <v>0</v>
      </c>
      <c r="AC92" s="209"/>
    </row>
    <row r="93" spans="1:29" ht="26.1" customHeight="1" thickTop="1" thickBot="1">
      <c r="A93" s="209"/>
      <c r="B93" s="32"/>
      <c r="C93" s="33"/>
      <c r="D93" s="32"/>
      <c r="E93" s="34"/>
      <c r="F93" s="219"/>
      <c r="G93" s="220"/>
      <c r="H93" s="34"/>
      <c r="I93" s="221"/>
      <c r="J93" s="2"/>
      <c r="K93" s="221"/>
      <c r="L93" s="2"/>
      <c r="M93" s="221"/>
      <c r="N93" s="2"/>
      <c r="O93" s="221"/>
      <c r="P93" s="2"/>
      <c r="Q93" s="221"/>
      <c r="R93" s="2"/>
      <c r="S93" s="221"/>
      <c r="T93" s="2"/>
      <c r="U93" s="169" t="str">
        <f t="shared" si="7"/>
        <v/>
      </c>
      <c r="V93" s="39" t="str">
        <f t="shared" si="8"/>
        <v/>
      </c>
      <c r="W93" s="170"/>
      <c r="X93" s="40"/>
      <c r="Y93" s="41" t="str">
        <f t="shared" si="9"/>
        <v/>
      </c>
      <c r="Z93" s="205" t="str">
        <f t="shared" si="10"/>
        <v/>
      </c>
      <c r="AA93" s="205" t="str">
        <f t="shared" si="11"/>
        <v/>
      </c>
      <c r="AB93" s="163">
        <f t="shared" si="12"/>
        <v>0</v>
      </c>
      <c r="AC93" s="209"/>
    </row>
    <row r="94" spans="1:29" ht="26.1" customHeight="1" thickTop="1" thickBot="1">
      <c r="A94" s="209"/>
      <c r="B94" s="32"/>
      <c r="C94" s="33"/>
      <c r="D94" s="32"/>
      <c r="E94" s="34"/>
      <c r="F94" s="219"/>
      <c r="G94" s="220"/>
      <c r="H94" s="34"/>
      <c r="I94" s="221"/>
      <c r="J94" s="2"/>
      <c r="K94" s="221"/>
      <c r="L94" s="2"/>
      <c r="M94" s="221"/>
      <c r="N94" s="2"/>
      <c r="O94" s="221"/>
      <c r="P94" s="2"/>
      <c r="Q94" s="221"/>
      <c r="R94" s="2"/>
      <c r="S94" s="221"/>
      <c r="T94" s="2"/>
      <c r="U94" s="169" t="str">
        <f t="shared" si="7"/>
        <v/>
      </c>
      <c r="V94" s="39" t="str">
        <f t="shared" si="8"/>
        <v/>
      </c>
      <c r="W94" s="170"/>
      <c r="X94" s="40"/>
      <c r="Y94" s="41" t="str">
        <f t="shared" si="9"/>
        <v/>
      </c>
      <c r="Z94" s="205" t="str">
        <f t="shared" si="10"/>
        <v/>
      </c>
      <c r="AA94" s="205" t="str">
        <f t="shared" si="11"/>
        <v/>
      </c>
      <c r="AB94" s="163">
        <f t="shared" si="12"/>
        <v>0</v>
      </c>
      <c r="AC94" s="209"/>
    </row>
    <row r="95" spans="1:29" ht="26.1" customHeight="1" thickTop="1" thickBot="1">
      <c r="A95" s="209"/>
      <c r="B95" s="32"/>
      <c r="C95" s="33"/>
      <c r="D95" s="32"/>
      <c r="E95" s="34"/>
      <c r="F95" s="219"/>
      <c r="G95" s="220"/>
      <c r="H95" s="34"/>
      <c r="I95" s="221"/>
      <c r="J95" s="2"/>
      <c r="K95" s="221"/>
      <c r="L95" s="2"/>
      <c r="M95" s="221"/>
      <c r="N95" s="2"/>
      <c r="O95" s="221"/>
      <c r="P95" s="2"/>
      <c r="Q95" s="221"/>
      <c r="R95" s="2"/>
      <c r="S95" s="221"/>
      <c r="T95" s="2"/>
      <c r="U95" s="169" t="str">
        <f t="shared" si="7"/>
        <v/>
      </c>
      <c r="V95" s="39" t="str">
        <f t="shared" si="8"/>
        <v/>
      </c>
      <c r="W95" s="170"/>
      <c r="X95" s="40"/>
      <c r="Y95" s="41" t="str">
        <f t="shared" si="9"/>
        <v/>
      </c>
      <c r="Z95" s="205" t="str">
        <f t="shared" si="10"/>
        <v/>
      </c>
      <c r="AA95" s="205" t="str">
        <f t="shared" si="11"/>
        <v/>
      </c>
      <c r="AB95" s="163">
        <f t="shared" si="12"/>
        <v>0</v>
      </c>
      <c r="AC95" s="209"/>
    </row>
    <row r="96" spans="1:29" ht="26.1" customHeight="1" thickTop="1" thickBot="1">
      <c r="A96" s="209"/>
      <c r="B96" s="32"/>
      <c r="C96" s="33"/>
      <c r="D96" s="32"/>
      <c r="E96" s="34"/>
      <c r="F96" s="219"/>
      <c r="G96" s="220"/>
      <c r="H96" s="34"/>
      <c r="I96" s="221"/>
      <c r="J96" s="2"/>
      <c r="K96" s="221"/>
      <c r="L96" s="2"/>
      <c r="M96" s="221"/>
      <c r="N96" s="2"/>
      <c r="O96" s="221"/>
      <c r="P96" s="2"/>
      <c r="Q96" s="221"/>
      <c r="R96" s="2"/>
      <c r="S96" s="221"/>
      <c r="T96" s="2"/>
      <c r="U96" s="169" t="str">
        <f t="shared" si="7"/>
        <v/>
      </c>
      <c r="V96" s="39" t="str">
        <f t="shared" si="8"/>
        <v/>
      </c>
      <c r="W96" s="170"/>
      <c r="X96" s="40"/>
      <c r="Y96" s="41" t="str">
        <f t="shared" si="9"/>
        <v/>
      </c>
      <c r="Z96" s="205" t="str">
        <f t="shared" si="10"/>
        <v/>
      </c>
      <c r="AA96" s="205" t="str">
        <f t="shared" si="11"/>
        <v/>
      </c>
      <c r="AB96" s="163">
        <f t="shared" si="12"/>
        <v>0</v>
      </c>
      <c r="AC96" s="209"/>
    </row>
    <row r="97" spans="1:29" ht="26.1" customHeight="1" thickTop="1" thickBot="1">
      <c r="A97" s="209"/>
      <c r="B97" s="32"/>
      <c r="C97" s="33"/>
      <c r="D97" s="32"/>
      <c r="E97" s="34"/>
      <c r="F97" s="219"/>
      <c r="G97" s="220"/>
      <c r="H97" s="34"/>
      <c r="I97" s="221"/>
      <c r="J97" s="2"/>
      <c r="K97" s="221"/>
      <c r="L97" s="2"/>
      <c r="M97" s="221"/>
      <c r="N97" s="2"/>
      <c r="O97" s="221"/>
      <c r="P97" s="2"/>
      <c r="Q97" s="221"/>
      <c r="R97" s="2"/>
      <c r="S97" s="221"/>
      <c r="T97" s="2"/>
      <c r="U97" s="169" t="str">
        <f t="shared" si="7"/>
        <v/>
      </c>
      <c r="V97" s="39" t="str">
        <f t="shared" si="8"/>
        <v/>
      </c>
      <c r="W97" s="170"/>
      <c r="X97" s="40"/>
      <c r="Y97" s="41" t="str">
        <f t="shared" si="9"/>
        <v/>
      </c>
      <c r="Z97" s="205" t="str">
        <f t="shared" si="10"/>
        <v/>
      </c>
      <c r="AA97" s="205" t="str">
        <f t="shared" si="11"/>
        <v/>
      </c>
      <c r="AB97" s="163">
        <f t="shared" si="12"/>
        <v>0</v>
      </c>
      <c r="AC97" s="209"/>
    </row>
    <row r="98" spans="1:29" ht="26.1" customHeight="1" thickTop="1" thickBot="1">
      <c r="A98" s="209"/>
      <c r="B98" s="32"/>
      <c r="C98" s="33"/>
      <c r="D98" s="32"/>
      <c r="E98" s="34"/>
      <c r="F98" s="219"/>
      <c r="G98" s="220"/>
      <c r="H98" s="34"/>
      <c r="I98" s="221"/>
      <c r="J98" s="2"/>
      <c r="K98" s="221"/>
      <c r="L98" s="2"/>
      <c r="M98" s="221"/>
      <c r="N98" s="2"/>
      <c r="O98" s="221"/>
      <c r="P98" s="2"/>
      <c r="Q98" s="221"/>
      <c r="R98" s="2"/>
      <c r="S98" s="221"/>
      <c r="T98" s="2"/>
      <c r="U98" s="169" t="str">
        <f t="shared" si="7"/>
        <v/>
      </c>
      <c r="V98" s="39" t="str">
        <f t="shared" si="8"/>
        <v/>
      </c>
      <c r="W98" s="170"/>
      <c r="X98" s="40"/>
      <c r="Y98" s="41" t="str">
        <f t="shared" si="9"/>
        <v/>
      </c>
      <c r="Z98" s="205" t="str">
        <f t="shared" si="10"/>
        <v/>
      </c>
      <c r="AA98" s="205" t="str">
        <f t="shared" si="11"/>
        <v/>
      </c>
      <c r="AB98" s="163">
        <f t="shared" si="12"/>
        <v>0</v>
      </c>
      <c r="AC98" s="209"/>
    </row>
    <row r="99" spans="1:29" ht="26.1" customHeight="1" thickTop="1" thickBot="1">
      <c r="A99" s="209"/>
      <c r="B99" s="32"/>
      <c r="C99" s="33"/>
      <c r="D99" s="32"/>
      <c r="E99" s="34"/>
      <c r="F99" s="219"/>
      <c r="G99" s="220"/>
      <c r="H99" s="34"/>
      <c r="I99" s="221"/>
      <c r="J99" s="2"/>
      <c r="K99" s="221"/>
      <c r="L99" s="2"/>
      <c r="M99" s="221"/>
      <c r="N99" s="2"/>
      <c r="O99" s="221"/>
      <c r="P99" s="2"/>
      <c r="Q99" s="221"/>
      <c r="R99" s="2"/>
      <c r="S99" s="221"/>
      <c r="T99" s="2"/>
      <c r="U99" s="169" t="str">
        <f t="shared" si="7"/>
        <v/>
      </c>
      <c r="V99" s="39" t="str">
        <f t="shared" si="8"/>
        <v/>
      </c>
      <c r="W99" s="170"/>
      <c r="X99" s="40"/>
      <c r="Y99" s="41" t="str">
        <f t="shared" si="9"/>
        <v/>
      </c>
      <c r="Z99" s="205" t="str">
        <f t="shared" si="10"/>
        <v/>
      </c>
      <c r="AA99" s="205" t="str">
        <f t="shared" si="11"/>
        <v/>
      </c>
      <c r="AB99" s="163">
        <f t="shared" si="12"/>
        <v>0</v>
      </c>
      <c r="AC99" s="209"/>
    </row>
    <row r="100" spans="1:29" ht="26.1" customHeight="1" thickTop="1" thickBot="1">
      <c r="A100" s="209"/>
      <c r="B100" s="32"/>
      <c r="C100" s="33"/>
      <c r="D100" s="32"/>
      <c r="E100" s="34"/>
      <c r="F100" s="219"/>
      <c r="G100" s="220"/>
      <c r="H100" s="34"/>
      <c r="I100" s="221"/>
      <c r="J100" s="2"/>
      <c r="K100" s="221"/>
      <c r="L100" s="2"/>
      <c r="M100" s="221"/>
      <c r="N100" s="2"/>
      <c r="O100" s="221"/>
      <c r="P100" s="2"/>
      <c r="Q100" s="221"/>
      <c r="R100" s="2"/>
      <c r="S100" s="221"/>
      <c r="T100" s="2"/>
      <c r="U100" s="169" t="str">
        <f t="shared" si="7"/>
        <v/>
      </c>
      <c r="V100" s="39" t="str">
        <f t="shared" si="8"/>
        <v/>
      </c>
      <c r="W100" s="170"/>
      <c r="X100" s="40"/>
      <c r="Y100" s="41" t="str">
        <f t="shared" si="9"/>
        <v/>
      </c>
      <c r="Z100" s="205" t="str">
        <f t="shared" si="10"/>
        <v/>
      </c>
      <c r="AA100" s="205" t="str">
        <f t="shared" si="11"/>
        <v/>
      </c>
      <c r="AB100" s="163">
        <f t="shared" si="12"/>
        <v>0</v>
      </c>
      <c r="AC100" s="209"/>
    </row>
    <row r="101" spans="1:29" ht="26.1" customHeight="1" thickTop="1" thickBot="1">
      <c r="A101" s="209"/>
      <c r="B101" s="32"/>
      <c r="C101" s="33"/>
      <c r="D101" s="32"/>
      <c r="E101" s="34"/>
      <c r="F101" s="219"/>
      <c r="G101" s="220"/>
      <c r="H101" s="34"/>
      <c r="I101" s="221"/>
      <c r="J101" s="2"/>
      <c r="K101" s="221"/>
      <c r="L101" s="2"/>
      <c r="M101" s="221"/>
      <c r="N101" s="2"/>
      <c r="O101" s="221"/>
      <c r="P101" s="2"/>
      <c r="Q101" s="221"/>
      <c r="R101" s="2"/>
      <c r="S101" s="221"/>
      <c r="T101" s="2"/>
      <c r="U101" s="169" t="str">
        <f t="shared" si="7"/>
        <v/>
      </c>
      <c r="V101" s="39" t="str">
        <f t="shared" si="8"/>
        <v/>
      </c>
      <c r="W101" s="170"/>
      <c r="X101" s="40"/>
      <c r="Y101" s="41" t="str">
        <f t="shared" si="9"/>
        <v/>
      </c>
      <c r="Z101" s="205" t="str">
        <f t="shared" si="10"/>
        <v/>
      </c>
      <c r="AA101" s="205" t="str">
        <f t="shared" si="11"/>
        <v/>
      </c>
      <c r="AB101" s="163">
        <f t="shared" si="12"/>
        <v>0</v>
      </c>
      <c r="AC101" s="209"/>
    </row>
    <row r="102" spans="1:29" ht="26.1" customHeight="1" thickTop="1" thickBot="1">
      <c r="A102" s="209"/>
      <c r="B102" s="32"/>
      <c r="C102" s="33"/>
      <c r="D102" s="32"/>
      <c r="E102" s="34"/>
      <c r="F102" s="219"/>
      <c r="G102" s="220"/>
      <c r="H102" s="34"/>
      <c r="I102" s="221"/>
      <c r="J102" s="2"/>
      <c r="K102" s="221"/>
      <c r="L102" s="2"/>
      <c r="M102" s="221"/>
      <c r="N102" s="2"/>
      <c r="O102" s="221"/>
      <c r="P102" s="2"/>
      <c r="Q102" s="221"/>
      <c r="R102" s="2"/>
      <c r="S102" s="221"/>
      <c r="T102" s="2"/>
      <c r="U102" s="169" t="str">
        <f t="shared" si="7"/>
        <v/>
      </c>
      <c r="V102" s="39" t="str">
        <f t="shared" si="8"/>
        <v/>
      </c>
      <c r="W102" s="170"/>
      <c r="X102" s="40"/>
      <c r="Y102" s="41" t="str">
        <f t="shared" si="9"/>
        <v/>
      </c>
      <c r="Z102" s="205" t="str">
        <f t="shared" si="10"/>
        <v/>
      </c>
      <c r="AA102" s="205" t="str">
        <f t="shared" si="11"/>
        <v/>
      </c>
      <c r="AB102" s="163">
        <f t="shared" si="12"/>
        <v>0</v>
      </c>
      <c r="AC102" s="209"/>
    </row>
    <row r="103" spans="1:29" ht="26.1" customHeight="1" thickTop="1" thickBot="1">
      <c r="A103" s="209"/>
      <c r="B103" s="32"/>
      <c r="C103" s="33"/>
      <c r="D103" s="32"/>
      <c r="E103" s="34"/>
      <c r="F103" s="219"/>
      <c r="G103" s="220"/>
      <c r="H103" s="34"/>
      <c r="I103" s="221"/>
      <c r="J103" s="2"/>
      <c r="K103" s="221"/>
      <c r="L103" s="2"/>
      <c r="M103" s="221"/>
      <c r="N103" s="2"/>
      <c r="O103" s="221"/>
      <c r="P103" s="2"/>
      <c r="Q103" s="221"/>
      <c r="R103" s="2"/>
      <c r="S103" s="221"/>
      <c r="T103" s="2"/>
      <c r="U103" s="169" t="str">
        <f t="shared" si="7"/>
        <v/>
      </c>
      <c r="V103" s="39" t="str">
        <f t="shared" si="8"/>
        <v/>
      </c>
      <c r="W103" s="170"/>
      <c r="X103" s="40"/>
      <c r="Y103" s="41" t="str">
        <f t="shared" si="9"/>
        <v/>
      </c>
      <c r="Z103" s="205" t="str">
        <f t="shared" si="10"/>
        <v/>
      </c>
      <c r="AA103" s="205" t="str">
        <f t="shared" si="11"/>
        <v/>
      </c>
      <c r="AB103" s="163">
        <f t="shared" si="12"/>
        <v>0</v>
      </c>
      <c r="AC103" s="209"/>
    </row>
    <row r="104" spans="1:29" ht="26.1" customHeight="1" thickTop="1" thickBot="1">
      <c r="A104" s="209"/>
      <c r="B104" s="32"/>
      <c r="C104" s="33"/>
      <c r="D104" s="32"/>
      <c r="E104" s="34"/>
      <c r="F104" s="219"/>
      <c r="G104" s="220"/>
      <c r="H104" s="34"/>
      <c r="I104" s="221"/>
      <c r="J104" s="2"/>
      <c r="K104" s="221"/>
      <c r="L104" s="2"/>
      <c r="M104" s="221"/>
      <c r="N104" s="2"/>
      <c r="O104" s="221"/>
      <c r="P104" s="2"/>
      <c r="Q104" s="221"/>
      <c r="R104" s="2"/>
      <c r="S104" s="221"/>
      <c r="T104" s="2"/>
      <c r="U104" s="169" t="str">
        <f t="shared" si="7"/>
        <v/>
      </c>
      <c r="V104" s="39" t="str">
        <f t="shared" si="8"/>
        <v/>
      </c>
      <c r="W104" s="170"/>
      <c r="X104" s="40"/>
      <c r="Y104" s="41" t="str">
        <f t="shared" si="9"/>
        <v/>
      </c>
      <c r="Z104" s="205" t="str">
        <f t="shared" si="10"/>
        <v/>
      </c>
      <c r="AA104" s="205" t="str">
        <f t="shared" si="11"/>
        <v/>
      </c>
      <c r="AB104" s="163">
        <f t="shared" si="12"/>
        <v>0</v>
      </c>
      <c r="AC104" s="209"/>
    </row>
    <row r="105" spans="1:29" ht="26.1" customHeight="1" thickTop="1" thickBot="1">
      <c r="A105" s="209"/>
      <c r="B105" s="32"/>
      <c r="C105" s="33"/>
      <c r="D105" s="32"/>
      <c r="E105" s="34"/>
      <c r="F105" s="219"/>
      <c r="G105" s="220"/>
      <c r="H105" s="34"/>
      <c r="I105" s="221"/>
      <c r="J105" s="2"/>
      <c r="K105" s="221"/>
      <c r="L105" s="2"/>
      <c r="M105" s="221"/>
      <c r="N105" s="2"/>
      <c r="O105" s="221"/>
      <c r="P105" s="2"/>
      <c r="Q105" s="221"/>
      <c r="R105" s="2"/>
      <c r="S105" s="221"/>
      <c r="T105" s="2"/>
      <c r="U105" s="169" t="str">
        <f t="shared" si="7"/>
        <v/>
      </c>
      <c r="V105" s="39" t="str">
        <f t="shared" si="8"/>
        <v/>
      </c>
      <c r="W105" s="170"/>
      <c r="X105" s="40"/>
      <c r="Y105" s="41" t="str">
        <f t="shared" si="9"/>
        <v/>
      </c>
      <c r="Z105" s="205" t="str">
        <f t="shared" si="10"/>
        <v/>
      </c>
      <c r="AA105" s="205" t="str">
        <f t="shared" si="11"/>
        <v/>
      </c>
      <c r="AB105" s="163">
        <f t="shared" si="12"/>
        <v>0</v>
      </c>
      <c r="AC105" s="209"/>
    </row>
    <row r="106" spans="1:29" ht="26.1" customHeight="1" thickTop="1" thickBot="1">
      <c r="A106" s="209"/>
      <c r="B106" s="32"/>
      <c r="C106" s="33"/>
      <c r="D106" s="32"/>
      <c r="E106" s="34"/>
      <c r="F106" s="219"/>
      <c r="G106" s="220"/>
      <c r="H106" s="34"/>
      <c r="I106" s="221"/>
      <c r="J106" s="2"/>
      <c r="K106" s="221"/>
      <c r="L106" s="2"/>
      <c r="M106" s="221"/>
      <c r="N106" s="2"/>
      <c r="O106" s="221"/>
      <c r="P106" s="2"/>
      <c r="Q106" s="221"/>
      <c r="R106" s="2"/>
      <c r="S106" s="221"/>
      <c r="T106" s="2"/>
      <c r="U106" s="169" t="str">
        <f t="shared" si="7"/>
        <v/>
      </c>
      <c r="V106" s="39" t="str">
        <f t="shared" si="8"/>
        <v/>
      </c>
      <c r="W106" s="170"/>
      <c r="X106" s="40"/>
      <c r="Y106" s="41" t="str">
        <f t="shared" si="9"/>
        <v/>
      </c>
      <c r="Z106" s="205" t="str">
        <f t="shared" si="10"/>
        <v/>
      </c>
      <c r="AA106" s="205" t="str">
        <f t="shared" si="11"/>
        <v/>
      </c>
      <c r="AB106" s="163">
        <f t="shared" si="12"/>
        <v>0</v>
      </c>
      <c r="AC106" s="209"/>
    </row>
    <row r="107" spans="1:29" ht="26.1" customHeight="1" thickTop="1" thickBot="1">
      <c r="A107" s="209"/>
      <c r="B107" s="32"/>
      <c r="C107" s="33"/>
      <c r="D107" s="32"/>
      <c r="E107" s="34"/>
      <c r="F107" s="219"/>
      <c r="G107" s="220"/>
      <c r="H107" s="34"/>
      <c r="I107" s="221"/>
      <c r="J107" s="2"/>
      <c r="K107" s="221"/>
      <c r="L107" s="2"/>
      <c r="M107" s="221"/>
      <c r="N107" s="2"/>
      <c r="O107" s="221"/>
      <c r="P107" s="2"/>
      <c r="Q107" s="221"/>
      <c r="R107" s="2"/>
      <c r="S107" s="221"/>
      <c r="T107" s="2"/>
      <c r="U107" s="169" t="str">
        <f t="shared" si="7"/>
        <v/>
      </c>
      <c r="V107" s="39" t="str">
        <f t="shared" si="8"/>
        <v/>
      </c>
      <c r="W107" s="170"/>
      <c r="X107" s="40"/>
      <c r="Y107" s="41" t="str">
        <f t="shared" si="9"/>
        <v/>
      </c>
      <c r="Z107" s="205" t="str">
        <f t="shared" si="10"/>
        <v/>
      </c>
      <c r="AA107" s="205" t="str">
        <f t="shared" si="11"/>
        <v/>
      </c>
      <c r="AB107" s="163">
        <f t="shared" si="12"/>
        <v>0</v>
      </c>
      <c r="AC107" s="209"/>
    </row>
    <row r="108" spans="1:29" ht="26.1" customHeight="1" thickTop="1" thickBot="1">
      <c r="A108" s="209"/>
      <c r="B108" s="32"/>
      <c r="C108" s="33"/>
      <c r="D108" s="32"/>
      <c r="E108" s="34"/>
      <c r="F108" s="219"/>
      <c r="G108" s="220"/>
      <c r="H108" s="34"/>
      <c r="I108" s="221"/>
      <c r="J108" s="2"/>
      <c r="K108" s="221"/>
      <c r="L108" s="2"/>
      <c r="M108" s="221"/>
      <c r="N108" s="2"/>
      <c r="O108" s="221"/>
      <c r="P108" s="2"/>
      <c r="Q108" s="221"/>
      <c r="R108" s="2"/>
      <c r="S108" s="221"/>
      <c r="T108" s="2"/>
      <c r="U108" s="169" t="str">
        <f t="shared" si="7"/>
        <v/>
      </c>
      <c r="V108" s="39" t="str">
        <f t="shared" si="8"/>
        <v/>
      </c>
      <c r="W108" s="170"/>
      <c r="X108" s="40"/>
      <c r="Y108" s="41" t="str">
        <f t="shared" si="9"/>
        <v/>
      </c>
      <c r="Z108" s="205" t="str">
        <f t="shared" si="10"/>
        <v/>
      </c>
      <c r="AA108" s="205" t="str">
        <f t="shared" si="11"/>
        <v/>
      </c>
      <c r="AB108" s="163">
        <f t="shared" si="12"/>
        <v>0</v>
      </c>
      <c r="AC108" s="209"/>
    </row>
    <row r="109" spans="1:29" ht="26.1" customHeight="1" thickTop="1" thickBot="1">
      <c r="A109" s="209"/>
      <c r="B109" s="32"/>
      <c r="C109" s="33"/>
      <c r="D109" s="32"/>
      <c r="E109" s="34"/>
      <c r="F109" s="219"/>
      <c r="G109" s="220"/>
      <c r="H109" s="34"/>
      <c r="I109" s="221"/>
      <c r="J109" s="2"/>
      <c r="K109" s="221"/>
      <c r="L109" s="2"/>
      <c r="M109" s="221"/>
      <c r="N109" s="2"/>
      <c r="O109" s="221"/>
      <c r="P109" s="2"/>
      <c r="Q109" s="221"/>
      <c r="R109" s="2"/>
      <c r="S109" s="221"/>
      <c r="T109" s="2"/>
      <c r="U109" s="169" t="str">
        <f t="shared" si="7"/>
        <v/>
      </c>
      <c r="V109" s="39" t="str">
        <f t="shared" si="8"/>
        <v/>
      </c>
      <c r="W109" s="170"/>
      <c r="X109" s="40"/>
      <c r="Y109" s="41" t="str">
        <f t="shared" si="9"/>
        <v/>
      </c>
      <c r="Z109" s="205" t="str">
        <f t="shared" si="10"/>
        <v/>
      </c>
      <c r="AA109" s="205" t="str">
        <f t="shared" si="11"/>
        <v/>
      </c>
      <c r="AB109" s="163">
        <f t="shared" si="12"/>
        <v>0</v>
      </c>
      <c r="AC109" s="209"/>
    </row>
    <row r="110" spans="1:29" ht="26.1" customHeight="1" thickTop="1" thickBot="1">
      <c r="A110" s="209"/>
      <c r="B110" s="32"/>
      <c r="C110" s="33"/>
      <c r="D110" s="32"/>
      <c r="E110" s="34"/>
      <c r="F110" s="219"/>
      <c r="G110" s="220"/>
      <c r="H110" s="34"/>
      <c r="I110" s="221"/>
      <c r="J110" s="2"/>
      <c r="K110" s="221"/>
      <c r="L110" s="2"/>
      <c r="M110" s="221"/>
      <c r="N110" s="2"/>
      <c r="O110" s="221"/>
      <c r="P110" s="2"/>
      <c r="Q110" s="221"/>
      <c r="R110" s="2"/>
      <c r="S110" s="221"/>
      <c r="T110" s="2"/>
      <c r="U110" s="169" t="str">
        <f t="shared" si="7"/>
        <v/>
      </c>
      <c r="V110" s="39" t="str">
        <f t="shared" si="8"/>
        <v/>
      </c>
      <c r="W110" s="170"/>
      <c r="X110" s="40"/>
      <c r="Y110" s="41" t="str">
        <f t="shared" si="9"/>
        <v/>
      </c>
      <c r="Z110" s="205" t="str">
        <f t="shared" si="10"/>
        <v/>
      </c>
      <c r="AA110" s="205" t="str">
        <f t="shared" si="11"/>
        <v/>
      </c>
      <c r="AB110" s="163">
        <f t="shared" si="12"/>
        <v>0</v>
      </c>
      <c r="AC110" s="209"/>
    </row>
    <row r="111" spans="1:29" ht="26.1" customHeight="1" thickTop="1" thickBot="1">
      <c r="A111" s="209"/>
      <c r="B111" s="32"/>
      <c r="C111" s="33"/>
      <c r="D111" s="32"/>
      <c r="E111" s="34"/>
      <c r="F111" s="219"/>
      <c r="G111" s="220"/>
      <c r="H111" s="34"/>
      <c r="I111" s="221"/>
      <c r="J111" s="2"/>
      <c r="K111" s="221"/>
      <c r="L111" s="2"/>
      <c r="M111" s="221"/>
      <c r="N111" s="2"/>
      <c r="O111" s="221"/>
      <c r="P111" s="2"/>
      <c r="Q111" s="221"/>
      <c r="R111" s="2"/>
      <c r="S111" s="221"/>
      <c r="T111" s="2"/>
      <c r="U111" s="169" t="str">
        <f t="shared" si="7"/>
        <v/>
      </c>
      <c r="V111" s="39" t="str">
        <f t="shared" si="8"/>
        <v/>
      </c>
      <c r="W111" s="170"/>
      <c r="X111" s="40"/>
      <c r="Y111" s="41" t="str">
        <f t="shared" si="9"/>
        <v/>
      </c>
      <c r="Z111" s="205" t="str">
        <f t="shared" si="10"/>
        <v/>
      </c>
      <c r="AA111" s="205" t="str">
        <f t="shared" si="11"/>
        <v/>
      </c>
      <c r="AB111" s="163">
        <f t="shared" si="12"/>
        <v>0</v>
      </c>
      <c r="AC111" s="209"/>
    </row>
    <row r="112" spans="1:29" ht="26.1" customHeight="1" thickTop="1" thickBot="1">
      <c r="A112" s="209"/>
      <c r="B112" s="32"/>
      <c r="C112" s="33"/>
      <c r="D112" s="32"/>
      <c r="E112" s="34"/>
      <c r="F112" s="219"/>
      <c r="G112" s="220"/>
      <c r="H112" s="34"/>
      <c r="I112" s="221"/>
      <c r="J112" s="2"/>
      <c r="K112" s="221"/>
      <c r="L112" s="2"/>
      <c r="M112" s="221"/>
      <c r="N112" s="2"/>
      <c r="O112" s="221"/>
      <c r="P112" s="2"/>
      <c r="Q112" s="221"/>
      <c r="R112" s="2"/>
      <c r="S112" s="221"/>
      <c r="T112" s="2"/>
      <c r="U112" s="169" t="str">
        <f t="shared" si="7"/>
        <v/>
      </c>
      <c r="V112" s="39" t="str">
        <f t="shared" si="8"/>
        <v/>
      </c>
      <c r="W112" s="170"/>
      <c r="X112" s="40"/>
      <c r="Y112" s="41" t="str">
        <f t="shared" si="9"/>
        <v/>
      </c>
      <c r="Z112" s="205" t="str">
        <f t="shared" si="10"/>
        <v/>
      </c>
      <c r="AA112" s="205" t="str">
        <f t="shared" si="11"/>
        <v/>
      </c>
      <c r="AB112" s="163">
        <f t="shared" si="12"/>
        <v>0</v>
      </c>
      <c r="AC112" s="209"/>
    </row>
    <row r="113" spans="1:29" ht="26.1" customHeight="1" thickTop="1" thickBot="1">
      <c r="A113" s="209"/>
      <c r="B113" s="32"/>
      <c r="C113" s="33"/>
      <c r="D113" s="32"/>
      <c r="E113" s="34"/>
      <c r="F113" s="219"/>
      <c r="G113" s="220"/>
      <c r="H113" s="34"/>
      <c r="I113" s="221"/>
      <c r="J113" s="2"/>
      <c r="K113" s="221"/>
      <c r="L113" s="2"/>
      <c r="M113" s="221"/>
      <c r="N113" s="2"/>
      <c r="O113" s="221"/>
      <c r="P113" s="2"/>
      <c r="Q113" s="221"/>
      <c r="R113" s="2"/>
      <c r="S113" s="221"/>
      <c r="T113" s="2"/>
      <c r="U113" s="169" t="str">
        <f t="shared" si="7"/>
        <v/>
      </c>
      <c r="V113" s="39" t="str">
        <f t="shared" si="8"/>
        <v/>
      </c>
      <c r="W113" s="170"/>
      <c r="X113" s="40"/>
      <c r="Y113" s="41" t="str">
        <f t="shared" si="9"/>
        <v/>
      </c>
      <c r="Z113" s="205" t="str">
        <f t="shared" si="10"/>
        <v/>
      </c>
      <c r="AA113" s="205" t="str">
        <f t="shared" si="11"/>
        <v/>
      </c>
      <c r="AB113" s="163">
        <f t="shared" si="12"/>
        <v>0</v>
      </c>
      <c r="AC113" s="209"/>
    </row>
    <row r="114" spans="1:29" ht="26.1" customHeight="1" thickTop="1" thickBot="1">
      <c r="A114" s="209"/>
      <c r="B114" s="32"/>
      <c r="C114" s="33"/>
      <c r="D114" s="32"/>
      <c r="E114" s="34"/>
      <c r="F114" s="219"/>
      <c r="G114" s="220"/>
      <c r="H114" s="34"/>
      <c r="I114" s="221"/>
      <c r="J114" s="2"/>
      <c r="K114" s="221"/>
      <c r="L114" s="2"/>
      <c r="M114" s="221"/>
      <c r="N114" s="2"/>
      <c r="O114" s="221"/>
      <c r="P114" s="2"/>
      <c r="Q114" s="221"/>
      <c r="R114" s="2"/>
      <c r="S114" s="221"/>
      <c r="T114" s="2"/>
      <c r="U114" s="169" t="str">
        <f t="shared" si="7"/>
        <v/>
      </c>
      <c r="V114" s="39" t="str">
        <f t="shared" si="8"/>
        <v/>
      </c>
      <c r="W114" s="170"/>
      <c r="X114" s="40"/>
      <c r="Y114" s="41" t="str">
        <f t="shared" si="9"/>
        <v/>
      </c>
      <c r="Z114" s="205" t="str">
        <f t="shared" si="10"/>
        <v/>
      </c>
      <c r="AA114" s="205" t="str">
        <f t="shared" si="11"/>
        <v/>
      </c>
      <c r="AB114" s="163">
        <f t="shared" si="12"/>
        <v>0</v>
      </c>
      <c r="AC114" s="209"/>
    </row>
    <row r="115" spans="1:29" ht="26.1" customHeight="1" thickTop="1" thickBot="1">
      <c r="A115" s="209"/>
      <c r="B115" s="32"/>
      <c r="C115" s="33"/>
      <c r="D115" s="32"/>
      <c r="E115" s="34"/>
      <c r="F115" s="219"/>
      <c r="G115" s="220"/>
      <c r="H115" s="34"/>
      <c r="I115" s="221"/>
      <c r="J115" s="2"/>
      <c r="K115" s="221"/>
      <c r="L115" s="2"/>
      <c r="M115" s="221"/>
      <c r="N115" s="2"/>
      <c r="O115" s="221"/>
      <c r="P115" s="2"/>
      <c r="Q115" s="221"/>
      <c r="R115" s="2"/>
      <c r="S115" s="221"/>
      <c r="T115" s="2"/>
      <c r="U115" s="169" t="str">
        <f t="shared" si="7"/>
        <v/>
      </c>
      <c r="V115" s="39" t="str">
        <f t="shared" si="8"/>
        <v/>
      </c>
      <c r="W115" s="170"/>
      <c r="X115" s="40"/>
      <c r="Y115" s="41" t="str">
        <f t="shared" si="9"/>
        <v/>
      </c>
      <c r="Z115" s="205" t="str">
        <f t="shared" si="10"/>
        <v/>
      </c>
      <c r="AA115" s="205" t="str">
        <f t="shared" si="11"/>
        <v/>
      </c>
      <c r="AB115" s="163">
        <f t="shared" si="12"/>
        <v>0</v>
      </c>
      <c r="AC115" s="209"/>
    </row>
    <row r="116" spans="1:29" ht="26.1" customHeight="1" thickTop="1" thickBot="1">
      <c r="A116" s="209"/>
      <c r="B116" s="32"/>
      <c r="C116" s="33"/>
      <c r="D116" s="32"/>
      <c r="E116" s="34"/>
      <c r="F116" s="219"/>
      <c r="G116" s="220"/>
      <c r="H116" s="34"/>
      <c r="I116" s="221"/>
      <c r="J116" s="2"/>
      <c r="K116" s="221"/>
      <c r="L116" s="2"/>
      <c r="M116" s="221"/>
      <c r="N116" s="2"/>
      <c r="O116" s="221"/>
      <c r="P116" s="2"/>
      <c r="Q116" s="221"/>
      <c r="R116" s="2"/>
      <c r="S116" s="221"/>
      <c r="T116" s="2"/>
      <c r="U116" s="169" t="str">
        <f t="shared" si="7"/>
        <v/>
      </c>
      <c r="V116" s="39" t="str">
        <f t="shared" si="8"/>
        <v/>
      </c>
      <c r="W116" s="170"/>
      <c r="X116" s="40"/>
      <c r="Y116" s="41" t="str">
        <f t="shared" si="9"/>
        <v/>
      </c>
      <c r="Z116" s="205" t="str">
        <f t="shared" si="10"/>
        <v/>
      </c>
      <c r="AA116" s="205" t="str">
        <f t="shared" si="11"/>
        <v/>
      </c>
      <c r="AB116" s="163">
        <f t="shared" si="12"/>
        <v>0</v>
      </c>
      <c r="AC116" s="209"/>
    </row>
    <row r="117" spans="1:29" ht="26.1" customHeight="1" thickTop="1" thickBot="1">
      <c r="A117" s="209"/>
      <c r="B117" s="32"/>
      <c r="C117" s="33"/>
      <c r="D117" s="32"/>
      <c r="E117" s="34"/>
      <c r="F117" s="219"/>
      <c r="G117" s="220"/>
      <c r="H117" s="34"/>
      <c r="I117" s="221"/>
      <c r="J117" s="2"/>
      <c r="K117" s="221"/>
      <c r="L117" s="2"/>
      <c r="M117" s="221"/>
      <c r="N117" s="2"/>
      <c r="O117" s="221"/>
      <c r="P117" s="2"/>
      <c r="Q117" s="221"/>
      <c r="R117" s="2"/>
      <c r="S117" s="221"/>
      <c r="T117" s="2"/>
      <c r="U117" s="169" t="str">
        <f t="shared" si="7"/>
        <v/>
      </c>
      <c r="V117" s="39" t="str">
        <f t="shared" si="8"/>
        <v/>
      </c>
      <c r="W117" s="170"/>
      <c r="X117" s="40"/>
      <c r="Y117" s="41" t="str">
        <f t="shared" si="9"/>
        <v/>
      </c>
      <c r="Z117" s="205" t="str">
        <f t="shared" si="10"/>
        <v/>
      </c>
      <c r="AA117" s="205" t="str">
        <f t="shared" si="11"/>
        <v/>
      </c>
      <c r="AB117" s="163">
        <f t="shared" si="12"/>
        <v>0</v>
      </c>
      <c r="AC117" s="209"/>
    </row>
    <row r="118" spans="1:29" ht="26.1" customHeight="1" thickTop="1" thickBot="1">
      <c r="A118" s="209"/>
      <c r="B118" s="32"/>
      <c r="C118" s="33"/>
      <c r="D118" s="32"/>
      <c r="E118" s="34"/>
      <c r="F118" s="219"/>
      <c r="G118" s="220"/>
      <c r="H118" s="34"/>
      <c r="I118" s="221"/>
      <c r="J118" s="2"/>
      <c r="K118" s="221"/>
      <c r="L118" s="2"/>
      <c r="M118" s="221"/>
      <c r="N118" s="2"/>
      <c r="O118" s="221"/>
      <c r="P118" s="2"/>
      <c r="Q118" s="221"/>
      <c r="R118" s="2"/>
      <c r="S118" s="221"/>
      <c r="T118" s="2"/>
      <c r="U118" s="169" t="str">
        <f t="shared" si="7"/>
        <v/>
      </c>
      <c r="V118" s="39" t="str">
        <f t="shared" si="8"/>
        <v/>
      </c>
      <c r="W118" s="170"/>
      <c r="X118" s="40"/>
      <c r="Y118" s="41" t="str">
        <f t="shared" si="9"/>
        <v/>
      </c>
      <c r="Z118" s="205" t="str">
        <f t="shared" si="10"/>
        <v/>
      </c>
      <c r="AA118" s="205" t="str">
        <f t="shared" si="11"/>
        <v/>
      </c>
      <c r="AB118" s="163">
        <f t="shared" si="12"/>
        <v>0</v>
      </c>
      <c r="AC118" s="209"/>
    </row>
    <row r="119" spans="1:29" ht="26.1" customHeight="1" thickTop="1" thickBot="1">
      <c r="A119" s="209"/>
      <c r="B119" s="32"/>
      <c r="C119" s="33"/>
      <c r="D119" s="32"/>
      <c r="E119" s="34"/>
      <c r="F119" s="219"/>
      <c r="G119" s="220"/>
      <c r="H119" s="34"/>
      <c r="I119" s="221"/>
      <c r="J119" s="2"/>
      <c r="K119" s="221"/>
      <c r="L119" s="2"/>
      <c r="M119" s="221"/>
      <c r="N119" s="2"/>
      <c r="O119" s="221"/>
      <c r="P119" s="2"/>
      <c r="Q119" s="221"/>
      <c r="R119" s="2"/>
      <c r="S119" s="221"/>
      <c r="T119" s="2"/>
      <c r="U119" s="169" t="str">
        <f t="shared" si="7"/>
        <v/>
      </c>
      <c r="V119" s="39" t="str">
        <f t="shared" si="8"/>
        <v/>
      </c>
      <c r="W119" s="170"/>
      <c r="X119" s="40"/>
      <c r="Y119" s="41" t="str">
        <f t="shared" si="9"/>
        <v/>
      </c>
      <c r="Z119" s="205" t="str">
        <f t="shared" si="10"/>
        <v/>
      </c>
      <c r="AA119" s="205" t="str">
        <f t="shared" si="11"/>
        <v/>
      </c>
      <c r="AB119" s="163">
        <f t="shared" si="12"/>
        <v>0</v>
      </c>
      <c r="AC119" s="209"/>
    </row>
    <row r="120" spans="1:29" ht="26.1" customHeight="1" thickTop="1" thickBot="1">
      <c r="A120" s="209"/>
      <c r="B120" s="32"/>
      <c r="C120" s="33"/>
      <c r="D120" s="32"/>
      <c r="E120" s="34"/>
      <c r="F120" s="219"/>
      <c r="G120" s="220"/>
      <c r="H120" s="34"/>
      <c r="I120" s="221"/>
      <c r="J120" s="2"/>
      <c r="K120" s="221"/>
      <c r="L120" s="2"/>
      <c r="M120" s="221"/>
      <c r="N120" s="2"/>
      <c r="O120" s="221"/>
      <c r="P120" s="2"/>
      <c r="Q120" s="221"/>
      <c r="R120" s="2"/>
      <c r="S120" s="221"/>
      <c r="T120" s="2"/>
      <c r="U120" s="169" t="str">
        <f t="shared" si="7"/>
        <v/>
      </c>
      <c r="V120" s="39" t="str">
        <f t="shared" si="8"/>
        <v/>
      </c>
      <c r="W120" s="170"/>
      <c r="X120" s="40"/>
      <c r="Y120" s="41" t="str">
        <f t="shared" si="9"/>
        <v/>
      </c>
      <c r="Z120" s="205" t="str">
        <f t="shared" si="10"/>
        <v/>
      </c>
      <c r="AA120" s="205" t="str">
        <f t="shared" si="11"/>
        <v/>
      </c>
      <c r="AB120" s="163">
        <f t="shared" si="12"/>
        <v>0</v>
      </c>
      <c r="AC120" s="209"/>
    </row>
    <row r="121" spans="1:29" ht="26.1" customHeight="1" thickTop="1" thickBot="1">
      <c r="A121" s="209"/>
      <c r="B121" s="32"/>
      <c r="C121" s="33"/>
      <c r="D121" s="32"/>
      <c r="E121" s="34"/>
      <c r="F121" s="219"/>
      <c r="G121" s="220"/>
      <c r="H121" s="34"/>
      <c r="I121" s="221"/>
      <c r="J121" s="2"/>
      <c r="K121" s="221"/>
      <c r="L121" s="2"/>
      <c r="M121" s="221"/>
      <c r="N121" s="2"/>
      <c r="O121" s="221"/>
      <c r="P121" s="2"/>
      <c r="Q121" s="221"/>
      <c r="R121" s="2"/>
      <c r="S121" s="221"/>
      <c r="T121" s="2"/>
      <c r="U121" s="169" t="str">
        <f t="shared" si="7"/>
        <v/>
      </c>
      <c r="V121" s="39" t="str">
        <f t="shared" si="8"/>
        <v/>
      </c>
      <c r="W121" s="170"/>
      <c r="X121" s="40"/>
      <c r="Y121" s="41" t="str">
        <f t="shared" si="9"/>
        <v/>
      </c>
      <c r="Z121" s="205" t="str">
        <f t="shared" si="10"/>
        <v/>
      </c>
      <c r="AA121" s="205" t="str">
        <f t="shared" si="11"/>
        <v/>
      </c>
      <c r="AB121" s="163">
        <f t="shared" si="12"/>
        <v>0</v>
      </c>
      <c r="AC121" s="209"/>
    </row>
    <row r="122" spans="1:29" ht="26.1" customHeight="1" thickTop="1" thickBot="1">
      <c r="A122" s="209"/>
      <c r="B122" s="32"/>
      <c r="C122" s="33"/>
      <c r="D122" s="32"/>
      <c r="E122" s="34"/>
      <c r="F122" s="219"/>
      <c r="G122" s="220"/>
      <c r="H122" s="34"/>
      <c r="I122" s="221"/>
      <c r="J122" s="2"/>
      <c r="K122" s="221"/>
      <c r="L122" s="2"/>
      <c r="M122" s="221"/>
      <c r="N122" s="2"/>
      <c r="O122" s="221"/>
      <c r="P122" s="2"/>
      <c r="Q122" s="221"/>
      <c r="R122" s="2"/>
      <c r="S122" s="221"/>
      <c r="T122" s="2"/>
      <c r="U122" s="169" t="str">
        <f t="shared" si="7"/>
        <v/>
      </c>
      <c r="V122" s="39" t="str">
        <f t="shared" si="8"/>
        <v/>
      </c>
      <c r="W122" s="170"/>
      <c r="X122" s="40"/>
      <c r="Y122" s="41" t="str">
        <f t="shared" si="9"/>
        <v/>
      </c>
      <c r="Z122" s="205" t="str">
        <f t="shared" si="10"/>
        <v/>
      </c>
      <c r="AA122" s="205" t="str">
        <f t="shared" si="11"/>
        <v/>
      </c>
      <c r="AB122" s="163">
        <f t="shared" si="12"/>
        <v>0</v>
      </c>
      <c r="AC122" s="209"/>
    </row>
    <row r="123" spans="1:29" ht="26.1" customHeight="1" thickTop="1" thickBot="1">
      <c r="A123" s="209"/>
      <c r="B123" s="32"/>
      <c r="C123" s="33"/>
      <c r="D123" s="32"/>
      <c r="E123" s="34"/>
      <c r="F123" s="219"/>
      <c r="G123" s="220"/>
      <c r="H123" s="34"/>
      <c r="I123" s="221"/>
      <c r="J123" s="2"/>
      <c r="K123" s="221"/>
      <c r="L123" s="2"/>
      <c r="M123" s="221"/>
      <c r="N123" s="2"/>
      <c r="O123" s="221"/>
      <c r="P123" s="2"/>
      <c r="Q123" s="221"/>
      <c r="R123" s="2"/>
      <c r="S123" s="221"/>
      <c r="T123" s="2"/>
      <c r="U123" s="169" t="str">
        <f t="shared" si="7"/>
        <v/>
      </c>
      <c r="V123" s="39" t="str">
        <f t="shared" si="8"/>
        <v/>
      </c>
      <c r="W123" s="170"/>
      <c r="X123" s="40"/>
      <c r="Y123" s="41" t="str">
        <f t="shared" si="9"/>
        <v/>
      </c>
      <c r="Z123" s="205" t="str">
        <f t="shared" si="10"/>
        <v/>
      </c>
      <c r="AA123" s="205" t="str">
        <f t="shared" si="11"/>
        <v/>
      </c>
      <c r="AB123" s="163">
        <f t="shared" si="12"/>
        <v>0</v>
      </c>
      <c r="AC123" s="209"/>
    </row>
    <row r="124" spans="1:29" ht="26.1" customHeight="1" thickTop="1" thickBot="1">
      <c r="A124" s="209"/>
      <c r="B124" s="32"/>
      <c r="C124" s="33"/>
      <c r="D124" s="32"/>
      <c r="E124" s="34"/>
      <c r="F124" s="219"/>
      <c r="G124" s="220"/>
      <c r="H124" s="34"/>
      <c r="I124" s="221"/>
      <c r="J124" s="2"/>
      <c r="K124" s="221"/>
      <c r="L124" s="2"/>
      <c r="M124" s="221"/>
      <c r="N124" s="2"/>
      <c r="O124" s="221"/>
      <c r="P124" s="2"/>
      <c r="Q124" s="221"/>
      <c r="R124" s="2"/>
      <c r="S124" s="221"/>
      <c r="T124" s="2"/>
      <c r="U124" s="169" t="str">
        <f t="shared" si="7"/>
        <v/>
      </c>
      <c r="V124" s="39" t="str">
        <f t="shared" si="8"/>
        <v/>
      </c>
      <c r="W124" s="170"/>
      <c r="X124" s="40"/>
      <c r="Y124" s="41" t="str">
        <f t="shared" si="9"/>
        <v/>
      </c>
      <c r="Z124" s="205" t="str">
        <f t="shared" si="10"/>
        <v/>
      </c>
      <c r="AA124" s="205" t="str">
        <f t="shared" si="11"/>
        <v/>
      </c>
      <c r="AB124" s="163">
        <f t="shared" si="12"/>
        <v>0</v>
      </c>
      <c r="AC124" s="209"/>
    </row>
    <row r="125" spans="1:29" ht="26.1" customHeight="1" thickTop="1" thickBot="1">
      <c r="A125" s="209"/>
      <c r="B125" s="32"/>
      <c r="C125" s="33"/>
      <c r="D125" s="32"/>
      <c r="E125" s="34"/>
      <c r="F125" s="219"/>
      <c r="G125" s="220"/>
      <c r="H125" s="34"/>
      <c r="I125" s="221"/>
      <c r="J125" s="2"/>
      <c r="K125" s="221"/>
      <c r="L125" s="2"/>
      <c r="M125" s="221"/>
      <c r="N125" s="2"/>
      <c r="O125" s="221"/>
      <c r="P125" s="2"/>
      <c r="Q125" s="221"/>
      <c r="R125" s="2"/>
      <c r="S125" s="221"/>
      <c r="T125" s="2"/>
      <c r="U125" s="169" t="str">
        <f t="shared" si="7"/>
        <v/>
      </c>
      <c r="V125" s="39" t="str">
        <f t="shared" si="8"/>
        <v/>
      </c>
      <c r="W125" s="170"/>
      <c r="X125" s="40"/>
      <c r="Y125" s="41" t="str">
        <f t="shared" si="9"/>
        <v/>
      </c>
      <c r="Z125" s="205" t="str">
        <f t="shared" si="10"/>
        <v/>
      </c>
      <c r="AA125" s="205" t="str">
        <f t="shared" si="11"/>
        <v/>
      </c>
      <c r="AB125" s="163">
        <f t="shared" si="12"/>
        <v>0</v>
      </c>
      <c r="AC125" s="209"/>
    </row>
    <row r="126" spans="1:29" ht="26.1" customHeight="1" thickTop="1" thickBot="1">
      <c r="A126" s="209"/>
      <c r="B126" s="32"/>
      <c r="C126" s="33"/>
      <c r="D126" s="32"/>
      <c r="E126" s="34"/>
      <c r="F126" s="219"/>
      <c r="G126" s="220"/>
      <c r="H126" s="34"/>
      <c r="I126" s="221"/>
      <c r="J126" s="2"/>
      <c r="K126" s="221"/>
      <c r="L126" s="2"/>
      <c r="M126" s="221"/>
      <c r="N126" s="2"/>
      <c r="O126" s="221"/>
      <c r="P126" s="2"/>
      <c r="Q126" s="221"/>
      <c r="R126" s="2"/>
      <c r="S126" s="221"/>
      <c r="T126" s="2"/>
      <c r="U126" s="169" t="str">
        <f t="shared" si="7"/>
        <v/>
      </c>
      <c r="V126" s="39" t="str">
        <f t="shared" si="8"/>
        <v/>
      </c>
      <c r="W126" s="170"/>
      <c r="X126" s="40"/>
      <c r="Y126" s="41" t="str">
        <f t="shared" si="9"/>
        <v/>
      </c>
      <c r="Z126" s="205" t="str">
        <f t="shared" si="10"/>
        <v/>
      </c>
      <c r="AA126" s="205" t="str">
        <f t="shared" si="11"/>
        <v/>
      </c>
      <c r="AB126" s="163">
        <f t="shared" si="12"/>
        <v>0</v>
      </c>
      <c r="AC126" s="209"/>
    </row>
    <row r="127" spans="1:29" ht="26.1" customHeight="1" thickTop="1" thickBot="1">
      <c r="A127" s="209"/>
      <c r="B127" s="32"/>
      <c r="C127" s="33"/>
      <c r="D127" s="32"/>
      <c r="E127" s="34"/>
      <c r="F127" s="219"/>
      <c r="G127" s="220"/>
      <c r="H127" s="34"/>
      <c r="I127" s="221"/>
      <c r="J127" s="2"/>
      <c r="K127" s="221"/>
      <c r="L127" s="2"/>
      <c r="M127" s="221"/>
      <c r="N127" s="2"/>
      <c r="O127" s="221"/>
      <c r="P127" s="2"/>
      <c r="Q127" s="221"/>
      <c r="R127" s="2"/>
      <c r="S127" s="221"/>
      <c r="T127" s="2"/>
      <c r="U127" s="169" t="str">
        <f t="shared" si="7"/>
        <v/>
      </c>
      <c r="V127" s="39" t="str">
        <f t="shared" si="8"/>
        <v/>
      </c>
      <c r="W127" s="170"/>
      <c r="X127" s="40"/>
      <c r="Y127" s="41" t="str">
        <f t="shared" si="9"/>
        <v/>
      </c>
      <c r="Z127" s="205" t="str">
        <f t="shared" si="10"/>
        <v/>
      </c>
      <c r="AA127" s="205" t="str">
        <f t="shared" si="11"/>
        <v/>
      </c>
      <c r="AB127" s="163">
        <f t="shared" si="12"/>
        <v>0</v>
      </c>
      <c r="AC127" s="209"/>
    </row>
    <row r="128" spans="1:29" ht="26.1" customHeight="1" thickTop="1" thickBot="1">
      <c r="A128" s="209"/>
      <c r="B128" s="32"/>
      <c r="C128" s="33"/>
      <c r="D128" s="32"/>
      <c r="E128" s="34"/>
      <c r="F128" s="219"/>
      <c r="G128" s="220"/>
      <c r="H128" s="34"/>
      <c r="I128" s="221"/>
      <c r="J128" s="2"/>
      <c r="K128" s="221"/>
      <c r="L128" s="2"/>
      <c r="M128" s="221"/>
      <c r="N128" s="2"/>
      <c r="O128" s="221"/>
      <c r="P128" s="2"/>
      <c r="Q128" s="221"/>
      <c r="R128" s="2"/>
      <c r="S128" s="221"/>
      <c r="T128" s="2"/>
      <c r="U128" s="169" t="str">
        <f t="shared" si="7"/>
        <v/>
      </c>
      <c r="V128" s="39" t="str">
        <f t="shared" si="8"/>
        <v/>
      </c>
      <c r="W128" s="170"/>
      <c r="X128" s="40"/>
      <c r="Y128" s="41" t="str">
        <f t="shared" si="9"/>
        <v/>
      </c>
      <c r="Z128" s="205" t="str">
        <f t="shared" si="10"/>
        <v/>
      </c>
      <c r="AA128" s="205" t="str">
        <f t="shared" si="11"/>
        <v/>
      </c>
      <c r="AB128" s="163">
        <f t="shared" si="12"/>
        <v>0</v>
      </c>
      <c r="AC128" s="209"/>
    </row>
    <row r="129" spans="1:29" ht="26.1" customHeight="1" thickTop="1" thickBot="1">
      <c r="A129" s="209"/>
      <c r="B129" s="32"/>
      <c r="C129" s="33"/>
      <c r="D129" s="32"/>
      <c r="E129" s="34"/>
      <c r="F129" s="219"/>
      <c r="G129" s="220"/>
      <c r="H129" s="34"/>
      <c r="I129" s="221"/>
      <c r="J129" s="2"/>
      <c r="K129" s="221"/>
      <c r="L129" s="2"/>
      <c r="M129" s="221"/>
      <c r="N129" s="2"/>
      <c r="O129" s="221"/>
      <c r="P129" s="2"/>
      <c r="Q129" s="221"/>
      <c r="R129" s="2"/>
      <c r="S129" s="221"/>
      <c r="T129" s="2"/>
      <c r="U129" s="169" t="str">
        <f t="shared" si="7"/>
        <v/>
      </c>
      <c r="V129" s="39" t="str">
        <f t="shared" si="8"/>
        <v/>
      </c>
      <c r="W129" s="170"/>
      <c r="X129" s="40"/>
      <c r="Y129" s="41" t="str">
        <f t="shared" si="9"/>
        <v/>
      </c>
      <c r="Z129" s="205" t="str">
        <f t="shared" si="10"/>
        <v/>
      </c>
      <c r="AA129" s="205" t="str">
        <f t="shared" si="11"/>
        <v/>
      </c>
      <c r="AB129" s="163">
        <f t="shared" si="12"/>
        <v>0</v>
      </c>
      <c r="AC129" s="209"/>
    </row>
    <row r="130" spans="1:29" ht="26.1" customHeight="1" thickTop="1" thickBot="1">
      <c r="A130" s="209"/>
      <c r="B130" s="32"/>
      <c r="C130" s="33"/>
      <c r="D130" s="32"/>
      <c r="E130" s="34"/>
      <c r="F130" s="219"/>
      <c r="G130" s="220"/>
      <c r="H130" s="34"/>
      <c r="I130" s="221"/>
      <c r="J130" s="2"/>
      <c r="K130" s="221"/>
      <c r="L130" s="2"/>
      <c r="M130" s="221"/>
      <c r="N130" s="2"/>
      <c r="O130" s="221"/>
      <c r="P130" s="2"/>
      <c r="Q130" s="221"/>
      <c r="R130" s="2"/>
      <c r="S130" s="221"/>
      <c r="T130" s="2"/>
      <c r="U130" s="169" t="str">
        <f t="shared" si="7"/>
        <v/>
      </c>
      <c r="V130" s="39" t="str">
        <f t="shared" si="8"/>
        <v/>
      </c>
      <c r="W130" s="170"/>
      <c r="X130" s="40"/>
      <c r="Y130" s="41" t="str">
        <f t="shared" si="9"/>
        <v/>
      </c>
      <c r="Z130" s="205" t="str">
        <f t="shared" si="10"/>
        <v/>
      </c>
      <c r="AA130" s="205" t="str">
        <f t="shared" si="11"/>
        <v/>
      </c>
      <c r="AB130" s="163">
        <f t="shared" si="12"/>
        <v>0</v>
      </c>
      <c r="AC130" s="209"/>
    </row>
    <row r="131" spans="1:29" ht="26.1" customHeight="1" thickTop="1" thickBot="1">
      <c r="A131" s="209"/>
      <c r="B131" s="32"/>
      <c r="C131" s="33"/>
      <c r="D131" s="32"/>
      <c r="E131" s="34"/>
      <c r="F131" s="219"/>
      <c r="G131" s="220"/>
      <c r="H131" s="34"/>
      <c r="I131" s="221"/>
      <c r="J131" s="2"/>
      <c r="K131" s="221"/>
      <c r="L131" s="2"/>
      <c r="M131" s="221"/>
      <c r="N131" s="2"/>
      <c r="O131" s="221"/>
      <c r="P131" s="2"/>
      <c r="Q131" s="221"/>
      <c r="R131" s="2"/>
      <c r="S131" s="221"/>
      <c r="T131" s="2"/>
      <c r="U131" s="169" t="str">
        <f t="shared" si="7"/>
        <v/>
      </c>
      <c r="V131" s="39" t="str">
        <f t="shared" si="8"/>
        <v/>
      </c>
      <c r="W131" s="170"/>
      <c r="X131" s="40"/>
      <c r="Y131" s="41" t="str">
        <f t="shared" si="9"/>
        <v/>
      </c>
      <c r="Z131" s="205" t="str">
        <f t="shared" si="10"/>
        <v/>
      </c>
      <c r="AA131" s="205" t="str">
        <f t="shared" si="11"/>
        <v/>
      </c>
      <c r="AB131" s="163">
        <f t="shared" si="12"/>
        <v>0</v>
      </c>
      <c r="AC131" s="209"/>
    </row>
    <row r="132" spans="1:29" ht="26.1" customHeight="1" thickTop="1" thickBot="1">
      <c r="A132" s="209"/>
      <c r="B132" s="32"/>
      <c r="C132" s="33"/>
      <c r="D132" s="32"/>
      <c r="E132" s="34"/>
      <c r="F132" s="219"/>
      <c r="G132" s="220"/>
      <c r="H132" s="34"/>
      <c r="I132" s="221"/>
      <c r="J132" s="2"/>
      <c r="K132" s="221"/>
      <c r="L132" s="2"/>
      <c r="M132" s="221"/>
      <c r="N132" s="2"/>
      <c r="O132" s="221"/>
      <c r="P132" s="2"/>
      <c r="Q132" s="221"/>
      <c r="R132" s="2"/>
      <c r="S132" s="221"/>
      <c r="T132" s="2"/>
      <c r="U132" s="169" t="str">
        <f t="shared" si="7"/>
        <v/>
      </c>
      <c r="V132" s="39" t="str">
        <f t="shared" si="8"/>
        <v/>
      </c>
      <c r="W132" s="170"/>
      <c r="X132" s="40"/>
      <c r="Y132" s="41" t="str">
        <f t="shared" si="9"/>
        <v/>
      </c>
      <c r="Z132" s="205" t="str">
        <f t="shared" si="10"/>
        <v/>
      </c>
      <c r="AA132" s="205" t="str">
        <f t="shared" si="11"/>
        <v/>
      </c>
      <c r="AB132" s="163">
        <f t="shared" si="12"/>
        <v>0</v>
      </c>
      <c r="AC132" s="209"/>
    </row>
    <row r="133" spans="1:29" ht="26.1" customHeight="1" thickTop="1" thickBot="1">
      <c r="A133" s="209"/>
      <c r="B133" s="32"/>
      <c r="C133" s="33"/>
      <c r="D133" s="32"/>
      <c r="E133" s="34"/>
      <c r="F133" s="219"/>
      <c r="G133" s="220"/>
      <c r="H133" s="34"/>
      <c r="I133" s="221"/>
      <c r="J133" s="2"/>
      <c r="K133" s="221"/>
      <c r="L133" s="2"/>
      <c r="M133" s="221"/>
      <c r="N133" s="2"/>
      <c r="O133" s="221"/>
      <c r="P133" s="2"/>
      <c r="Q133" s="221"/>
      <c r="R133" s="2"/>
      <c r="S133" s="221"/>
      <c r="T133" s="2"/>
      <c r="U133" s="169" t="str">
        <f t="shared" si="7"/>
        <v/>
      </c>
      <c r="V133" s="39" t="str">
        <f t="shared" si="8"/>
        <v/>
      </c>
      <c r="W133" s="170"/>
      <c r="X133" s="40"/>
      <c r="Y133" s="41" t="str">
        <f t="shared" si="9"/>
        <v/>
      </c>
      <c r="Z133" s="205" t="str">
        <f t="shared" si="10"/>
        <v/>
      </c>
      <c r="AA133" s="205" t="str">
        <f t="shared" si="11"/>
        <v/>
      </c>
      <c r="AB133" s="163">
        <f t="shared" si="12"/>
        <v>0</v>
      </c>
      <c r="AC133" s="209"/>
    </row>
    <row r="134" spans="1:29" ht="26.1" customHeight="1" thickTop="1" thickBot="1">
      <c r="A134" s="209"/>
      <c r="B134" s="32"/>
      <c r="C134" s="33"/>
      <c r="D134" s="32"/>
      <c r="E134" s="34"/>
      <c r="F134" s="219"/>
      <c r="G134" s="220"/>
      <c r="H134" s="34"/>
      <c r="I134" s="221"/>
      <c r="J134" s="2"/>
      <c r="K134" s="221"/>
      <c r="L134" s="2"/>
      <c r="M134" s="221"/>
      <c r="N134" s="2"/>
      <c r="O134" s="221"/>
      <c r="P134" s="2"/>
      <c r="Q134" s="221"/>
      <c r="R134" s="2"/>
      <c r="S134" s="221"/>
      <c r="T134" s="2"/>
      <c r="U134" s="169" t="str">
        <f t="shared" si="7"/>
        <v/>
      </c>
      <c r="V134" s="39" t="str">
        <f t="shared" si="8"/>
        <v/>
      </c>
      <c r="W134" s="170"/>
      <c r="X134" s="40"/>
      <c r="Y134" s="41" t="str">
        <f t="shared" si="9"/>
        <v/>
      </c>
      <c r="Z134" s="205" t="str">
        <f t="shared" si="10"/>
        <v/>
      </c>
      <c r="AA134" s="205" t="str">
        <f t="shared" si="11"/>
        <v/>
      </c>
      <c r="AB134" s="163">
        <f t="shared" si="12"/>
        <v>0</v>
      </c>
      <c r="AC134" s="209"/>
    </row>
    <row r="135" spans="1:29" ht="26.1" customHeight="1" thickTop="1" thickBot="1">
      <c r="A135" s="209"/>
      <c r="B135" s="32"/>
      <c r="C135" s="33"/>
      <c r="D135" s="32"/>
      <c r="E135" s="34"/>
      <c r="F135" s="219"/>
      <c r="G135" s="220"/>
      <c r="H135" s="34"/>
      <c r="I135" s="221"/>
      <c r="J135" s="2"/>
      <c r="K135" s="221"/>
      <c r="L135" s="2"/>
      <c r="M135" s="221"/>
      <c r="N135" s="2"/>
      <c r="O135" s="221"/>
      <c r="P135" s="2"/>
      <c r="Q135" s="221"/>
      <c r="R135" s="2"/>
      <c r="S135" s="221"/>
      <c r="T135" s="2"/>
      <c r="U135" s="169" t="str">
        <f t="shared" si="7"/>
        <v/>
      </c>
      <c r="V135" s="39" t="str">
        <f t="shared" si="8"/>
        <v/>
      </c>
      <c r="W135" s="170"/>
      <c r="X135" s="40"/>
      <c r="Y135" s="41" t="str">
        <f t="shared" si="9"/>
        <v/>
      </c>
      <c r="Z135" s="205" t="str">
        <f t="shared" si="10"/>
        <v/>
      </c>
      <c r="AA135" s="205" t="str">
        <f t="shared" si="11"/>
        <v/>
      </c>
      <c r="AB135" s="163">
        <f t="shared" si="12"/>
        <v>0</v>
      </c>
      <c r="AC135" s="209"/>
    </row>
    <row r="136" spans="1:29" ht="26.1" customHeight="1" thickTop="1" thickBot="1">
      <c r="A136" s="209"/>
      <c r="B136" s="32"/>
      <c r="C136" s="33"/>
      <c r="D136" s="32"/>
      <c r="E136" s="34"/>
      <c r="F136" s="219"/>
      <c r="G136" s="220"/>
      <c r="H136" s="34"/>
      <c r="I136" s="221"/>
      <c r="J136" s="2"/>
      <c r="K136" s="221"/>
      <c r="L136" s="2"/>
      <c r="M136" s="221"/>
      <c r="N136" s="2"/>
      <c r="O136" s="221"/>
      <c r="P136" s="2"/>
      <c r="Q136" s="221"/>
      <c r="R136" s="2"/>
      <c r="S136" s="221"/>
      <c r="T136" s="2"/>
      <c r="U136" s="169" t="str">
        <f t="shared" si="7"/>
        <v/>
      </c>
      <c r="V136" s="39" t="str">
        <f t="shared" si="8"/>
        <v/>
      </c>
      <c r="W136" s="170"/>
      <c r="X136" s="40"/>
      <c r="Y136" s="41" t="str">
        <f t="shared" si="9"/>
        <v/>
      </c>
      <c r="Z136" s="205" t="str">
        <f t="shared" si="10"/>
        <v/>
      </c>
      <c r="AA136" s="205" t="str">
        <f t="shared" si="11"/>
        <v/>
      </c>
      <c r="AB136" s="163">
        <f t="shared" si="12"/>
        <v>0</v>
      </c>
      <c r="AC136" s="209"/>
    </row>
    <row r="137" spans="1:29" ht="26.1" customHeight="1" thickTop="1" thickBot="1">
      <c r="A137" s="209"/>
      <c r="B137" s="32"/>
      <c r="C137" s="33"/>
      <c r="D137" s="32"/>
      <c r="E137" s="34"/>
      <c r="F137" s="219"/>
      <c r="G137" s="220"/>
      <c r="H137" s="34"/>
      <c r="I137" s="221"/>
      <c r="J137" s="2"/>
      <c r="K137" s="221"/>
      <c r="L137" s="2"/>
      <c r="M137" s="221"/>
      <c r="N137" s="2"/>
      <c r="O137" s="221"/>
      <c r="P137" s="2"/>
      <c r="Q137" s="221"/>
      <c r="R137" s="2"/>
      <c r="S137" s="221"/>
      <c r="T137" s="2"/>
      <c r="U137" s="169" t="str">
        <f t="shared" si="7"/>
        <v/>
      </c>
      <c r="V137" s="39" t="str">
        <f t="shared" si="8"/>
        <v/>
      </c>
      <c r="W137" s="170"/>
      <c r="X137" s="40"/>
      <c r="Y137" s="41" t="str">
        <f t="shared" si="9"/>
        <v/>
      </c>
      <c r="Z137" s="205" t="str">
        <f t="shared" si="10"/>
        <v/>
      </c>
      <c r="AA137" s="205" t="str">
        <f t="shared" si="11"/>
        <v/>
      </c>
      <c r="AB137" s="163">
        <f t="shared" si="12"/>
        <v>0</v>
      </c>
      <c r="AC137" s="209"/>
    </row>
    <row r="138" spans="1:29" ht="26.1" customHeight="1" thickTop="1" thickBot="1">
      <c r="A138" s="209"/>
      <c r="B138" s="32"/>
      <c r="C138" s="33"/>
      <c r="D138" s="32"/>
      <c r="E138" s="34"/>
      <c r="F138" s="219"/>
      <c r="G138" s="220"/>
      <c r="H138" s="34"/>
      <c r="I138" s="221"/>
      <c r="J138" s="2"/>
      <c r="K138" s="221"/>
      <c r="L138" s="2"/>
      <c r="M138" s="221"/>
      <c r="N138" s="2"/>
      <c r="O138" s="221"/>
      <c r="P138" s="2"/>
      <c r="Q138" s="221"/>
      <c r="R138" s="2"/>
      <c r="S138" s="221"/>
      <c r="T138" s="2"/>
      <c r="U138" s="169" t="str">
        <f t="shared" si="7"/>
        <v/>
      </c>
      <c r="V138" s="39" t="str">
        <f t="shared" si="8"/>
        <v/>
      </c>
      <c r="W138" s="170"/>
      <c r="X138" s="40"/>
      <c r="Y138" s="41" t="str">
        <f t="shared" si="9"/>
        <v/>
      </c>
      <c r="Z138" s="205" t="str">
        <f t="shared" si="10"/>
        <v/>
      </c>
      <c r="AA138" s="205" t="str">
        <f t="shared" si="11"/>
        <v/>
      </c>
      <c r="AB138" s="163">
        <f t="shared" si="12"/>
        <v>0</v>
      </c>
      <c r="AC138" s="209"/>
    </row>
    <row r="139" spans="1:29" ht="26.1" customHeight="1" thickTop="1" thickBot="1">
      <c r="A139" s="209"/>
      <c r="B139" s="32"/>
      <c r="C139" s="33"/>
      <c r="D139" s="32"/>
      <c r="E139" s="34"/>
      <c r="F139" s="219"/>
      <c r="G139" s="220"/>
      <c r="H139" s="34"/>
      <c r="I139" s="221"/>
      <c r="J139" s="2"/>
      <c r="K139" s="221"/>
      <c r="L139" s="2"/>
      <c r="M139" s="221"/>
      <c r="N139" s="2"/>
      <c r="O139" s="221"/>
      <c r="P139" s="2"/>
      <c r="Q139" s="221"/>
      <c r="R139" s="2"/>
      <c r="S139" s="221"/>
      <c r="T139" s="2"/>
      <c r="U139" s="169" t="str">
        <f t="shared" si="7"/>
        <v/>
      </c>
      <c r="V139" s="39" t="str">
        <f t="shared" si="8"/>
        <v/>
      </c>
      <c r="W139" s="170"/>
      <c r="X139" s="40"/>
      <c r="Y139" s="41" t="str">
        <f t="shared" si="9"/>
        <v/>
      </c>
      <c r="Z139" s="205" t="str">
        <f t="shared" si="10"/>
        <v/>
      </c>
      <c r="AA139" s="205" t="str">
        <f t="shared" si="11"/>
        <v/>
      </c>
      <c r="AB139" s="163">
        <f t="shared" si="12"/>
        <v>0</v>
      </c>
      <c r="AC139" s="209"/>
    </row>
    <row r="140" spans="1:29" ht="26.1" customHeight="1" thickTop="1" thickBot="1">
      <c r="A140" s="209"/>
      <c r="B140" s="32"/>
      <c r="C140" s="33"/>
      <c r="D140" s="32"/>
      <c r="E140" s="34"/>
      <c r="F140" s="219"/>
      <c r="G140" s="220"/>
      <c r="H140" s="34"/>
      <c r="I140" s="221"/>
      <c r="J140" s="2"/>
      <c r="K140" s="221"/>
      <c r="L140" s="2"/>
      <c r="M140" s="221"/>
      <c r="N140" s="2"/>
      <c r="O140" s="221"/>
      <c r="P140" s="2"/>
      <c r="Q140" s="221"/>
      <c r="R140" s="2"/>
      <c r="S140" s="221"/>
      <c r="T140" s="2"/>
      <c r="U140" s="169" t="str">
        <f t="shared" si="7"/>
        <v/>
      </c>
      <c r="V140" s="39" t="str">
        <f t="shared" si="8"/>
        <v/>
      </c>
      <c r="W140" s="170"/>
      <c r="X140" s="40"/>
      <c r="Y140" s="41" t="str">
        <f t="shared" si="9"/>
        <v/>
      </c>
      <c r="Z140" s="205" t="str">
        <f t="shared" si="10"/>
        <v/>
      </c>
      <c r="AA140" s="205" t="str">
        <f t="shared" si="11"/>
        <v/>
      </c>
      <c r="AB140" s="163">
        <f t="shared" si="12"/>
        <v>0</v>
      </c>
      <c r="AC140" s="209"/>
    </row>
    <row r="141" spans="1:29" ht="26.1" customHeight="1" thickTop="1" thickBot="1">
      <c r="A141" s="209"/>
      <c r="B141" s="32"/>
      <c r="C141" s="33"/>
      <c r="D141" s="32"/>
      <c r="E141" s="34"/>
      <c r="F141" s="219"/>
      <c r="G141" s="220"/>
      <c r="H141" s="34"/>
      <c r="I141" s="221"/>
      <c r="J141" s="2"/>
      <c r="K141" s="221"/>
      <c r="L141" s="2"/>
      <c r="M141" s="221"/>
      <c r="N141" s="2"/>
      <c r="O141" s="221"/>
      <c r="P141" s="2"/>
      <c r="Q141" s="221"/>
      <c r="R141" s="2"/>
      <c r="S141" s="221"/>
      <c r="T141" s="2"/>
      <c r="U141" s="169" t="str">
        <f t="shared" si="7"/>
        <v/>
      </c>
      <c r="V141" s="39" t="str">
        <f t="shared" si="8"/>
        <v/>
      </c>
      <c r="W141" s="170"/>
      <c r="X141" s="40"/>
      <c r="Y141" s="41" t="str">
        <f t="shared" si="9"/>
        <v/>
      </c>
      <c r="Z141" s="205" t="str">
        <f t="shared" si="10"/>
        <v/>
      </c>
      <c r="AA141" s="205" t="str">
        <f t="shared" si="11"/>
        <v/>
      </c>
      <c r="AB141" s="163">
        <f t="shared" si="12"/>
        <v>0</v>
      </c>
      <c r="AC141" s="209"/>
    </row>
    <row r="142" spans="1:29" ht="26.1" customHeight="1" thickTop="1" thickBot="1">
      <c r="A142" s="209"/>
      <c r="B142" s="32"/>
      <c r="C142" s="33"/>
      <c r="D142" s="32"/>
      <c r="E142" s="34"/>
      <c r="F142" s="219"/>
      <c r="G142" s="220"/>
      <c r="H142" s="34"/>
      <c r="I142" s="221"/>
      <c r="J142" s="2"/>
      <c r="K142" s="221"/>
      <c r="L142" s="2"/>
      <c r="M142" s="221"/>
      <c r="N142" s="2"/>
      <c r="O142" s="221"/>
      <c r="P142" s="2"/>
      <c r="Q142" s="221"/>
      <c r="R142" s="2"/>
      <c r="S142" s="221"/>
      <c r="T142" s="2"/>
      <c r="U142" s="169" t="str">
        <f t="shared" si="7"/>
        <v/>
      </c>
      <c r="V142" s="39" t="str">
        <f t="shared" si="8"/>
        <v/>
      </c>
      <c r="W142" s="170"/>
      <c r="X142" s="40"/>
      <c r="Y142" s="41" t="str">
        <f t="shared" si="9"/>
        <v/>
      </c>
      <c r="Z142" s="205" t="str">
        <f t="shared" si="10"/>
        <v/>
      </c>
      <c r="AA142" s="205" t="str">
        <f t="shared" si="11"/>
        <v/>
      </c>
      <c r="AB142" s="163">
        <f t="shared" si="12"/>
        <v>0</v>
      </c>
      <c r="AC142" s="209"/>
    </row>
    <row r="143" spans="1:29" ht="26.1" customHeight="1" thickTop="1" thickBot="1">
      <c r="A143" s="209"/>
      <c r="B143" s="32"/>
      <c r="C143" s="33"/>
      <c r="D143" s="32"/>
      <c r="E143" s="34"/>
      <c r="F143" s="219"/>
      <c r="G143" s="220"/>
      <c r="H143" s="34"/>
      <c r="I143" s="221"/>
      <c r="J143" s="2"/>
      <c r="K143" s="221"/>
      <c r="L143" s="2"/>
      <c r="M143" s="221"/>
      <c r="N143" s="2"/>
      <c r="O143" s="221"/>
      <c r="P143" s="2"/>
      <c r="Q143" s="221"/>
      <c r="R143" s="2"/>
      <c r="S143" s="221"/>
      <c r="T143" s="2"/>
      <c r="U143" s="169" t="str">
        <f t="shared" si="7"/>
        <v/>
      </c>
      <c r="V143" s="39" t="str">
        <f t="shared" si="8"/>
        <v/>
      </c>
      <c r="W143" s="170"/>
      <c r="X143" s="40"/>
      <c r="Y143" s="41" t="str">
        <f t="shared" si="9"/>
        <v/>
      </c>
      <c r="Z143" s="205" t="str">
        <f t="shared" si="10"/>
        <v/>
      </c>
      <c r="AA143" s="205" t="str">
        <f t="shared" si="11"/>
        <v/>
      </c>
      <c r="AB143" s="163">
        <f t="shared" si="12"/>
        <v>0</v>
      </c>
      <c r="AC143" s="209"/>
    </row>
    <row r="144" spans="1:29" ht="26.1" customHeight="1" thickTop="1" thickBot="1">
      <c r="A144" s="209"/>
      <c r="B144" s="32"/>
      <c r="C144" s="33"/>
      <c r="D144" s="32"/>
      <c r="E144" s="34"/>
      <c r="F144" s="219"/>
      <c r="G144" s="220"/>
      <c r="H144" s="34"/>
      <c r="I144" s="221"/>
      <c r="J144" s="2"/>
      <c r="K144" s="221"/>
      <c r="L144" s="2"/>
      <c r="M144" s="221"/>
      <c r="N144" s="2"/>
      <c r="O144" s="221"/>
      <c r="P144" s="2"/>
      <c r="Q144" s="221"/>
      <c r="R144" s="2"/>
      <c r="S144" s="221"/>
      <c r="T144" s="2"/>
      <c r="U144" s="169" t="str">
        <f t="shared" ref="U144:U207" si="13">IF(AND(COUNTA(J144,L144,N144,P144,R144,T144)=0,COUNTA(I144,K144,M144,O144,Q144,S144)=6),"x","")</f>
        <v/>
      </c>
      <c r="V144" s="39" t="str">
        <f t="shared" ref="V144:V207" si="14">IF(COUNTA(J144,L144,N144,P144,R144,T144)=1,"x","")</f>
        <v/>
      </c>
      <c r="W144" s="170"/>
      <c r="X144" s="40"/>
      <c r="Y144" s="41" t="str">
        <f t="shared" ref="Y144:Y207" si="15">IF(AND(U144="x",V144="",W144&gt;0),EDATE(W144,$Y$10),"")</f>
        <v/>
      </c>
      <c r="Z144" s="205" t="str">
        <f t="shared" ref="Z144:Z207" si="16">IF(AND(COUNTA(H144)=1,COUNTIF(U144:V144,"x")=0),1,"")</f>
        <v/>
      </c>
      <c r="AA144" s="205" t="str">
        <f t="shared" ref="AA144:AA207" si="17">IF(AND($Z144=1,G144="x"),1,"")</f>
        <v/>
      </c>
      <c r="AB144" s="163">
        <f t="shared" ref="AB144:AB207" si="18">IF(AND(V144="X",G144="X"),1,0)</f>
        <v>0</v>
      </c>
      <c r="AC144" s="209"/>
    </row>
    <row r="145" spans="1:29" ht="26.1" customHeight="1" thickTop="1" thickBot="1">
      <c r="A145" s="209"/>
      <c r="B145" s="32"/>
      <c r="C145" s="33"/>
      <c r="D145" s="32"/>
      <c r="E145" s="34"/>
      <c r="F145" s="219"/>
      <c r="G145" s="220"/>
      <c r="H145" s="34"/>
      <c r="I145" s="221"/>
      <c r="J145" s="2"/>
      <c r="K145" s="221"/>
      <c r="L145" s="2"/>
      <c r="M145" s="221"/>
      <c r="N145" s="2"/>
      <c r="O145" s="221"/>
      <c r="P145" s="2"/>
      <c r="Q145" s="221"/>
      <c r="R145" s="2"/>
      <c r="S145" s="221"/>
      <c r="T145" s="2"/>
      <c r="U145" s="169" t="str">
        <f t="shared" si="13"/>
        <v/>
      </c>
      <c r="V145" s="39" t="str">
        <f t="shared" si="14"/>
        <v/>
      </c>
      <c r="W145" s="170"/>
      <c r="X145" s="40"/>
      <c r="Y145" s="41" t="str">
        <f t="shared" si="15"/>
        <v/>
      </c>
      <c r="Z145" s="205" t="str">
        <f t="shared" si="16"/>
        <v/>
      </c>
      <c r="AA145" s="205" t="str">
        <f t="shared" si="17"/>
        <v/>
      </c>
      <c r="AB145" s="163">
        <f t="shared" si="18"/>
        <v>0</v>
      </c>
      <c r="AC145" s="209"/>
    </row>
    <row r="146" spans="1:29" ht="26.1" customHeight="1" thickTop="1" thickBot="1">
      <c r="A146" s="209"/>
      <c r="B146" s="32"/>
      <c r="C146" s="33"/>
      <c r="D146" s="32"/>
      <c r="E146" s="34"/>
      <c r="F146" s="219"/>
      <c r="G146" s="220"/>
      <c r="H146" s="34"/>
      <c r="I146" s="221"/>
      <c r="J146" s="2"/>
      <c r="K146" s="221"/>
      <c r="L146" s="2"/>
      <c r="M146" s="221"/>
      <c r="N146" s="2"/>
      <c r="O146" s="221"/>
      <c r="P146" s="2"/>
      <c r="Q146" s="221"/>
      <c r="R146" s="2"/>
      <c r="S146" s="221"/>
      <c r="T146" s="2"/>
      <c r="U146" s="169" t="str">
        <f t="shared" si="13"/>
        <v/>
      </c>
      <c r="V146" s="39" t="str">
        <f t="shared" si="14"/>
        <v/>
      </c>
      <c r="W146" s="170"/>
      <c r="X146" s="40"/>
      <c r="Y146" s="41" t="str">
        <f t="shared" si="15"/>
        <v/>
      </c>
      <c r="Z146" s="205" t="str">
        <f t="shared" si="16"/>
        <v/>
      </c>
      <c r="AA146" s="205" t="str">
        <f t="shared" si="17"/>
        <v/>
      </c>
      <c r="AB146" s="163">
        <f t="shared" si="18"/>
        <v>0</v>
      </c>
      <c r="AC146" s="209"/>
    </row>
    <row r="147" spans="1:29" ht="26.1" customHeight="1" thickTop="1" thickBot="1">
      <c r="A147" s="209"/>
      <c r="B147" s="32"/>
      <c r="C147" s="33"/>
      <c r="D147" s="32"/>
      <c r="E147" s="34"/>
      <c r="F147" s="219"/>
      <c r="G147" s="220"/>
      <c r="H147" s="34"/>
      <c r="I147" s="221"/>
      <c r="J147" s="2"/>
      <c r="K147" s="221"/>
      <c r="L147" s="2"/>
      <c r="M147" s="221"/>
      <c r="N147" s="2"/>
      <c r="O147" s="221"/>
      <c r="P147" s="2"/>
      <c r="Q147" s="221"/>
      <c r="R147" s="2"/>
      <c r="S147" s="221"/>
      <c r="T147" s="2"/>
      <c r="U147" s="169" t="str">
        <f t="shared" si="13"/>
        <v/>
      </c>
      <c r="V147" s="39" t="str">
        <f t="shared" si="14"/>
        <v/>
      </c>
      <c r="W147" s="170"/>
      <c r="X147" s="40"/>
      <c r="Y147" s="41" t="str">
        <f t="shared" si="15"/>
        <v/>
      </c>
      <c r="Z147" s="205" t="str">
        <f t="shared" si="16"/>
        <v/>
      </c>
      <c r="AA147" s="205" t="str">
        <f t="shared" si="17"/>
        <v/>
      </c>
      <c r="AB147" s="163">
        <f t="shared" si="18"/>
        <v>0</v>
      </c>
      <c r="AC147" s="209"/>
    </row>
    <row r="148" spans="1:29" ht="26.1" customHeight="1" thickTop="1" thickBot="1">
      <c r="A148" s="209"/>
      <c r="B148" s="32"/>
      <c r="C148" s="33"/>
      <c r="D148" s="32"/>
      <c r="E148" s="34"/>
      <c r="F148" s="219"/>
      <c r="G148" s="220"/>
      <c r="H148" s="34"/>
      <c r="I148" s="221"/>
      <c r="J148" s="2"/>
      <c r="K148" s="221"/>
      <c r="L148" s="2"/>
      <c r="M148" s="221"/>
      <c r="N148" s="2"/>
      <c r="O148" s="221"/>
      <c r="P148" s="2"/>
      <c r="Q148" s="221"/>
      <c r="R148" s="2"/>
      <c r="S148" s="221"/>
      <c r="T148" s="2"/>
      <c r="U148" s="169" t="str">
        <f t="shared" si="13"/>
        <v/>
      </c>
      <c r="V148" s="39" t="str">
        <f t="shared" si="14"/>
        <v/>
      </c>
      <c r="W148" s="170"/>
      <c r="X148" s="40"/>
      <c r="Y148" s="41" t="str">
        <f t="shared" si="15"/>
        <v/>
      </c>
      <c r="Z148" s="205" t="str">
        <f t="shared" si="16"/>
        <v/>
      </c>
      <c r="AA148" s="205" t="str">
        <f t="shared" si="17"/>
        <v/>
      </c>
      <c r="AB148" s="163">
        <f t="shared" si="18"/>
        <v>0</v>
      </c>
      <c r="AC148" s="209"/>
    </row>
    <row r="149" spans="1:29" ht="26.1" customHeight="1" thickTop="1" thickBot="1">
      <c r="A149" s="209"/>
      <c r="B149" s="32"/>
      <c r="C149" s="33"/>
      <c r="D149" s="32"/>
      <c r="E149" s="34"/>
      <c r="F149" s="219"/>
      <c r="G149" s="220"/>
      <c r="H149" s="34"/>
      <c r="I149" s="221"/>
      <c r="J149" s="2"/>
      <c r="K149" s="221"/>
      <c r="L149" s="2"/>
      <c r="M149" s="221"/>
      <c r="N149" s="2"/>
      <c r="O149" s="221"/>
      <c r="P149" s="2"/>
      <c r="Q149" s="221"/>
      <c r="R149" s="2"/>
      <c r="S149" s="221"/>
      <c r="T149" s="2"/>
      <c r="U149" s="169" t="str">
        <f t="shared" si="13"/>
        <v/>
      </c>
      <c r="V149" s="39" t="str">
        <f t="shared" si="14"/>
        <v/>
      </c>
      <c r="W149" s="170"/>
      <c r="X149" s="40"/>
      <c r="Y149" s="41" t="str">
        <f t="shared" si="15"/>
        <v/>
      </c>
      <c r="Z149" s="205" t="str">
        <f t="shared" si="16"/>
        <v/>
      </c>
      <c r="AA149" s="205" t="str">
        <f t="shared" si="17"/>
        <v/>
      </c>
      <c r="AB149" s="163">
        <f t="shared" si="18"/>
        <v>0</v>
      </c>
      <c r="AC149" s="209"/>
    </row>
    <row r="150" spans="1:29" ht="26.1" customHeight="1" thickTop="1" thickBot="1">
      <c r="A150" s="209"/>
      <c r="B150" s="32"/>
      <c r="C150" s="33"/>
      <c r="D150" s="32"/>
      <c r="E150" s="34"/>
      <c r="F150" s="219"/>
      <c r="G150" s="220"/>
      <c r="H150" s="34"/>
      <c r="I150" s="221"/>
      <c r="J150" s="2"/>
      <c r="K150" s="221"/>
      <c r="L150" s="2"/>
      <c r="M150" s="221"/>
      <c r="N150" s="2"/>
      <c r="O150" s="221"/>
      <c r="P150" s="2"/>
      <c r="Q150" s="221"/>
      <c r="R150" s="2"/>
      <c r="S150" s="221"/>
      <c r="T150" s="2"/>
      <c r="U150" s="169" t="str">
        <f t="shared" si="13"/>
        <v/>
      </c>
      <c r="V150" s="39" t="str">
        <f t="shared" si="14"/>
        <v/>
      </c>
      <c r="W150" s="170"/>
      <c r="X150" s="40"/>
      <c r="Y150" s="41" t="str">
        <f t="shared" si="15"/>
        <v/>
      </c>
      <c r="Z150" s="205" t="str">
        <f t="shared" si="16"/>
        <v/>
      </c>
      <c r="AA150" s="205" t="str">
        <f t="shared" si="17"/>
        <v/>
      </c>
      <c r="AB150" s="163">
        <f t="shared" si="18"/>
        <v>0</v>
      </c>
      <c r="AC150" s="209"/>
    </row>
    <row r="151" spans="1:29" ht="26.1" customHeight="1" thickTop="1" thickBot="1">
      <c r="A151" s="209"/>
      <c r="B151" s="32"/>
      <c r="C151" s="33"/>
      <c r="D151" s="32"/>
      <c r="E151" s="34"/>
      <c r="F151" s="219"/>
      <c r="G151" s="220"/>
      <c r="H151" s="34"/>
      <c r="I151" s="221"/>
      <c r="J151" s="2"/>
      <c r="K151" s="221"/>
      <c r="L151" s="2"/>
      <c r="M151" s="221"/>
      <c r="N151" s="2"/>
      <c r="O151" s="221"/>
      <c r="P151" s="2"/>
      <c r="Q151" s="221"/>
      <c r="R151" s="2"/>
      <c r="S151" s="221"/>
      <c r="T151" s="2"/>
      <c r="U151" s="169" t="str">
        <f t="shared" si="13"/>
        <v/>
      </c>
      <c r="V151" s="39" t="str">
        <f t="shared" si="14"/>
        <v/>
      </c>
      <c r="W151" s="170"/>
      <c r="X151" s="40"/>
      <c r="Y151" s="41" t="str">
        <f t="shared" si="15"/>
        <v/>
      </c>
      <c r="Z151" s="205" t="str">
        <f t="shared" si="16"/>
        <v/>
      </c>
      <c r="AA151" s="205" t="str">
        <f t="shared" si="17"/>
        <v/>
      </c>
      <c r="AB151" s="163">
        <f t="shared" si="18"/>
        <v>0</v>
      </c>
      <c r="AC151" s="209"/>
    </row>
    <row r="152" spans="1:29" ht="26.1" customHeight="1" thickTop="1" thickBot="1">
      <c r="A152" s="209"/>
      <c r="B152" s="32"/>
      <c r="C152" s="33"/>
      <c r="D152" s="32"/>
      <c r="E152" s="34"/>
      <c r="F152" s="219"/>
      <c r="G152" s="220"/>
      <c r="H152" s="34"/>
      <c r="I152" s="221"/>
      <c r="J152" s="2"/>
      <c r="K152" s="221"/>
      <c r="L152" s="2"/>
      <c r="M152" s="221"/>
      <c r="N152" s="2"/>
      <c r="O152" s="221"/>
      <c r="P152" s="2"/>
      <c r="Q152" s="221"/>
      <c r="R152" s="2"/>
      <c r="S152" s="221"/>
      <c r="T152" s="2"/>
      <c r="U152" s="169" t="str">
        <f t="shared" si="13"/>
        <v/>
      </c>
      <c r="V152" s="39" t="str">
        <f t="shared" si="14"/>
        <v/>
      </c>
      <c r="W152" s="170"/>
      <c r="X152" s="40"/>
      <c r="Y152" s="41" t="str">
        <f t="shared" si="15"/>
        <v/>
      </c>
      <c r="Z152" s="205" t="str">
        <f t="shared" si="16"/>
        <v/>
      </c>
      <c r="AA152" s="205" t="str">
        <f t="shared" si="17"/>
        <v/>
      </c>
      <c r="AB152" s="163">
        <f t="shared" si="18"/>
        <v>0</v>
      </c>
      <c r="AC152" s="209"/>
    </row>
    <row r="153" spans="1:29" ht="26.1" customHeight="1" thickTop="1" thickBot="1">
      <c r="A153" s="209"/>
      <c r="B153" s="32"/>
      <c r="C153" s="33"/>
      <c r="D153" s="32"/>
      <c r="E153" s="34"/>
      <c r="F153" s="219"/>
      <c r="G153" s="220"/>
      <c r="H153" s="34"/>
      <c r="I153" s="221"/>
      <c r="J153" s="2"/>
      <c r="K153" s="221"/>
      <c r="L153" s="2"/>
      <c r="M153" s="221"/>
      <c r="N153" s="2"/>
      <c r="O153" s="221"/>
      <c r="P153" s="2"/>
      <c r="Q153" s="221"/>
      <c r="R153" s="2"/>
      <c r="S153" s="221"/>
      <c r="T153" s="2"/>
      <c r="U153" s="169" t="str">
        <f t="shared" si="13"/>
        <v/>
      </c>
      <c r="V153" s="39" t="str">
        <f t="shared" si="14"/>
        <v/>
      </c>
      <c r="W153" s="170"/>
      <c r="X153" s="40"/>
      <c r="Y153" s="41" t="str">
        <f t="shared" si="15"/>
        <v/>
      </c>
      <c r="Z153" s="205" t="str">
        <f t="shared" si="16"/>
        <v/>
      </c>
      <c r="AA153" s="205" t="str">
        <f t="shared" si="17"/>
        <v/>
      </c>
      <c r="AB153" s="163">
        <f t="shared" si="18"/>
        <v>0</v>
      </c>
      <c r="AC153" s="209"/>
    </row>
    <row r="154" spans="1:29" ht="26.1" customHeight="1" thickTop="1" thickBot="1">
      <c r="A154" s="209"/>
      <c r="B154" s="32"/>
      <c r="C154" s="33"/>
      <c r="D154" s="32"/>
      <c r="E154" s="34"/>
      <c r="F154" s="219"/>
      <c r="G154" s="220"/>
      <c r="H154" s="34"/>
      <c r="I154" s="221"/>
      <c r="J154" s="2"/>
      <c r="K154" s="221"/>
      <c r="L154" s="2"/>
      <c r="M154" s="221"/>
      <c r="N154" s="2"/>
      <c r="O154" s="221"/>
      <c r="P154" s="2"/>
      <c r="Q154" s="221"/>
      <c r="R154" s="2"/>
      <c r="S154" s="221"/>
      <c r="T154" s="2"/>
      <c r="U154" s="169" t="str">
        <f t="shared" si="13"/>
        <v/>
      </c>
      <c r="V154" s="39" t="str">
        <f t="shared" si="14"/>
        <v/>
      </c>
      <c r="W154" s="170"/>
      <c r="X154" s="40"/>
      <c r="Y154" s="41" t="str">
        <f t="shared" si="15"/>
        <v/>
      </c>
      <c r="Z154" s="205" t="str">
        <f t="shared" si="16"/>
        <v/>
      </c>
      <c r="AA154" s="205" t="str">
        <f t="shared" si="17"/>
        <v/>
      </c>
      <c r="AB154" s="163">
        <f t="shared" si="18"/>
        <v>0</v>
      </c>
      <c r="AC154" s="209"/>
    </row>
    <row r="155" spans="1:29" ht="26.1" customHeight="1" thickTop="1" thickBot="1">
      <c r="A155" s="209"/>
      <c r="B155" s="32"/>
      <c r="C155" s="33"/>
      <c r="D155" s="32"/>
      <c r="E155" s="34"/>
      <c r="F155" s="219"/>
      <c r="G155" s="220"/>
      <c r="H155" s="34"/>
      <c r="I155" s="221"/>
      <c r="J155" s="2"/>
      <c r="K155" s="221"/>
      <c r="L155" s="2"/>
      <c r="M155" s="221"/>
      <c r="N155" s="2"/>
      <c r="O155" s="221"/>
      <c r="P155" s="2"/>
      <c r="Q155" s="221"/>
      <c r="R155" s="2"/>
      <c r="S155" s="221"/>
      <c r="T155" s="2"/>
      <c r="U155" s="169" t="str">
        <f t="shared" si="13"/>
        <v/>
      </c>
      <c r="V155" s="39" t="str">
        <f t="shared" si="14"/>
        <v/>
      </c>
      <c r="W155" s="170"/>
      <c r="X155" s="40"/>
      <c r="Y155" s="41" t="str">
        <f t="shared" si="15"/>
        <v/>
      </c>
      <c r="Z155" s="205" t="str">
        <f t="shared" si="16"/>
        <v/>
      </c>
      <c r="AA155" s="205" t="str">
        <f t="shared" si="17"/>
        <v/>
      </c>
      <c r="AB155" s="163">
        <f t="shared" si="18"/>
        <v>0</v>
      </c>
      <c r="AC155" s="209"/>
    </row>
    <row r="156" spans="1:29" ht="26.1" customHeight="1" thickTop="1" thickBot="1">
      <c r="A156" s="209"/>
      <c r="B156" s="32"/>
      <c r="C156" s="33"/>
      <c r="D156" s="32"/>
      <c r="E156" s="34"/>
      <c r="F156" s="219"/>
      <c r="G156" s="220"/>
      <c r="H156" s="34"/>
      <c r="I156" s="221"/>
      <c r="J156" s="2"/>
      <c r="K156" s="221"/>
      <c r="L156" s="2"/>
      <c r="M156" s="221"/>
      <c r="N156" s="2"/>
      <c r="O156" s="221"/>
      <c r="P156" s="2"/>
      <c r="Q156" s="221"/>
      <c r="R156" s="2"/>
      <c r="S156" s="221"/>
      <c r="T156" s="2"/>
      <c r="U156" s="169" t="str">
        <f t="shared" si="13"/>
        <v/>
      </c>
      <c r="V156" s="39" t="str">
        <f t="shared" si="14"/>
        <v/>
      </c>
      <c r="W156" s="170"/>
      <c r="X156" s="40"/>
      <c r="Y156" s="41" t="str">
        <f t="shared" si="15"/>
        <v/>
      </c>
      <c r="Z156" s="205" t="str">
        <f t="shared" si="16"/>
        <v/>
      </c>
      <c r="AA156" s="205" t="str">
        <f t="shared" si="17"/>
        <v/>
      </c>
      <c r="AB156" s="163">
        <f t="shared" si="18"/>
        <v>0</v>
      </c>
      <c r="AC156" s="209"/>
    </row>
    <row r="157" spans="1:29" ht="26.1" customHeight="1" thickTop="1" thickBot="1">
      <c r="A157" s="209"/>
      <c r="B157" s="32"/>
      <c r="C157" s="33"/>
      <c r="D157" s="32"/>
      <c r="E157" s="34"/>
      <c r="F157" s="219"/>
      <c r="G157" s="220"/>
      <c r="H157" s="34"/>
      <c r="I157" s="221"/>
      <c r="J157" s="2"/>
      <c r="K157" s="221"/>
      <c r="L157" s="2"/>
      <c r="M157" s="221"/>
      <c r="N157" s="2"/>
      <c r="O157" s="221"/>
      <c r="P157" s="2"/>
      <c r="Q157" s="221"/>
      <c r="R157" s="2"/>
      <c r="S157" s="221"/>
      <c r="T157" s="2"/>
      <c r="U157" s="169" t="str">
        <f t="shared" si="13"/>
        <v/>
      </c>
      <c r="V157" s="39" t="str">
        <f t="shared" si="14"/>
        <v/>
      </c>
      <c r="W157" s="170"/>
      <c r="X157" s="40"/>
      <c r="Y157" s="41" t="str">
        <f t="shared" si="15"/>
        <v/>
      </c>
      <c r="Z157" s="205" t="str">
        <f t="shared" si="16"/>
        <v/>
      </c>
      <c r="AA157" s="205" t="str">
        <f t="shared" si="17"/>
        <v/>
      </c>
      <c r="AB157" s="163">
        <f t="shared" si="18"/>
        <v>0</v>
      </c>
      <c r="AC157" s="209"/>
    </row>
    <row r="158" spans="1:29" ht="26.1" customHeight="1" thickTop="1" thickBot="1">
      <c r="A158" s="209"/>
      <c r="B158" s="32"/>
      <c r="C158" s="33"/>
      <c r="D158" s="32"/>
      <c r="E158" s="34"/>
      <c r="F158" s="219"/>
      <c r="G158" s="220"/>
      <c r="H158" s="34"/>
      <c r="I158" s="221"/>
      <c r="J158" s="2"/>
      <c r="K158" s="221"/>
      <c r="L158" s="2"/>
      <c r="M158" s="221"/>
      <c r="N158" s="2"/>
      <c r="O158" s="221"/>
      <c r="P158" s="2"/>
      <c r="Q158" s="221"/>
      <c r="R158" s="2"/>
      <c r="S158" s="221"/>
      <c r="T158" s="2"/>
      <c r="U158" s="169" t="str">
        <f t="shared" si="13"/>
        <v/>
      </c>
      <c r="V158" s="39" t="str">
        <f t="shared" si="14"/>
        <v/>
      </c>
      <c r="W158" s="170"/>
      <c r="X158" s="40"/>
      <c r="Y158" s="41" t="str">
        <f t="shared" si="15"/>
        <v/>
      </c>
      <c r="Z158" s="205" t="str">
        <f t="shared" si="16"/>
        <v/>
      </c>
      <c r="AA158" s="205" t="str">
        <f t="shared" si="17"/>
        <v/>
      </c>
      <c r="AB158" s="163">
        <f t="shared" si="18"/>
        <v>0</v>
      </c>
      <c r="AC158" s="209"/>
    </row>
    <row r="159" spans="1:29" ht="26.1" customHeight="1" thickTop="1" thickBot="1">
      <c r="A159" s="209"/>
      <c r="B159" s="32"/>
      <c r="C159" s="33"/>
      <c r="D159" s="32"/>
      <c r="E159" s="34"/>
      <c r="F159" s="219"/>
      <c r="G159" s="220"/>
      <c r="H159" s="34"/>
      <c r="I159" s="221"/>
      <c r="J159" s="2"/>
      <c r="K159" s="221"/>
      <c r="L159" s="2"/>
      <c r="M159" s="221"/>
      <c r="N159" s="2"/>
      <c r="O159" s="221"/>
      <c r="P159" s="2"/>
      <c r="Q159" s="221"/>
      <c r="R159" s="2"/>
      <c r="S159" s="221"/>
      <c r="T159" s="2"/>
      <c r="U159" s="169" t="str">
        <f t="shared" si="13"/>
        <v/>
      </c>
      <c r="V159" s="39" t="str">
        <f t="shared" si="14"/>
        <v/>
      </c>
      <c r="W159" s="170"/>
      <c r="X159" s="40"/>
      <c r="Y159" s="41" t="str">
        <f t="shared" si="15"/>
        <v/>
      </c>
      <c r="Z159" s="205" t="str">
        <f t="shared" si="16"/>
        <v/>
      </c>
      <c r="AA159" s="205" t="str">
        <f t="shared" si="17"/>
        <v/>
      </c>
      <c r="AB159" s="163">
        <f t="shared" si="18"/>
        <v>0</v>
      </c>
      <c r="AC159" s="209"/>
    </row>
    <row r="160" spans="1:29" ht="26.1" customHeight="1" thickTop="1" thickBot="1">
      <c r="A160" s="209"/>
      <c r="B160" s="32"/>
      <c r="C160" s="33"/>
      <c r="D160" s="32"/>
      <c r="E160" s="34"/>
      <c r="F160" s="219"/>
      <c r="G160" s="220"/>
      <c r="H160" s="34"/>
      <c r="I160" s="221"/>
      <c r="J160" s="2"/>
      <c r="K160" s="221"/>
      <c r="L160" s="2"/>
      <c r="M160" s="221"/>
      <c r="N160" s="2"/>
      <c r="O160" s="221"/>
      <c r="P160" s="2"/>
      <c r="Q160" s="221"/>
      <c r="R160" s="2"/>
      <c r="S160" s="221"/>
      <c r="T160" s="2"/>
      <c r="U160" s="169" t="str">
        <f t="shared" si="13"/>
        <v/>
      </c>
      <c r="V160" s="39" t="str">
        <f t="shared" si="14"/>
        <v/>
      </c>
      <c r="W160" s="170"/>
      <c r="X160" s="40"/>
      <c r="Y160" s="41" t="str">
        <f t="shared" si="15"/>
        <v/>
      </c>
      <c r="Z160" s="205" t="str">
        <f t="shared" si="16"/>
        <v/>
      </c>
      <c r="AA160" s="205" t="str">
        <f t="shared" si="17"/>
        <v/>
      </c>
      <c r="AB160" s="163">
        <f t="shared" si="18"/>
        <v>0</v>
      </c>
      <c r="AC160" s="209"/>
    </row>
    <row r="161" spans="1:29" ht="26.1" customHeight="1" thickTop="1" thickBot="1">
      <c r="A161" s="209"/>
      <c r="B161" s="32"/>
      <c r="C161" s="33"/>
      <c r="D161" s="32"/>
      <c r="E161" s="34"/>
      <c r="F161" s="219"/>
      <c r="G161" s="220"/>
      <c r="H161" s="34"/>
      <c r="I161" s="221"/>
      <c r="J161" s="2"/>
      <c r="K161" s="221"/>
      <c r="L161" s="2"/>
      <c r="M161" s="221"/>
      <c r="N161" s="2"/>
      <c r="O161" s="221"/>
      <c r="P161" s="2"/>
      <c r="Q161" s="221"/>
      <c r="R161" s="2"/>
      <c r="S161" s="221"/>
      <c r="T161" s="2"/>
      <c r="U161" s="169" t="str">
        <f t="shared" si="13"/>
        <v/>
      </c>
      <c r="V161" s="39" t="str">
        <f t="shared" si="14"/>
        <v/>
      </c>
      <c r="W161" s="170"/>
      <c r="X161" s="40"/>
      <c r="Y161" s="41" t="str">
        <f t="shared" si="15"/>
        <v/>
      </c>
      <c r="Z161" s="205" t="str">
        <f t="shared" si="16"/>
        <v/>
      </c>
      <c r="AA161" s="205" t="str">
        <f t="shared" si="17"/>
        <v/>
      </c>
      <c r="AB161" s="163">
        <f t="shared" si="18"/>
        <v>0</v>
      </c>
      <c r="AC161" s="209"/>
    </row>
    <row r="162" spans="1:29" ht="26.1" customHeight="1" thickTop="1" thickBot="1">
      <c r="A162" s="209"/>
      <c r="B162" s="32"/>
      <c r="C162" s="33"/>
      <c r="D162" s="32"/>
      <c r="E162" s="34"/>
      <c r="F162" s="219"/>
      <c r="G162" s="220"/>
      <c r="H162" s="34"/>
      <c r="I162" s="221"/>
      <c r="J162" s="2"/>
      <c r="K162" s="221"/>
      <c r="L162" s="2"/>
      <c r="M162" s="221"/>
      <c r="N162" s="2"/>
      <c r="O162" s="221"/>
      <c r="P162" s="2"/>
      <c r="Q162" s="221"/>
      <c r="R162" s="2"/>
      <c r="S162" s="221"/>
      <c r="T162" s="2"/>
      <c r="U162" s="169" t="str">
        <f t="shared" si="13"/>
        <v/>
      </c>
      <c r="V162" s="39" t="str">
        <f t="shared" si="14"/>
        <v/>
      </c>
      <c r="W162" s="170"/>
      <c r="X162" s="40"/>
      <c r="Y162" s="41" t="str">
        <f t="shared" si="15"/>
        <v/>
      </c>
      <c r="Z162" s="205" t="str">
        <f t="shared" si="16"/>
        <v/>
      </c>
      <c r="AA162" s="205" t="str">
        <f t="shared" si="17"/>
        <v/>
      </c>
      <c r="AB162" s="163">
        <f t="shared" si="18"/>
        <v>0</v>
      </c>
      <c r="AC162" s="209"/>
    </row>
    <row r="163" spans="1:29" ht="26.1" customHeight="1" thickTop="1" thickBot="1">
      <c r="A163" s="209"/>
      <c r="B163" s="32"/>
      <c r="C163" s="33"/>
      <c r="D163" s="32"/>
      <c r="E163" s="34"/>
      <c r="F163" s="219"/>
      <c r="G163" s="220"/>
      <c r="H163" s="34"/>
      <c r="I163" s="221"/>
      <c r="J163" s="2"/>
      <c r="K163" s="221"/>
      <c r="L163" s="2"/>
      <c r="M163" s="221"/>
      <c r="N163" s="2"/>
      <c r="O163" s="221"/>
      <c r="P163" s="2"/>
      <c r="Q163" s="221"/>
      <c r="R163" s="2"/>
      <c r="S163" s="221"/>
      <c r="T163" s="2"/>
      <c r="U163" s="169" t="str">
        <f t="shared" si="13"/>
        <v/>
      </c>
      <c r="V163" s="39" t="str">
        <f t="shared" si="14"/>
        <v/>
      </c>
      <c r="W163" s="170"/>
      <c r="X163" s="40"/>
      <c r="Y163" s="41" t="str">
        <f t="shared" si="15"/>
        <v/>
      </c>
      <c r="Z163" s="205" t="str">
        <f t="shared" si="16"/>
        <v/>
      </c>
      <c r="AA163" s="205" t="str">
        <f t="shared" si="17"/>
        <v/>
      </c>
      <c r="AB163" s="163">
        <f t="shared" si="18"/>
        <v>0</v>
      </c>
      <c r="AC163" s="209"/>
    </row>
    <row r="164" spans="1:29" ht="26.1" customHeight="1" thickTop="1" thickBot="1">
      <c r="A164" s="209"/>
      <c r="B164" s="32"/>
      <c r="C164" s="33"/>
      <c r="D164" s="32"/>
      <c r="E164" s="34"/>
      <c r="F164" s="219"/>
      <c r="G164" s="220"/>
      <c r="H164" s="34"/>
      <c r="I164" s="221"/>
      <c r="J164" s="2"/>
      <c r="K164" s="221"/>
      <c r="L164" s="2"/>
      <c r="M164" s="221"/>
      <c r="N164" s="2"/>
      <c r="O164" s="221"/>
      <c r="P164" s="2"/>
      <c r="Q164" s="221"/>
      <c r="R164" s="2"/>
      <c r="S164" s="221"/>
      <c r="T164" s="2"/>
      <c r="U164" s="169" t="str">
        <f t="shared" si="13"/>
        <v/>
      </c>
      <c r="V164" s="39" t="str">
        <f t="shared" si="14"/>
        <v/>
      </c>
      <c r="W164" s="170"/>
      <c r="X164" s="40"/>
      <c r="Y164" s="41" t="str">
        <f t="shared" si="15"/>
        <v/>
      </c>
      <c r="Z164" s="205" t="str">
        <f t="shared" si="16"/>
        <v/>
      </c>
      <c r="AA164" s="205" t="str">
        <f t="shared" si="17"/>
        <v/>
      </c>
      <c r="AB164" s="163">
        <f t="shared" si="18"/>
        <v>0</v>
      </c>
      <c r="AC164" s="209"/>
    </row>
    <row r="165" spans="1:29" ht="26.1" customHeight="1" thickTop="1" thickBot="1">
      <c r="A165" s="209"/>
      <c r="B165" s="32"/>
      <c r="C165" s="33"/>
      <c r="D165" s="32"/>
      <c r="E165" s="34"/>
      <c r="F165" s="219"/>
      <c r="G165" s="220"/>
      <c r="H165" s="34"/>
      <c r="I165" s="221"/>
      <c r="J165" s="2"/>
      <c r="K165" s="221"/>
      <c r="L165" s="2"/>
      <c r="M165" s="221"/>
      <c r="N165" s="2"/>
      <c r="O165" s="221"/>
      <c r="P165" s="2"/>
      <c r="Q165" s="221"/>
      <c r="R165" s="2"/>
      <c r="S165" s="221"/>
      <c r="T165" s="2"/>
      <c r="U165" s="169" t="str">
        <f t="shared" si="13"/>
        <v/>
      </c>
      <c r="V165" s="39" t="str">
        <f t="shared" si="14"/>
        <v/>
      </c>
      <c r="W165" s="170"/>
      <c r="X165" s="40"/>
      <c r="Y165" s="41" t="str">
        <f t="shared" si="15"/>
        <v/>
      </c>
      <c r="Z165" s="205" t="str">
        <f t="shared" si="16"/>
        <v/>
      </c>
      <c r="AA165" s="205" t="str">
        <f t="shared" si="17"/>
        <v/>
      </c>
      <c r="AB165" s="163">
        <f t="shared" si="18"/>
        <v>0</v>
      </c>
      <c r="AC165" s="209"/>
    </row>
    <row r="166" spans="1:29" ht="26.1" customHeight="1" thickTop="1" thickBot="1">
      <c r="A166" s="209"/>
      <c r="B166" s="32"/>
      <c r="C166" s="33"/>
      <c r="D166" s="32"/>
      <c r="E166" s="34"/>
      <c r="F166" s="219"/>
      <c r="G166" s="220"/>
      <c r="H166" s="34"/>
      <c r="I166" s="221"/>
      <c r="J166" s="2"/>
      <c r="K166" s="221"/>
      <c r="L166" s="2"/>
      <c r="M166" s="221"/>
      <c r="N166" s="2"/>
      <c r="O166" s="221"/>
      <c r="P166" s="2"/>
      <c r="Q166" s="221"/>
      <c r="R166" s="2"/>
      <c r="S166" s="221"/>
      <c r="T166" s="2"/>
      <c r="U166" s="169" t="str">
        <f t="shared" si="13"/>
        <v/>
      </c>
      <c r="V166" s="39" t="str">
        <f t="shared" si="14"/>
        <v/>
      </c>
      <c r="W166" s="170"/>
      <c r="X166" s="40"/>
      <c r="Y166" s="41" t="str">
        <f t="shared" si="15"/>
        <v/>
      </c>
      <c r="Z166" s="205" t="str">
        <f t="shared" si="16"/>
        <v/>
      </c>
      <c r="AA166" s="205" t="str">
        <f t="shared" si="17"/>
        <v/>
      </c>
      <c r="AB166" s="163">
        <f t="shared" si="18"/>
        <v>0</v>
      </c>
      <c r="AC166" s="209"/>
    </row>
    <row r="167" spans="1:29" ht="26.1" customHeight="1" thickTop="1" thickBot="1">
      <c r="A167" s="209"/>
      <c r="B167" s="32"/>
      <c r="C167" s="33"/>
      <c r="D167" s="32"/>
      <c r="E167" s="34"/>
      <c r="F167" s="219"/>
      <c r="G167" s="220"/>
      <c r="H167" s="34"/>
      <c r="I167" s="221"/>
      <c r="J167" s="2"/>
      <c r="K167" s="221"/>
      <c r="L167" s="2"/>
      <c r="M167" s="221"/>
      <c r="N167" s="2"/>
      <c r="O167" s="221"/>
      <c r="P167" s="2"/>
      <c r="Q167" s="221"/>
      <c r="R167" s="2"/>
      <c r="S167" s="221"/>
      <c r="T167" s="2"/>
      <c r="U167" s="169" t="str">
        <f t="shared" si="13"/>
        <v/>
      </c>
      <c r="V167" s="39" t="str">
        <f t="shared" si="14"/>
        <v/>
      </c>
      <c r="W167" s="170"/>
      <c r="X167" s="40"/>
      <c r="Y167" s="41" t="str">
        <f t="shared" si="15"/>
        <v/>
      </c>
      <c r="Z167" s="205" t="str">
        <f t="shared" si="16"/>
        <v/>
      </c>
      <c r="AA167" s="205" t="str">
        <f t="shared" si="17"/>
        <v/>
      </c>
      <c r="AB167" s="163">
        <f t="shared" si="18"/>
        <v>0</v>
      </c>
      <c r="AC167" s="209"/>
    </row>
    <row r="168" spans="1:29" ht="26.1" customHeight="1" thickTop="1" thickBot="1">
      <c r="A168" s="209"/>
      <c r="B168" s="32"/>
      <c r="C168" s="33"/>
      <c r="D168" s="32"/>
      <c r="E168" s="34"/>
      <c r="F168" s="219"/>
      <c r="G168" s="220"/>
      <c r="H168" s="34"/>
      <c r="I168" s="221"/>
      <c r="J168" s="2"/>
      <c r="K168" s="221"/>
      <c r="L168" s="2"/>
      <c r="M168" s="221"/>
      <c r="N168" s="2"/>
      <c r="O168" s="221"/>
      <c r="P168" s="2"/>
      <c r="Q168" s="221"/>
      <c r="R168" s="2"/>
      <c r="S168" s="221"/>
      <c r="T168" s="2"/>
      <c r="U168" s="169" t="str">
        <f t="shared" si="13"/>
        <v/>
      </c>
      <c r="V168" s="39" t="str">
        <f t="shared" si="14"/>
        <v/>
      </c>
      <c r="W168" s="170"/>
      <c r="X168" s="40"/>
      <c r="Y168" s="41" t="str">
        <f t="shared" si="15"/>
        <v/>
      </c>
      <c r="Z168" s="205" t="str">
        <f t="shared" si="16"/>
        <v/>
      </c>
      <c r="AA168" s="205" t="str">
        <f t="shared" si="17"/>
        <v/>
      </c>
      <c r="AB168" s="163">
        <f t="shared" si="18"/>
        <v>0</v>
      </c>
      <c r="AC168" s="209"/>
    </row>
    <row r="169" spans="1:29" ht="26.1" customHeight="1" thickTop="1" thickBot="1">
      <c r="A169" s="209"/>
      <c r="B169" s="32"/>
      <c r="C169" s="33"/>
      <c r="D169" s="32"/>
      <c r="E169" s="34"/>
      <c r="F169" s="219"/>
      <c r="G169" s="220"/>
      <c r="H169" s="34"/>
      <c r="I169" s="221"/>
      <c r="J169" s="2"/>
      <c r="K169" s="221"/>
      <c r="L169" s="2"/>
      <c r="M169" s="221"/>
      <c r="N169" s="2"/>
      <c r="O169" s="221"/>
      <c r="P169" s="2"/>
      <c r="Q169" s="221"/>
      <c r="R169" s="2"/>
      <c r="S169" s="221"/>
      <c r="T169" s="2"/>
      <c r="U169" s="169" t="str">
        <f t="shared" si="13"/>
        <v/>
      </c>
      <c r="V169" s="39" t="str">
        <f t="shared" si="14"/>
        <v/>
      </c>
      <c r="W169" s="170"/>
      <c r="X169" s="40"/>
      <c r="Y169" s="41" t="str">
        <f t="shared" si="15"/>
        <v/>
      </c>
      <c r="Z169" s="205" t="str">
        <f t="shared" si="16"/>
        <v/>
      </c>
      <c r="AA169" s="205" t="str">
        <f t="shared" si="17"/>
        <v/>
      </c>
      <c r="AB169" s="163">
        <f t="shared" si="18"/>
        <v>0</v>
      </c>
      <c r="AC169" s="209"/>
    </row>
    <row r="170" spans="1:29" ht="26.1" customHeight="1" thickTop="1" thickBot="1">
      <c r="A170" s="209"/>
      <c r="B170" s="32"/>
      <c r="C170" s="33"/>
      <c r="D170" s="32"/>
      <c r="E170" s="34"/>
      <c r="F170" s="219"/>
      <c r="G170" s="220"/>
      <c r="H170" s="34"/>
      <c r="I170" s="221"/>
      <c r="J170" s="2"/>
      <c r="K170" s="221"/>
      <c r="L170" s="2"/>
      <c r="M170" s="221"/>
      <c r="N170" s="2"/>
      <c r="O170" s="221"/>
      <c r="P170" s="2"/>
      <c r="Q170" s="221"/>
      <c r="R170" s="2"/>
      <c r="S170" s="221"/>
      <c r="T170" s="2"/>
      <c r="U170" s="169" t="str">
        <f t="shared" si="13"/>
        <v/>
      </c>
      <c r="V170" s="39" t="str">
        <f t="shared" si="14"/>
        <v/>
      </c>
      <c r="W170" s="170"/>
      <c r="X170" s="40"/>
      <c r="Y170" s="41" t="str">
        <f t="shared" si="15"/>
        <v/>
      </c>
      <c r="Z170" s="205" t="str">
        <f t="shared" si="16"/>
        <v/>
      </c>
      <c r="AA170" s="205" t="str">
        <f t="shared" si="17"/>
        <v/>
      </c>
      <c r="AB170" s="163">
        <f t="shared" si="18"/>
        <v>0</v>
      </c>
      <c r="AC170" s="209"/>
    </row>
    <row r="171" spans="1:29" ht="26.1" customHeight="1" thickTop="1" thickBot="1">
      <c r="A171" s="209"/>
      <c r="B171" s="32"/>
      <c r="C171" s="33"/>
      <c r="D171" s="32"/>
      <c r="E171" s="34"/>
      <c r="F171" s="219"/>
      <c r="G171" s="220"/>
      <c r="H171" s="34"/>
      <c r="I171" s="221"/>
      <c r="J171" s="2"/>
      <c r="K171" s="221"/>
      <c r="L171" s="2"/>
      <c r="M171" s="221"/>
      <c r="N171" s="2"/>
      <c r="O171" s="221"/>
      <c r="P171" s="2"/>
      <c r="Q171" s="221"/>
      <c r="R171" s="2"/>
      <c r="S171" s="221"/>
      <c r="T171" s="2"/>
      <c r="U171" s="169" t="str">
        <f t="shared" si="13"/>
        <v/>
      </c>
      <c r="V171" s="39" t="str">
        <f t="shared" si="14"/>
        <v/>
      </c>
      <c r="W171" s="170"/>
      <c r="X171" s="40"/>
      <c r="Y171" s="41" t="str">
        <f t="shared" si="15"/>
        <v/>
      </c>
      <c r="Z171" s="205" t="str">
        <f t="shared" si="16"/>
        <v/>
      </c>
      <c r="AA171" s="205" t="str">
        <f t="shared" si="17"/>
        <v/>
      </c>
      <c r="AB171" s="163">
        <f t="shared" si="18"/>
        <v>0</v>
      </c>
      <c r="AC171" s="209"/>
    </row>
    <row r="172" spans="1:29" ht="26.1" customHeight="1" thickTop="1" thickBot="1">
      <c r="A172" s="209"/>
      <c r="B172" s="32"/>
      <c r="C172" s="33"/>
      <c r="D172" s="32"/>
      <c r="E172" s="34"/>
      <c r="F172" s="219"/>
      <c r="G172" s="220"/>
      <c r="H172" s="34"/>
      <c r="I172" s="221"/>
      <c r="J172" s="2"/>
      <c r="K172" s="221"/>
      <c r="L172" s="2"/>
      <c r="M172" s="221"/>
      <c r="N172" s="2"/>
      <c r="O172" s="221"/>
      <c r="P172" s="2"/>
      <c r="Q172" s="221"/>
      <c r="R172" s="2"/>
      <c r="S172" s="221"/>
      <c r="T172" s="2"/>
      <c r="U172" s="169" t="str">
        <f t="shared" si="13"/>
        <v/>
      </c>
      <c r="V172" s="39" t="str">
        <f t="shared" si="14"/>
        <v/>
      </c>
      <c r="W172" s="170"/>
      <c r="X172" s="40"/>
      <c r="Y172" s="41" t="str">
        <f t="shared" si="15"/>
        <v/>
      </c>
      <c r="Z172" s="205" t="str">
        <f t="shared" si="16"/>
        <v/>
      </c>
      <c r="AA172" s="205" t="str">
        <f t="shared" si="17"/>
        <v/>
      </c>
      <c r="AB172" s="163">
        <f t="shared" si="18"/>
        <v>0</v>
      </c>
      <c r="AC172" s="209"/>
    </row>
    <row r="173" spans="1:29" ht="26.1" customHeight="1" thickTop="1" thickBot="1">
      <c r="A173" s="209"/>
      <c r="B173" s="32"/>
      <c r="C173" s="33"/>
      <c r="D173" s="32"/>
      <c r="E173" s="34"/>
      <c r="F173" s="219"/>
      <c r="G173" s="220"/>
      <c r="H173" s="34"/>
      <c r="I173" s="221"/>
      <c r="J173" s="2"/>
      <c r="K173" s="221"/>
      <c r="L173" s="2"/>
      <c r="M173" s="221"/>
      <c r="N173" s="2"/>
      <c r="O173" s="221"/>
      <c r="P173" s="2"/>
      <c r="Q173" s="221"/>
      <c r="R173" s="2"/>
      <c r="S173" s="221"/>
      <c r="T173" s="2"/>
      <c r="U173" s="169" t="str">
        <f t="shared" si="13"/>
        <v/>
      </c>
      <c r="V173" s="39" t="str">
        <f t="shared" si="14"/>
        <v/>
      </c>
      <c r="W173" s="170"/>
      <c r="X173" s="40"/>
      <c r="Y173" s="41" t="str">
        <f t="shared" si="15"/>
        <v/>
      </c>
      <c r="Z173" s="205" t="str">
        <f t="shared" si="16"/>
        <v/>
      </c>
      <c r="AA173" s="205" t="str">
        <f t="shared" si="17"/>
        <v/>
      </c>
      <c r="AB173" s="163">
        <f t="shared" si="18"/>
        <v>0</v>
      </c>
      <c r="AC173" s="209"/>
    </row>
    <row r="174" spans="1:29" ht="26.1" customHeight="1" thickTop="1" thickBot="1">
      <c r="A174" s="209"/>
      <c r="B174" s="32"/>
      <c r="C174" s="33"/>
      <c r="D174" s="32"/>
      <c r="E174" s="34"/>
      <c r="F174" s="219"/>
      <c r="G174" s="220"/>
      <c r="H174" s="34"/>
      <c r="I174" s="221"/>
      <c r="J174" s="2"/>
      <c r="K174" s="221"/>
      <c r="L174" s="2"/>
      <c r="M174" s="221"/>
      <c r="N174" s="2"/>
      <c r="O174" s="221"/>
      <c r="P174" s="2"/>
      <c r="Q174" s="221"/>
      <c r="R174" s="2"/>
      <c r="S174" s="221"/>
      <c r="T174" s="2"/>
      <c r="U174" s="169" t="str">
        <f t="shared" si="13"/>
        <v/>
      </c>
      <c r="V174" s="39" t="str">
        <f t="shared" si="14"/>
        <v/>
      </c>
      <c r="W174" s="170"/>
      <c r="X174" s="40"/>
      <c r="Y174" s="41" t="str">
        <f t="shared" si="15"/>
        <v/>
      </c>
      <c r="Z174" s="205" t="str">
        <f t="shared" si="16"/>
        <v/>
      </c>
      <c r="AA174" s="205" t="str">
        <f t="shared" si="17"/>
        <v/>
      </c>
      <c r="AB174" s="163">
        <f t="shared" si="18"/>
        <v>0</v>
      </c>
      <c r="AC174" s="209"/>
    </row>
    <row r="175" spans="1:29" ht="26.1" customHeight="1" thickTop="1" thickBot="1">
      <c r="A175" s="209"/>
      <c r="B175" s="32"/>
      <c r="C175" s="33"/>
      <c r="D175" s="32"/>
      <c r="E175" s="34"/>
      <c r="F175" s="219"/>
      <c r="G175" s="220"/>
      <c r="H175" s="34"/>
      <c r="I175" s="221"/>
      <c r="J175" s="2"/>
      <c r="K175" s="221"/>
      <c r="L175" s="2"/>
      <c r="M175" s="221"/>
      <c r="N175" s="2"/>
      <c r="O175" s="221"/>
      <c r="P175" s="2"/>
      <c r="Q175" s="221"/>
      <c r="R175" s="2"/>
      <c r="S175" s="221"/>
      <c r="T175" s="2"/>
      <c r="U175" s="169" t="str">
        <f t="shared" si="13"/>
        <v/>
      </c>
      <c r="V175" s="39" t="str">
        <f t="shared" si="14"/>
        <v/>
      </c>
      <c r="W175" s="170"/>
      <c r="X175" s="40"/>
      <c r="Y175" s="41" t="str">
        <f t="shared" si="15"/>
        <v/>
      </c>
      <c r="Z175" s="205" t="str">
        <f t="shared" si="16"/>
        <v/>
      </c>
      <c r="AA175" s="205" t="str">
        <f t="shared" si="17"/>
        <v/>
      </c>
      <c r="AB175" s="163">
        <f t="shared" si="18"/>
        <v>0</v>
      </c>
      <c r="AC175" s="209"/>
    </row>
    <row r="176" spans="1:29" ht="26.1" customHeight="1" thickTop="1" thickBot="1">
      <c r="A176" s="209"/>
      <c r="B176" s="32"/>
      <c r="C176" s="33"/>
      <c r="D176" s="32"/>
      <c r="E176" s="34"/>
      <c r="F176" s="219"/>
      <c r="G176" s="220"/>
      <c r="H176" s="34"/>
      <c r="I176" s="221"/>
      <c r="J176" s="2"/>
      <c r="K176" s="221"/>
      <c r="L176" s="2"/>
      <c r="M176" s="221"/>
      <c r="N176" s="2"/>
      <c r="O176" s="221"/>
      <c r="P176" s="2"/>
      <c r="Q176" s="221"/>
      <c r="R176" s="2"/>
      <c r="S176" s="221"/>
      <c r="T176" s="2"/>
      <c r="U176" s="169" t="str">
        <f t="shared" si="13"/>
        <v/>
      </c>
      <c r="V176" s="39" t="str">
        <f t="shared" si="14"/>
        <v/>
      </c>
      <c r="W176" s="170"/>
      <c r="X176" s="40"/>
      <c r="Y176" s="41" t="str">
        <f t="shared" si="15"/>
        <v/>
      </c>
      <c r="Z176" s="205" t="str">
        <f t="shared" si="16"/>
        <v/>
      </c>
      <c r="AA176" s="205" t="str">
        <f t="shared" si="17"/>
        <v/>
      </c>
      <c r="AB176" s="163">
        <f t="shared" si="18"/>
        <v>0</v>
      </c>
      <c r="AC176" s="209"/>
    </row>
    <row r="177" spans="1:29" ht="26.1" customHeight="1" thickTop="1" thickBot="1">
      <c r="A177" s="209"/>
      <c r="B177" s="32"/>
      <c r="C177" s="33"/>
      <c r="D177" s="32"/>
      <c r="E177" s="34"/>
      <c r="F177" s="219"/>
      <c r="G177" s="220"/>
      <c r="H177" s="34"/>
      <c r="I177" s="221"/>
      <c r="J177" s="2"/>
      <c r="K177" s="221"/>
      <c r="L177" s="2"/>
      <c r="M177" s="221"/>
      <c r="N177" s="2"/>
      <c r="O177" s="221"/>
      <c r="P177" s="2"/>
      <c r="Q177" s="221"/>
      <c r="R177" s="2"/>
      <c r="S177" s="221"/>
      <c r="T177" s="2"/>
      <c r="U177" s="169" t="str">
        <f t="shared" si="13"/>
        <v/>
      </c>
      <c r="V177" s="39" t="str">
        <f t="shared" si="14"/>
        <v/>
      </c>
      <c r="W177" s="170"/>
      <c r="X177" s="40"/>
      <c r="Y177" s="41" t="str">
        <f t="shared" si="15"/>
        <v/>
      </c>
      <c r="Z177" s="205" t="str">
        <f t="shared" si="16"/>
        <v/>
      </c>
      <c r="AA177" s="205" t="str">
        <f t="shared" si="17"/>
        <v/>
      </c>
      <c r="AB177" s="163">
        <f t="shared" si="18"/>
        <v>0</v>
      </c>
      <c r="AC177" s="209"/>
    </row>
    <row r="178" spans="1:29" ht="26.1" customHeight="1" thickTop="1" thickBot="1">
      <c r="A178" s="209"/>
      <c r="B178" s="32"/>
      <c r="C178" s="33"/>
      <c r="D178" s="32"/>
      <c r="E178" s="34"/>
      <c r="F178" s="219"/>
      <c r="G178" s="220"/>
      <c r="H178" s="34"/>
      <c r="I178" s="221"/>
      <c r="J178" s="2"/>
      <c r="K178" s="221"/>
      <c r="L178" s="2"/>
      <c r="M178" s="221"/>
      <c r="N178" s="2"/>
      <c r="O178" s="221"/>
      <c r="P178" s="2"/>
      <c r="Q178" s="221"/>
      <c r="R178" s="2"/>
      <c r="S178" s="221"/>
      <c r="T178" s="2"/>
      <c r="U178" s="169" t="str">
        <f t="shared" si="13"/>
        <v/>
      </c>
      <c r="V178" s="39" t="str">
        <f t="shared" si="14"/>
        <v/>
      </c>
      <c r="W178" s="170"/>
      <c r="X178" s="40"/>
      <c r="Y178" s="41" t="str">
        <f t="shared" si="15"/>
        <v/>
      </c>
      <c r="Z178" s="205" t="str">
        <f t="shared" si="16"/>
        <v/>
      </c>
      <c r="AA178" s="205" t="str">
        <f t="shared" si="17"/>
        <v/>
      </c>
      <c r="AB178" s="163">
        <f t="shared" si="18"/>
        <v>0</v>
      </c>
      <c r="AC178" s="209"/>
    </row>
    <row r="179" spans="1:29" ht="26.1" customHeight="1" thickTop="1" thickBot="1">
      <c r="A179" s="209"/>
      <c r="B179" s="32"/>
      <c r="C179" s="33"/>
      <c r="D179" s="32"/>
      <c r="E179" s="34"/>
      <c r="F179" s="219"/>
      <c r="G179" s="220"/>
      <c r="H179" s="34"/>
      <c r="I179" s="221"/>
      <c r="J179" s="2"/>
      <c r="K179" s="221"/>
      <c r="L179" s="2"/>
      <c r="M179" s="221"/>
      <c r="N179" s="2"/>
      <c r="O179" s="221"/>
      <c r="P179" s="2"/>
      <c r="Q179" s="221"/>
      <c r="R179" s="2"/>
      <c r="S179" s="221"/>
      <c r="T179" s="2"/>
      <c r="U179" s="169" t="str">
        <f t="shared" si="13"/>
        <v/>
      </c>
      <c r="V179" s="39" t="str">
        <f t="shared" si="14"/>
        <v/>
      </c>
      <c r="W179" s="170"/>
      <c r="X179" s="40"/>
      <c r="Y179" s="41" t="str">
        <f t="shared" si="15"/>
        <v/>
      </c>
      <c r="Z179" s="205" t="str">
        <f t="shared" si="16"/>
        <v/>
      </c>
      <c r="AA179" s="205" t="str">
        <f t="shared" si="17"/>
        <v/>
      </c>
      <c r="AB179" s="163">
        <f t="shared" si="18"/>
        <v>0</v>
      </c>
      <c r="AC179" s="209"/>
    </row>
    <row r="180" spans="1:29" ht="26.1" customHeight="1" thickTop="1" thickBot="1">
      <c r="A180" s="209"/>
      <c r="B180" s="32"/>
      <c r="C180" s="33"/>
      <c r="D180" s="32"/>
      <c r="E180" s="34"/>
      <c r="F180" s="219"/>
      <c r="G180" s="220"/>
      <c r="H180" s="34"/>
      <c r="I180" s="221"/>
      <c r="J180" s="2"/>
      <c r="K180" s="221"/>
      <c r="L180" s="2"/>
      <c r="M180" s="221"/>
      <c r="N180" s="2"/>
      <c r="O180" s="221"/>
      <c r="P180" s="2"/>
      <c r="Q180" s="221"/>
      <c r="R180" s="2"/>
      <c r="S180" s="221"/>
      <c r="T180" s="2"/>
      <c r="U180" s="169" t="str">
        <f t="shared" si="13"/>
        <v/>
      </c>
      <c r="V180" s="39" t="str">
        <f t="shared" si="14"/>
        <v/>
      </c>
      <c r="W180" s="170"/>
      <c r="X180" s="40"/>
      <c r="Y180" s="41" t="str">
        <f t="shared" si="15"/>
        <v/>
      </c>
      <c r="Z180" s="205" t="str">
        <f t="shared" si="16"/>
        <v/>
      </c>
      <c r="AA180" s="205" t="str">
        <f t="shared" si="17"/>
        <v/>
      </c>
      <c r="AB180" s="163">
        <f t="shared" si="18"/>
        <v>0</v>
      </c>
      <c r="AC180" s="209"/>
    </row>
    <row r="181" spans="1:29" ht="26.1" customHeight="1" thickTop="1" thickBot="1">
      <c r="A181" s="209"/>
      <c r="B181" s="32"/>
      <c r="C181" s="33"/>
      <c r="D181" s="32"/>
      <c r="E181" s="34"/>
      <c r="F181" s="219"/>
      <c r="G181" s="220"/>
      <c r="H181" s="34"/>
      <c r="I181" s="221"/>
      <c r="J181" s="2"/>
      <c r="K181" s="221"/>
      <c r="L181" s="2"/>
      <c r="M181" s="221"/>
      <c r="N181" s="2"/>
      <c r="O181" s="221"/>
      <c r="P181" s="2"/>
      <c r="Q181" s="221"/>
      <c r="R181" s="2"/>
      <c r="S181" s="221"/>
      <c r="T181" s="2"/>
      <c r="U181" s="169" t="str">
        <f t="shared" si="13"/>
        <v/>
      </c>
      <c r="V181" s="39" t="str">
        <f t="shared" si="14"/>
        <v/>
      </c>
      <c r="W181" s="170"/>
      <c r="X181" s="40"/>
      <c r="Y181" s="41" t="str">
        <f t="shared" si="15"/>
        <v/>
      </c>
      <c r="Z181" s="205" t="str">
        <f t="shared" si="16"/>
        <v/>
      </c>
      <c r="AA181" s="205" t="str">
        <f t="shared" si="17"/>
        <v/>
      </c>
      <c r="AB181" s="163">
        <f t="shared" si="18"/>
        <v>0</v>
      </c>
      <c r="AC181" s="209"/>
    </row>
    <row r="182" spans="1:29" ht="26.1" customHeight="1" thickTop="1" thickBot="1">
      <c r="A182" s="209"/>
      <c r="B182" s="32"/>
      <c r="C182" s="33"/>
      <c r="D182" s="32"/>
      <c r="E182" s="34"/>
      <c r="F182" s="219"/>
      <c r="G182" s="220"/>
      <c r="H182" s="34"/>
      <c r="I182" s="221"/>
      <c r="J182" s="2"/>
      <c r="K182" s="221"/>
      <c r="L182" s="2"/>
      <c r="M182" s="221"/>
      <c r="N182" s="2"/>
      <c r="O182" s="221"/>
      <c r="P182" s="2"/>
      <c r="Q182" s="221"/>
      <c r="R182" s="2"/>
      <c r="S182" s="221"/>
      <c r="T182" s="2"/>
      <c r="U182" s="169" t="str">
        <f t="shared" si="13"/>
        <v/>
      </c>
      <c r="V182" s="39" t="str">
        <f t="shared" si="14"/>
        <v/>
      </c>
      <c r="W182" s="170"/>
      <c r="X182" s="40"/>
      <c r="Y182" s="41" t="str">
        <f t="shared" si="15"/>
        <v/>
      </c>
      <c r="Z182" s="205" t="str">
        <f t="shared" si="16"/>
        <v/>
      </c>
      <c r="AA182" s="205" t="str">
        <f t="shared" si="17"/>
        <v/>
      </c>
      <c r="AB182" s="163">
        <f t="shared" si="18"/>
        <v>0</v>
      </c>
      <c r="AC182" s="209"/>
    </row>
    <row r="183" spans="1:29" ht="26.1" customHeight="1" thickTop="1" thickBot="1">
      <c r="A183" s="209"/>
      <c r="B183" s="32"/>
      <c r="C183" s="33"/>
      <c r="D183" s="32"/>
      <c r="E183" s="34"/>
      <c r="F183" s="219"/>
      <c r="G183" s="220"/>
      <c r="H183" s="34"/>
      <c r="I183" s="221"/>
      <c r="J183" s="2"/>
      <c r="K183" s="221"/>
      <c r="L183" s="2"/>
      <c r="M183" s="221"/>
      <c r="N183" s="2"/>
      <c r="O183" s="221"/>
      <c r="P183" s="2"/>
      <c r="Q183" s="221"/>
      <c r="R183" s="2"/>
      <c r="S183" s="221"/>
      <c r="T183" s="2"/>
      <c r="U183" s="169" t="str">
        <f t="shared" si="13"/>
        <v/>
      </c>
      <c r="V183" s="39" t="str">
        <f t="shared" si="14"/>
        <v/>
      </c>
      <c r="W183" s="170"/>
      <c r="X183" s="40"/>
      <c r="Y183" s="41" t="str">
        <f t="shared" si="15"/>
        <v/>
      </c>
      <c r="Z183" s="205" t="str">
        <f t="shared" si="16"/>
        <v/>
      </c>
      <c r="AA183" s="205" t="str">
        <f t="shared" si="17"/>
        <v/>
      </c>
      <c r="AB183" s="163">
        <f t="shared" si="18"/>
        <v>0</v>
      </c>
      <c r="AC183" s="209"/>
    </row>
    <row r="184" spans="1:29" ht="26.1" customHeight="1" thickTop="1" thickBot="1">
      <c r="A184" s="209"/>
      <c r="B184" s="32"/>
      <c r="C184" s="33"/>
      <c r="D184" s="32"/>
      <c r="E184" s="34"/>
      <c r="F184" s="219"/>
      <c r="G184" s="220"/>
      <c r="H184" s="34"/>
      <c r="I184" s="221"/>
      <c r="J184" s="2"/>
      <c r="K184" s="221"/>
      <c r="L184" s="2"/>
      <c r="M184" s="221"/>
      <c r="N184" s="2"/>
      <c r="O184" s="221"/>
      <c r="P184" s="2"/>
      <c r="Q184" s="221"/>
      <c r="R184" s="2"/>
      <c r="S184" s="221"/>
      <c r="T184" s="2"/>
      <c r="U184" s="169" t="str">
        <f t="shared" si="13"/>
        <v/>
      </c>
      <c r="V184" s="39" t="str">
        <f t="shared" si="14"/>
        <v/>
      </c>
      <c r="W184" s="170"/>
      <c r="X184" s="40"/>
      <c r="Y184" s="41" t="str">
        <f t="shared" si="15"/>
        <v/>
      </c>
      <c r="Z184" s="205" t="str">
        <f t="shared" si="16"/>
        <v/>
      </c>
      <c r="AA184" s="205" t="str">
        <f t="shared" si="17"/>
        <v/>
      </c>
      <c r="AB184" s="163">
        <f t="shared" si="18"/>
        <v>0</v>
      </c>
      <c r="AC184" s="209"/>
    </row>
    <row r="185" spans="1:29" ht="26.1" customHeight="1" thickTop="1" thickBot="1">
      <c r="A185" s="209"/>
      <c r="B185" s="32"/>
      <c r="C185" s="33"/>
      <c r="D185" s="32"/>
      <c r="E185" s="34"/>
      <c r="F185" s="219"/>
      <c r="G185" s="220"/>
      <c r="H185" s="34"/>
      <c r="I185" s="221"/>
      <c r="J185" s="2"/>
      <c r="K185" s="221"/>
      <c r="L185" s="2"/>
      <c r="M185" s="221"/>
      <c r="N185" s="2"/>
      <c r="O185" s="221"/>
      <c r="P185" s="2"/>
      <c r="Q185" s="221"/>
      <c r="R185" s="2"/>
      <c r="S185" s="221"/>
      <c r="T185" s="2"/>
      <c r="U185" s="169" t="str">
        <f t="shared" si="13"/>
        <v/>
      </c>
      <c r="V185" s="39" t="str">
        <f t="shared" si="14"/>
        <v/>
      </c>
      <c r="W185" s="170"/>
      <c r="X185" s="40"/>
      <c r="Y185" s="41" t="str">
        <f t="shared" si="15"/>
        <v/>
      </c>
      <c r="Z185" s="205" t="str">
        <f t="shared" si="16"/>
        <v/>
      </c>
      <c r="AA185" s="205" t="str">
        <f t="shared" si="17"/>
        <v/>
      </c>
      <c r="AB185" s="163">
        <f t="shared" si="18"/>
        <v>0</v>
      </c>
      <c r="AC185" s="209"/>
    </row>
    <row r="186" spans="1:29" ht="26.1" customHeight="1" thickTop="1" thickBot="1">
      <c r="A186" s="209"/>
      <c r="B186" s="32"/>
      <c r="C186" s="33"/>
      <c r="D186" s="32"/>
      <c r="E186" s="34"/>
      <c r="F186" s="219"/>
      <c r="G186" s="220"/>
      <c r="H186" s="34"/>
      <c r="I186" s="221"/>
      <c r="J186" s="2"/>
      <c r="K186" s="221"/>
      <c r="L186" s="2"/>
      <c r="M186" s="221"/>
      <c r="N186" s="2"/>
      <c r="O186" s="221"/>
      <c r="P186" s="2"/>
      <c r="Q186" s="221"/>
      <c r="R186" s="2"/>
      <c r="S186" s="221"/>
      <c r="T186" s="2"/>
      <c r="U186" s="169" t="str">
        <f t="shared" si="13"/>
        <v/>
      </c>
      <c r="V186" s="39" t="str">
        <f t="shared" si="14"/>
        <v/>
      </c>
      <c r="W186" s="170"/>
      <c r="X186" s="40"/>
      <c r="Y186" s="41" t="str">
        <f t="shared" si="15"/>
        <v/>
      </c>
      <c r="Z186" s="205" t="str">
        <f t="shared" si="16"/>
        <v/>
      </c>
      <c r="AA186" s="205" t="str">
        <f t="shared" si="17"/>
        <v/>
      </c>
      <c r="AB186" s="163">
        <f t="shared" si="18"/>
        <v>0</v>
      </c>
      <c r="AC186" s="209"/>
    </row>
    <row r="187" spans="1:29" ht="26.1" customHeight="1" thickTop="1" thickBot="1">
      <c r="A187" s="209"/>
      <c r="B187" s="32"/>
      <c r="C187" s="33"/>
      <c r="D187" s="32"/>
      <c r="E187" s="34"/>
      <c r="F187" s="219"/>
      <c r="G187" s="220"/>
      <c r="H187" s="34"/>
      <c r="I187" s="221"/>
      <c r="J187" s="2"/>
      <c r="K187" s="221"/>
      <c r="L187" s="2"/>
      <c r="M187" s="221"/>
      <c r="N187" s="2"/>
      <c r="O187" s="221"/>
      <c r="P187" s="2"/>
      <c r="Q187" s="221"/>
      <c r="R187" s="2"/>
      <c r="S187" s="221"/>
      <c r="T187" s="2"/>
      <c r="U187" s="169" t="str">
        <f t="shared" si="13"/>
        <v/>
      </c>
      <c r="V187" s="39" t="str">
        <f t="shared" si="14"/>
        <v/>
      </c>
      <c r="W187" s="170"/>
      <c r="X187" s="40"/>
      <c r="Y187" s="41" t="str">
        <f t="shared" si="15"/>
        <v/>
      </c>
      <c r="Z187" s="205" t="str">
        <f t="shared" si="16"/>
        <v/>
      </c>
      <c r="AA187" s="205" t="str">
        <f t="shared" si="17"/>
        <v/>
      </c>
      <c r="AB187" s="163">
        <f t="shared" si="18"/>
        <v>0</v>
      </c>
      <c r="AC187" s="209"/>
    </row>
    <row r="188" spans="1:29" ht="26.1" customHeight="1" thickTop="1" thickBot="1">
      <c r="A188" s="209"/>
      <c r="B188" s="32"/>
      <c r="C188" s="33"/>
      <c r="D188" s="32"/>
      <c r="E188" s="34"/>
      <c r="F188" s="219"/>
      <c r="G188" s="220"/>
      <c r="H188" s="34"/>
      <c r="I188" s="221"/>
      <c r="J188" s="2"/>
      <c r="K188" s="221"/>
      <c r="L188" s="2"/>
      <c r="M188" s="221"/>
      <c r="N188" s="2"/>
      <c r="O188" s="221"/>
      <c r="P188" s="2"/>
      <c r="Q188" s="221"/>
      <c r="R188" s="2"/>
      <c r="S188" s="221"/>
      <c r="T188" s="2"/>
      <c r="U188" s="169" t="str">
        <f t="shared" si="13"/>
        <v/>
      </c>
      <c r="V188" s="39" t="str">
        <f t="shared" si="14"/>
        <v/>
      </c>
      <c r="W188" s="170"/>
      <c r="X188" s="40"/>
      <c r="Y188" s="41" t="str">
        <f t="shared" si="15"/>
        <v/>
      </c>
      <c r="Z188" s="205" t="str">
        <f t="shared" si="16"/>
        <v/>
      </c>
      <c r="AA188" s="205" t="str">
        <f t="shared" si="17"/>
        <v/>
      </c>
      <c r="AB188" s="163">
        <f t="shared" si="18"/>
        <v>0</v>
      </c>
      <c r="AC188" s="209"/>
    </row>
    <row r="189" spans="1:29" ht="26.1" customHeight="1" thickTop="1" thickBot="1">
      <c r="A189" s="209"/>
      <c r="B189" s="32"/>
      <c r="C189" s="33"/>
      <c r="D189" s="32"/>
      <c r="E189" s="34"/>
      <c r="F189" s="219"/>
      <c r="G189" s="220"/>
      <c r="H189" s="34"/>
      <c r="I189" s="221"/>
      <c r="J189" s="2"/>
      <c r="K189" s="221"/>
      <c r="L189" s="2"/>
      <c r="M189" s="221"/>
      <c r="N189" s="2"/>
      <c r="O189" s="221"/>
      <c r="P189" s="2"/>
      <c r="Q189" s="221"/>
      <c r="R189" s="2"/>
      <c r="S189" s="221"/>
      <c r="T189" s="2"/>
      <c r="U189" s="169" t="str">
        <f t="shared" si="13"/>
        <v/>
      </c>
      <c r="V189" s="39" t="str">
        <f t="shared" si="14"/>
        <v/>
      </c>
      <c r="W189" s="170"/>
      <c r="X189" s="40"/>
      <c r="Y189" s="41" t="str">
        <f t="shared" si="15"/>
        <v/>
      </c>
      <c r="Z189" s="205" t="str">
        <f t="shared" si="16"/>
        <v/>
      </c>
      <c r="AA189" s="205" t="str">
        <f t="shared" si="17"/>
        <v/>
      </c>
      <c r="AB189" s="163">
        <f t="shared" si="18"/>
        <v>0</v>
      </c>
      <c r="AC189" s="209"/>
    </row>
    <row r="190" spans="1:29" ht="26.1" customHeight="1" thickTop="1" thickBot="1">
      <c r="A190" s="209"/>
      <c r="B190" s="32"/>
      <c r="C190" s="33"/>
      <c r="D190" s="32"/>
      <c r="E190" s="34"/>
      <c r="F190" s="219"/>
      <c r="G190" s="220"/>
      <c r="H190" s="34"/>
      <c r="I190" s="221"/>
      <c r="J190" s="2"/>
      <c r="K190" s="221"/>
      <c r="L190" s="2"/>
      <c r="M190" s="221"/>
      <c r="N190" s="2"/>
      <c r="O190" s="221"/>
      <c r="P190" s="2"/>
      <c r="Q190" s="221"/>
      <c r="R190" s="2"/>
      <c r="S190" s="221"/>
      <c r="T190" s="2"/>
      <c r="U190" s="169" t="str">
        <f t="shared" si="13"/>
        <v/>
      </c>
      <c r="V190" s="39" t="str">
        <f t="shared" si="14"/>
        <v/>
      </c>
      <c r="W190" s="170"/>
      <c r="X190" s="40"/>
      <c r="Y190" s="41" t="str">
        <f t="shared" si="15"/>
        <v/>
      </c>
      <c r="Z190" s="205" t="str">
        <f t="shared" si="16"/>
        <v/>
      </c>
      <c r="AA190" s="205" t="str">
        <f t="shared" si="17"/>
        <v/>
      </c>
      <c r="AB190" s="163">
        <f t="shared" si="18"/>
        <v>0</v>
      </c>
      <c r="AC190" s="209"/>
    </row>
    <row r="191" spans="1:29" ht="26.1" customHeight="1" thickTop="1" thickBot="1">
      <c r="A191" s="209"/>
      <c r="B191" s="32"/>
      <c r="C191" s="33"/>
      <c r="D191" s="32"/>
      <c r="E191" s="34"/>
      <c r="F191" s="219"/>
      <c r="G191" s="220"/>
      <c r="H191" s="34"/>
      <c r="I191" s="221"/>
      <c r="J191" s="2"/>
      <c r="K191" s="221"/>
      <c r="L191" s="2"/>
      <c r="M191" s="221"/>
      <c r="N191" s="2"/>
      <c r="O191" s="221"/>
      <c r="P191" s="2"/>
      <c r="Q191" s="221"/>
      <c r="R191" s="2"/>
      <c r="S191" s="221"/>
      <c r="T191" s="2"/>
      <c r="U191" s="169" t="str">
        <f t="shared" si="13"/>
        <v/>
      </c>
      <c r="V191" s="39" t="str">
        <f t="shared" si="14"/>
        <v/>
      </c>
      <c r="W191" s="170"/>
      <c r="X191" s="40"/>
      <c r="Y191" s="41" t="str">
        <f t="shared" si="15"/>
        <v/>
      </c>
      <c r="Z191" s="205" t="str">
        <f t="shared" si="16"/>
        <v/>
      </c>
      <c r="AA191" s="205" t="str">
        <f t="shared" si="17"/>
        <v/>
      </c>
      <c r="AB191" s="163">
        <f t="shared" si="18"/>
        <v>0</v>
      </c>
      <c r="AC191" s="209"/>
    </row>
    <row r="192" spans="1:29" ht="26.1" customHeight="1" thickTop="1" thickBot="1">
      <c r="A192" s="209"/>
      <c r="B192" s="32"/>
      <c r="C192" s="33"/>
      <c r="D192" s="32"/>
      <c r="E192" s="34"/>
      <c r="F192" s="219"/>
      <c r="G192" s="220"/>
      <c r="H192" s="34"/>
      <c r="I192" s="221"/>
      <c r="J192" s="2"/>
      <c r="K192" s="221"/>
      <c r="L192" s="2"/>
      <c r="M192" s="221"/>
      <c r="N192" s="2"/>
      <c r="O192" s="221"/>
      <c r="P192" s="2"/>
      <c r="Q192" s="221"/>
      <c r="R192" s="2"/>
      <c r="S192" s="221"/>
      <c r="T192" s="2"/>
      <c r="U192" s="169" t="str">
        <f t="shared" si="13"/>
        <v/>
      </c>
      <c r="V192" s="39" t="str">
        <f t="shared" si="14"/>
        <v/>
      </c>
      <c r="W192" s="170"/>
      <c r="X192" s="40"/>
      <c r="Y192" s="41" t="str">
        <f t="shared" si="15"/>
        <v/>
      </c>
      <c r="Z192" s="205" t="str">
        <f t="shared" si="16"/>
        <v/>
      </c>
      <c r="AA192" s="205" t="str">
        <f t="shared" si="17"/>
        <v/>
      </c>
      <c r="AB192" s="163">
        <f t="shared" si="18"/>
        <v>0</v>
      </c>
      <c r="AC192" s="209"/>
    </row>
    <row r="193" spans="1:29" ht="26.1" customHeight="1" thickTop="1" thickBot="1">
      <c r="A193" s="209"/>
      <c r="B193" s="32"/>
      <c r="C193" s="33"/>
      <c r="D193" s="32"/>
      <c r="E193" s="34"/>
      <c r="F193" s="219"/>
      <c r="G193" s="220"/>
      <c r="H193" s="34"/>
      <c r="I193" s="221"/>
      <c r="J193" s="2"/>
      <c r="K193" s="221"/>
      <c r="L193" s="2"/>
      <c r="M193" s="221"/>
      <c r="N193" s="2"/>
      <c r="O193" s="221"/>
      <c r="P193" s="2"/>
      <c r="Q193" s="221"/>
      <c r="R193" s="2"/>
      <c r="S193" s="221"/>
      <c r="T193" s="2"/>
      <c r="U193" s="169" t="str">
        <f t="shared" si="13"/>
        <v/>
      </c>
      <c r="V193" s="39" t="str">
        <f t="shared" si="14"/>
        <v/>
      </c>
      <c r="W193" s="170"/>
      <c r="X193" s="40"/>
      <c r="Y193" s="41" t="str">
        <f t="shared" si="15"/>
        <v/>
      </c>
      <c r="Z193" s="205" t="str">
        <f t="shared" si="16"/>
        <v/>
      </c>
      <c r="AA193" s="205" t="str">
        <f t="shared" si="17"/>
        <v/>
      </c>
      <c r="AB193" s="163">
        <f t="shared" si="18"/>
        <v>0</v>
      </c>
      <c r="AC193" s="209"/>
    </row>
    <row r="194" spans="1:29" ht="26.1" customHeight="1" thickTop="1" thickBot="1">
      <c r="A194" s="209"/>
      <c r="B194" s="32"/>
      <c r="C194" s="33"/>
      <c r="D194" s="32"/>
      <c r="E194" s="34"/>
      <c r="F194" s="219"/>
      <c r="G194" s="220"/>
      <c r="H194" s="34"/>
      <c r="I194" s="221"/>
      <c r="J194" s="2"/>
      <c r="K194" s="221"/>
      <c r="L194" s="2"/>
      <c r="M194" s="221"/>
      <c r="N194" s="2"/>
      <c r="O194" s="221"/>
      <c r="P194" s="2"/>
      <c r="Q194" s="221"/>
      <c r="R194" s="2"/>
      <c r="S194" s="221"/>
      <c r="T194" s="2"/>
      <c r="U194" s="169" t="str">
        <f t="shared" si="13"/>
        <v/>
      </c>
      <c r="V194" s="39" t="str">
        <f t="shared" si="14"/>
        <v/>
      </c>
      <c r="W194" s="170"/>
      <c r="X194" s="40"/>
      <c r="Y194" s="41" t="str">
        <f t="shared" si="15"/>
        <v/>
      </c>
      <c r="Z194" s="205" t="str">
        <f t="shared" si="16"/>
        <v/>
      </c>
      <c r="AA194" s="205" t="str">
        <f t="shared" si="17"/>
        <v/>
      </c>
      <c r="AB194" s="163">
        <f t="shared" si="18"/>
        <v>0</v>
      </c>
      <c r="AC194" s="209"/>
    </row>
    <row r="195" spans="1:29" ht="26.1" customHeight="1" thickTop="1" thickBot="1">
      <c r="A195" s="209"/>
      <c r="B195" s="32"/>
      <c r="C195" s="33"/>
      <c r="D195" s="32"/>
      <c r="E195" s="34"/>
      <c r="F195" s="219"/>
      <c r="G195" s="220"/>
      <c r="H195" s="34"/>
      <c r="I195" s="221"/>
      <c r="J195" s="2"/>
      <c r="K195" s="221"/>
      <c r="L195" s="2"/>
      <c r="M195" s="221"/>
      <c r="N195" s="2"/>
      <c r="O195" s="221"/>
      <c r="P195" s="2"/>
      <c r="Q195" s="221"/>
      <c r="R195" s="2"/>
      <c r="S195" s="221"/>
      <c r="T195" s="2"/>
      <c r="U195" s="169" t="str">
        <f t="shared" si="13"/>
        <v/>
      </c>
      <c r="V195" s="39" t="str">
        <f t="shared" si="14"/>
        <v/>
      </c>
      <c r="W195" s="170"/>
      <c r="X195" s="40"/>
      <c r="Y195" s="41" t="str">
        <f t="shared" si="15"/>
        <v/>
      </c>
      <c r="Z195" s="205" t="str">
        <f t="shared" si="16"/>
        <v/>
      </c>
      <c r="AA195" s="205" t="str">
        <f t="shared" si="17"/>
        <v/>
      </c>
      <c r="AB195" s="163">
        <f t="shared" si="18"/>
        <v>0</v>
      </c>
      <c r="AC195" s="209"/>
    </row>
    <row r="196" spans="1:29" ht="26.1" customHeight="1" thickTop="1" thickBot="1">
      <c r="A196" s="209"/>
      <c r="B196" s="32"/>
      <c r="C196" s="33"/>
      <c r="D196" s="32"/>
      <c r="E196" s="34"/>
      <c r="F196" s="219"/>
      <c r="G196" s="220"/>
      <c r="H196" s="34"/>
      <c r="I196" s="221"/>
      <c r="J196" s="2"/>
      <c r="K196" s="221"/>
      <c r="L196" s="2"/>
      <c r="M196" s="221"/>
      <c r="N196" s="2"/>
      <c r="O196" s="221"/>
      <c r="P196" s="2"/>
      <c r="Q196" s="221"/>
      <c r="R196" s="2"/>
      <c r="S196" s="221"/>
      <c r="T196" s="2"/>
      <c r="U196" s="169" t="str">
        <f t="shared" si="13"/>
        <v/>
      </c>
      <c r="V196" s="39" t="str">
        <f t="shared" si="14"/>
        <v/>
      </c>
      <c r="W196" s="170"/>
      <c r="X196" s="40"/>
      <c r="Y196" s="41" t="str">
        <f t="shared" si="15"/>
        <v/>
      </c>
      <c r="Z196" s="205" t="str">
        <f t="shared" si="16"/>
        <v/>
      </c>
      <c r="AA196" s="205" t="str">
        <f t="shared" si="17"/>
        <v/>
      </c>
      <c r="AB196" s="163">
        <f t="shared" si="18"/>
        <v>0</v>
      </c>
      <c r="AC196" s="209"/>
    </row>
    <row r="197" spans="1:29" ht="26.1" customHeight="1" thickTop="1" thickBot="1">
      <c r="A197" s="209"/>
      <c r="B197" s="32"/>
      <c r="C197" s="33"/>
      <c r="D197" s="32"/>
      <c r="E197" s="34"/>
      <c r="F197" s="219"/>
      <c r="G197" s="220"/>
      <c r="H197" s="34"/>
      <c r="I197" s="221"/>
      <c r="J197" s="2"/>
      <c r="K197" s="221"/>
      <c r="L197" s="2"/>
      <c r="M197" s="221"/>
      <c r="N197" s="2"/>
      <c r="O197" s="221"/>
      <c r="P197" s="2"/>
      <c r="Q197" s="221"/>
      <c r="R197" s="2"/>
      <c r="S197" s="221"/>
      <c r="T197" s="2"/>
      <c r="U197" s="169" t="str">
        <f t="shared" si="13"/>
        <v/>
      </c>
      <c r="V197" s="39" t="str">
        <f t="shared" si="14"/>
        <v/>
      </c>
      <c r="W197" s="170"/>
      <c r="X197" s="40"/>
      <c r="Y197" s="41" t="str">
        <f t="shared" si="15"/>
        <v/>
      </c>
      <c r="Z197" s="205" t="str">
        <f t="shared" si="16"/>
        <v/>
      </c>
      <c r="AA197" s="205" t="str">
        <f t="shared" si="17"/>
        <v/>
      </c>
      <c r="AB197" s="163">
        <f t="shared" si="18"/>
        <v>0</v>
      </c>
      <c r="AC197" s="209"/>
    </row>
    <row r="198" spans="1:29" ht="26.1" customHeight="1" thickTop="1" thickBot="1">
      <c r="A198" s="209"/>
      <c r="B198" s="32"/>
      <c r="C198" s="33"/>
      <c r="D198" s="32"/>
      <c r="E198" s="34"/>
      <c r="F198" s="219"/>
      <c r="G198" s="220"/>
      <c r="H198" s="34"/>
      <c r="I198" s="221"/>
      <c r="J198" s="2"/>
      <c r="K198" s="221"/>
      <c r="L198" s="2"/>
      <c r="M198" s="221"/>
      <c r="N198" s="2"/>
      <c r="O198" s="221"/>
      <c r="P198" s="2"/>
      <c r="Q198" s="221"/>
      <c r="R198" s="2"/>
      <c r="S198" s="221"/>
      <c r="T198" s="2"/>
      <c r="U198" s="169" t="str">
        <f t="shared" si="13"/>
        <v/>
      </c>
      <c r="V198" s="39" t="str">
        <f t="shared" si="14"/>
        <v/>
      </c>
      <c r="W198" s="170"/>
      <c r="X198" s="40"/>
      <c r="Y198" s="41" t="str">
        <f t="shared" si="15"/>
        <v/>
      </c>
      <c r="Z198" s="205" t="str">
        <f t="shared" si="16"/>
        <v/>
      </c>
      <c r="AA198" s="205" t="str">
        <f t="shared" si="17"/>
        <v/>
      </c>
      <c r="AB198" s="163">
        <f t="shared" si="18"/>
        <v>0</v>
      </c>
      <c r="AC198" s="209"/>
    </row>
    <row r="199" spans="1:29" ht="26.1" customHeight="1" thickTop="1" thickBot="1">
      <c r="A199" s="209"/>
      <c r="B199" s="32"/>
      <c r="C199" s="33"/>
      <c r="D199" s="32"/>
      <c r="E199" s="34"/>
      <c r="F199" s="219"/>
      <c r="G199" s="220"/>
      <c r="H199" s="34"/>
      <c r="I199" s="221"/>
      <c r="J199" s="2"/>
      <c r="K199" s="221"/>
      <c r="L199" s="2"/>
      <c r="M199" s="221"/>
      <c r="N199" s="2"/>
      <c r="O199" s="221"/>
      <c r="P199" s="2"/>
      <c r="Q199" s="221"/>
      <c r="R199" s="2"/>
      <c r="S199" s="221"/>
      <c r="T199" s="2"/>
      <c r="U199" s="169" t="str">
        <f t="shared" si="13"/>
        <v/>
      </c>
      <c r="V199" s="39" t="str">
        <f t="shared" si="14"/>
        <v/>
      </c>
      <c r="W199" s="170"/>
      <c r="X199" s="40"/>
      <c r="Y199" s="41" t="str">
        <f t="shared" si="15"/>
        <v/>
      </c>
      <c r="Z199" s="205" t="str">
        <f t="shared" si="16"/>
        <v/>
      </c>
      <c r="AA199" s="205" t="str">
        <f t="shared" si="17"/>
        <v/>
      </c>
      <c r="AB199" s="163">
        <f t="shared" si="18"/>
        <v>0</v>
      </c>
      <c r="AC199" s="209"/>
    </row>
    <row r="200" spans="1:29" ht="26.1" customHeight="1" thickTop="1" thickBot="1">
      <c r="A200" s="209"/>
      <c r="B200" s="32"/>
      <c r="C200" s="33"/>
      <c r="D200" s="32"/>
      <c r="E200" s="34"/>
      <c r="F200" s="219"/>
      <c r="G200" s="220"/>
      <c r="H200" s="34"/>
      <c r="I200" s="221"/>
      <c r="J200" s="2"/>
      <c r="K200" s="221"/>
      <c r="L200" s="2"/>
      <c r="M200" s="221"/>
      <c r="N200" s="2"/>
      <c r="O200" s="221"/>
      <c r="P200" s="2"/>
      <c r="Q200" s="221"/>
      <c r="R200" s="2"/>
      <c r="S200" s="221"/>
      <c r="T200" s="2"/>
      <c r="U200" s="169" t="str">
        <f t="shared" si="13"/>
        <v/>
      </c>
      <c r="V200" s="39" t="str">
        <f t="shared" si="14"/>
        <v/>
      </c>
      <c r="W200" s="170"/>
      <c r="X200" s="40"/>
      <c r="Y200" s="41" t="str">
        <f t="shared" si="15"/>
        <v/>
      </c>
      <c r="Z200" s="205" t="str">
        <f t="shared" si="16"/>
        <v/>
      </c>
      <c r="AA200" s="205" t="str">
        <f t="shared" si="17"/>
        <v/>
      </c>
      <c r="AB200" s="163">
        <f t="shared" si="18"/>
        <v>0</v>
      </c>
      <c r="AC200" s="209"/>
    </row>
    <row r="201" spans="1:29" ht="26.1" customHeight="1" thickTop="1" thickBot="1">
      <c r="A201" s="209"/>
      <c r="B201" s="32"/>
      <c r="C201" s="33"/>
      <c r="D201" s="32"/>
      <c r="E201" s="34"/>
      <c r="F201" s="219"/>
      <c r="G201" s="220"/>
      <c r="H201" s="34"/>
      <c r="I201" s="221"/>
      <c r="J201" s="2"/>
      <c r="K201" s="221"/>
      <c r="L201" s="2"/>
      <c r="M201" s="221"/>
      <c r="N201" s="2"/>
      <c r="O201" s="221"/>
      <c r="P201" s="2"/>
      <c r="Q201" s="221"/>
      <c r="R201" s="2"/>
      <c r="S201" s="221"/>
      <c r="T201" s="2"/>
      <c r="U201" s="169" t="str">
        <f t="shared" si="13"/>
        <v/>
      </c>
      <c r="V201" s="39" t="str">
        <f t="shared" si="14"/>
        <v/>
      </c>
      <c r="W201" s="170"/>
      <c r="X201" s="40"/>
      <c r="Y201" s="41" t="str">
        <f t="shared" si="15"/>
        <v/>
      </c>
      <c r="Z201" s="205" t="str">
        <f t="shared" si="16"/>
        <v/>
      </c>
      <c r="AA201" s="205" t="str">
        <f t="shared" si="17"/>
        <v/>
      </c>
      <c r="AB201" s="163">
        <f t="shared" si="18"/>
        <v>0</v>
      </c>
      <c r="AC201" s="209"/>
    </row>
    <row r="202" spans="1:29" ht="26.1" customHeight="1" thickTop="1" thickBot="1">
      <c r="A202" s="209"/>
      <c r="B202" s="32"/>
      <c r="C202" s="33"/>
      <c r="D202" s="32"/>
      <c r="E202" s="34"/>
      <c r="F202" s="219"/>
      <c r="G202" s="220"/>
      <c r="H202" s="34"/>
      <c r="I202" s="221"/>
      <c r="J202" s="2"/>
      <c r="K202" s="221"/>
      <c r="L202" s="2"/>
      <c r="M202" s="221"/>
      <c r="N202" s="2"/>
      <c r="O202" s="221"/>
      <c r="P202" s="2"/>
      <c r="Q202" s="221"/>
      <c r="R202" s="2"/>
      <c r="S202" s="221"/>
      <c r="T202" s="2"/>
      <c r="U202" s="169" t="str">
        <f t="shared" si="13"/>
        <v/>
      </c>
      <c r="V202" s="39" t="str">
        <f t="shared" si="14"/>
        <v/>
      </c>
      <c r="W202" s="170"/>
      <c r="X202" s="40"/>
      <c r="Y202" s="41" t="str">
        <f t="shared" si="15"/>
        <v/>
      </c>
      <c r="Z202" s="205" t="str">
        <f t="shared" si="16"/>
        <v/>
      </c>
      <c r="AA202" s="205" t="str">
        <f t="shared" si="17"/>
        <v/>
      </c>
      <c r="AB202" s="163">
        <f t="shared" si="18"/>
        <v>0</v>
      </c>
      <c r="AC202" s="209"/>
    </row>
    <row r="203" spans="1:29" ht="26.1" customHeight="1" thickTop="1" thickBot="1">
      <c r="A203" s="209"/>
      <c r="B203" s="32"/>
      <c r="C203" s="33"/>
      <c r="D203" s="32"/>
      <c r="E203" s="34"/>
      <c r="F203" s="219"/>
      <c r="G203" s="220"/>
      <c r="H203" s="34"/>
      <c r="I203" s="221"/>
      <c r="J203" s="2"/>
      <c r="K203" s="221"/>
      <c r="L203" s="2"/>
      <c r="M203" s="221"/>
      <c r="N203" s="2"/>
      <c r="O203" s="221"/>
      <c r="P203" s="2"/>
      <c r="Q203" s="221"/>
      <c r="R203" s="2"/>
      <c r="S203" s="221"/>
      <c r="T203" s="2"/>
      <c r="U203" s="169" t="str">
        <f t="shared" si="13"/>
        <v/>
      </c>
      <c r="V203" s="39" t="str">
        <f t="shared" si="14"/>
        <v/>
      </c>
      <c r="W203" s="170"/>
      <c r="X203" s="40"/>
      <c r="Y203" s="41" t="str">
        <f t="shared" si="15"/>
        <v/>
      </c>
      <c r="Z203" s="205" t="str">
        <f t="shared" si="16"/>
        <v/>
      </c>
      <c r="AA203" s="205" t="str">
        <f t="shared" si="17"/>
        <v/>
      </c>
      <c r="AB203" s="163">
        <f t="shared" si="18"/>
        <v>0</v>
      </c>
      <c r="AC203" s="209"/>
    </row>
    <row r="204" spans="1:29" ht="26.1" customHeight="1" thickTop="1" thickBot="1">
      <c r="A204" s="209"/>
      <c r="B204" s="32"/>
      <c r="C204" s="33"/>
      <c r="D204" s="32"/>
      <c r="E204" s="34"/>
      <c r="F204" s="219"/>
      <c r="G204" s="220"/>
      <c r="H204" s="34"/>
      <c r="I204" s="221"/>
      <c r="J204" s="2"/>
      <c r="K204" s="221"/>
      <c r="L204" s="2"/>
      <c r="M204" s="221"/>
      <c r="N204" s="2"/>
      <c r="O204" s="221"/>
      <c r="P204" s="2"/>
      <c r="Q204" s="221"/>
      <c r="R204" s="2"/>
      <c r="S204" s="221"/>
      <c r="T204" s="2"/>
      <c r="U204" s="169" t="str">
        <f t="shared" si="13"/>
        <v/>
      </c>
      <c r="V204" s="39" t="str">
        <f t="shared" si="14"/>
        <v/>
      </c>
      <c r="W204" s="170"/>
      <c r="X204" s="40"/>
      <c r="Y204" s="41" t="str">
        <f t="shared" si="15"/>
        <v/>
      </c>
      <c r="Z204" s="205" t="str">
        <f t="shared" si="16"/>
        <v/>
      </c>
      <c r="AA204" s="205" t="str">
        <f t="shared" si="17"/>
        <v/>
      </c>
      <c r="AB204" s="163">
        <f t="shared" si="18"/>
        <v>0</v>
      </c>
      <c r="AC204" s="209"/>
    </row>
    <row r="205" spans="1:29" ht="26.1" customHeight="1" thickTop="1" thickBot="1">
      <c r="A205" s="209"/>
      <c r="B205" s="32"/>
      <c r="C205" s="33"/>
      <c r="D205" s="32"/>
      <c r="E205" s="34"/>
      <c r="F205" s="219"/>
      <c r="G205" s="220"/>
      <c r="H205" s="34"/>
      <c r="I205" s="221"/>
      <c r="J205" s="2"/>
      <c r="K205" s="221"/>
      <c r="L205" s="2"/>
      <c r="M205" s="221"/>
      <c r="N205" s="2"/>
      <c r="O205" s="221"/>
      <c r="P205" s="2"/>
      <c r="Q205" s="221"/>
      <c r="R205" s="2"/>
      <c r="S205" s="221"/>
      <c r="T205" s="2"/>
      <c r="U205" s="169" t="str">
        <f t="shared" si="13"/>
        <v/>
      </c>
      <c r="V205" s="39" t="str">
        <f t="shared" si="14"/>
        <v/>
      </c>
      <c r="W205" s="170"/>
      <c r="X205" s="40"/>
      <c r="Y205" s="41" t="str">
        <f t="shared" si="15"/>
        <v/>
      </c>
      <c r="Z205" s="205" t="str">
        <f t="shared" si="16"/>
        <v/>
      </c>
      <c r="AA205" s="205" t="str">
        <f t="shared" si="17"/>
        <v/>
      </c>
      <c r="AB205" s="163">
        <f t="shared" si="18"/>
        <v>0</v>
      </c>
      <c r="AC205" s="209"/>
    </row>
    <row r="206" spans="1:29" ht="26.1" customHeight="1" thickTop="1" thickBot="1">
      <c r="A206" s="209"/>
      <c r="B206" s="32"/>
      <c r="C206" s="33"/>
      <c r="D206" s="32"/>
      <c r="E206" s="34"/>
      <c r="F206" s="219"/>
      <c r="G206" s="220"/>
      <c r="H206" s="34"/>
      <c r="I206" s="221"/>
      <c r="J206" s="2"/>
      <c r="K206" s="221"/>
      <c r="L206" s="2"/>
      <c r="M206" s="221"/>
      <c r="N206" s="2"/>
      <c r="O206" s="221"/>
      <c r="P206" s="2"/>
      <c r="Q206" s="221"/>
      <c r="R206" s="2"/>
      <c r="S206" s="221"/>
      <c r="T206" s="2"/>
      <c r="U206" s="169" t="str">
        <f t="shared" si="13"/>
        <v/>
      </c>
      <c r="V206" s="39" t="str">
        <f t="shared" si="14"/>
        <v/>
      </c>
      <c r="W206" s="170"/>
      <c r="X206" s="40"/>
      <c r="Y206" s="41" t="str">
        <f t="shared" si="15"/>
        <v/>
      </c>
      <c r="Z206" s="205" t="str">
        <f t="shared" si="16"/>
        <v/>
      </c>
      <c r="AA206" s="205" t="str">
        <f t="shared" si="17"/>
        <v/>
      </c>
      <c r="AB206" s="163">
        <f t="shared" si="18"/>
        <v>0</v>
      </c>
      <c r="AC206" s="209"/>
    </row>
    <row r="207" spans="1:29" ht="26.1" customHeight="1" thickTop="1" thickBot="1">
      <c r="A207" s="209"/>
      <c r="B207" s="32"/>
      <c r="C207" s="33"/>
      <c r="D207" s="32"/>
      <c r="E207" s="34"/>
      <c r="F207" s="219"/>
      <c r="G207" s="220"/>
      <c r="H207" s="34"/>
      <c r="I207" s="221"/>
      <c r="J207" s="2"/>
      <c r="K207" s="221"/>
      <c r="L207" s="2"/>
      <c r="M207" s="221"/>
      <c r="N207" s="2"/>
      <c r="O207" s="221"/>
      <c r="P207" s="2"/>
      <c r="Q207" s="221"/>
      <c r="R207" s="2"/>
      <c r="S207" s="221"/>
      <c r="T207" s="2"/>
      <c r="U207" s="169" t="str">
        <f t="shared" si="13"/>
        <v/>
      </c>
      <c r="V207" s="39" t="str">
        <f t="shared" si="14"/>
        <v/>
      </c>
      <c r="W207" s="170"/>
      <c r="X207" s="40"/>
      <c r="Y207" s="41" t="str">
        <f t="shared" si="15"/>
        <v/>
      </c>
      <c r="Z207" s="205" t="str">
        <f t="shared" si="16"/>
        <v/>
      </c>
      <c r="AA207" s="205" t="str">
        <f t="shared" si="17"/>
        <v/>
      </c>
      <c r="AB207" s="163">
        <f t="shared" si="18"/>
        <v>0</v>
      </c>
      <c r="AC207" s="209"/>
    </row>
    <row r="208" spans="1:29" ht="26.1" customHeight="1" thickTop="1" thickBot="1">
      <c r="A208" s="209"/>
      <c r="B208" s="32"/>
      <c r="C208" s="33"/>
      <c r="D208" s="32"/>
      <c r="E208" s="34"/>
      <c r="F208" s="219"/>
      <c r="G208" s="220"/>
      <c r="H208" s="34"/>
      <c r="I208" s="221"/>
      <c r="J208" s="2"/>
      <c r="K208" s="221"/>
      <c r="L208" s="2"/>
      <c r="M208" s="221"/>
      <c r="N208" s="2"/>
      <c r="O208" s="221"/>
      <c r="P208" s="2"/>
      <c r="Q208" s="221"/>
      <c r="R208" s="2"/>
      <c r="S208" s="221"/>
      <c r="T208" s="2"/>
      <c r="U208" s="169" t="str">
        <f t="shared" ref="U208:U271" si="19">IF(AND(COUNTA(J208,L208,N208,P208,R208,T208)=0,COUNTA(I208,K208,M208,O208,Q208,S208)=6),"x","")</f>
        <v/>
      </c>
      <c r="V208" s="39" t="str">
        <f t="shared" ref="V208:V271" si="20">IF(COUNTA(J208,L208,N208,P208,R208,T208)=1,"x","")</f>
        <v/>
      </c>
      <c r="W208" s="170"/>
      <c r="X208" s="40"/>
      <c r="Y208" s="41" t="str">
        <f t="shared" ref="Y208:Y271" si="21">IF(AND(U208="x",V208="",W208&gt;0),EDATE(W208,$Y$10),"")</f>
        <v/>
      </c>
      <c r="Z208" s="205" t="str">
        <f t="shared" ref="Z208:Z271" si="22">IF(AND(COUNTA(H208)=1,COUNTIF(U208:V208,"x")=0),1,"")</f>
        <v/>
      </c>
      <c r="AA208" s="205" t="str">
        <f t="shared" ref="AA208:AA271" si="23">IF(AND($Z208=1,G208="x"),1,"")</f>
        <v/>
      </c>
      <c r="AB208" s="163">
        <f t="shared" ref="AB208:AB271" si="24">IF(AND(V208="X",G208="X"),1,0)</f>
        <v>0</v>
      </c>
      <c r="AC208" s="209"/>
    </row>
    <row r="209" spans="1:29" ht="26.1" customHeight="1" thickTop="1" thickBot="1">
      <c r="A209" s="209"/>
      <c r="B209" s="32"/>
      <c r="C209" s="33"/>
      <c r="D209" s="32"/>
      <c r="E209" s="34"/>
      <c r="F209" s="219"/>
      <c r="G209" s="220"/>
      <c r="H209" s="34"/>
      <c r="I209" s="221"/>
      <c r="J209" s="2"/>
      <c r="K209" s="221"/>
      <c r="L209" s="2"/>
      <c r="M209" s="221"/>
      <c r="N209" s="2"/>
      <c r="O209" s="221"/>
      <c r="P209" s="2"/>
      <c r="Q209" s="221"/>
      <c r="R209" s="2"/>
      <c r="S209" s="221"/>
      <c r="T209" s="2"/>
      <c r="U209" s="169" t="str">
        <f t="shared" si="19"/>
        <v/>
      </c>
      <c r="V209" s="39" t="str">
        <f t="shared" si="20"/>
        <v/>
      </c>
      <c r="W209" s="170"/>
      <c r="X209" s="40"/>
      <c r="Y209" s="41" t="str">
        <f t="shared" si="21"/>
        <v/>
      </c>
      <c r="Z209" s="205" t="str">
        <f t="shared" si="22"/>
        <v/>
      </c>
      <c r="AA209" s="205" t="str">
        <f t="shared" si="23"/>
        <v/>
      </c>
      <c r="AB209" s="163">
        <f t="shared" si="24"/>
        <v>0</v>
      </c>
      <c r="AC209" s="209"/>
    </row>
    <row r="210" spans="1:29" ht="26.1" customHeight="1" thickTop="1" thickBot="1">
      <c r="A210" s="209"/>
      <c r="B210" s="32"/>
      <c r="C210" s="33"/>
      <c r="D210" s="32"/>
      <c r="E210" s="34"/>
      <c r="F210" s="219"/>
      <c r="G210" s="220"/>
      <c r="H210" s="34"/>
      <c r="I210" s="221"/>
      <c r="J210" s="2"/>
      <c r="K210" s="221"/>
      <c r="L210" s="2"/>
      <c r="M210" s="221"/>
      <c r="N210" s="2"/>
      <c r="O210" s="221"/>
      <c r="P210" s="2"/>
      <c r="Q210" s="221"/>
      <c r="R210" s="2"/>
      <c r="S210" s="221"/>
      <c r="T210" s="2"/>
      <c r="U210" s="169" t="str">
        <f t="shared" si="19"/>
        <v/>
      </c>
      <c r="V210" s="39" t="str">
        <f t="shared" si="20"/>
        <v/>
      </c>
      <c r="W210" s="170"/>
      <c r="X210" s="40"/>
      <c r="Y210" s="41" t="str">
        <f t="shared" si="21"/>
        <v/>
      </c>
      <c r="Z210" s="205" t="str">
        <f t="shared" si="22"/>
        <v/>
      </c>
      <c r="AA210" s="205" t="str">
        <f t="shared" si="23"/>
        <v/>
      </c>
      <c r="AB210" s="163">
        <f t="shared" si="24"/>
        <v>0</v>
      </c>
      <c r="AC210" s="209"/>
    </row>
    <row r="211" spans="1:29" ht="26.1" customHeight="1" thickTop="1" thickBot="1">
      <c r="A211" s="209"/>
      <c r="B211" s="32"/>
      <c r="C211" s="33"/>
      <c r="D211" s="32"/>
      <c r="E211" s="34"/>
      <c r="F211" s="219"/>
      <c r="G211" s="220"/>
      <c r="H211" s="34"/>
      <c r="I211" s="221"/>
      <c r="J211" s="2"/>
      <c r="K211" s="221"/>
      <c r="L211" s="2"/>
      <c r="M211" s="221"/>
      <c r="N211" s="2"/>
      <c r="O211" s="221"/>
      <c r="P211" s="2"/>
      <c r="Q211" s="221"/>
      <c r="R211" s="2"/>
      <c r="S211" s="221"/>
      <c r="T211" s="2"/>
      <c r="U211" s="169" t="str">
        <f t="shared" si="19"/>
        <v/>
      </c>
      <c r="V211" s="39" t="str">
        <f t="shared" si="20"/>
        <v/>
      </c>
      <c r="W211" s="170"/>
      <c r="X211" s="40"/>
      <c r="Y211" s="41" t="str">
        <f t="shared" si="21"/>
        <v/>
      </c>
      <c r="Z211" s="205" t="str">
        <f t="shared" si="22"/>
        <v/>
      </c>
      <c r="AA211" s="205" t="str">
        <f t="shared" si="23"/>
        <v/>
      </c>
      <c r="AB211" s="163">
        <f t="shared" si="24"/>
        <v>0</v>
      </c>
      <c r="AC211" s="209"/>
    </row>
    <row r="212" spans="1:29" ht="26.1" customHeight="1" thickTop="1" thickBot="1">
      <c r="A212" s="209"/>
      <c r="B212" s="32"/>
      <c r="C212" s="33"/>
      <c r="D212" s="32"/>
      <c r="E212" s="34"/>
      <c r="F212" s="219"/>
      <c r="G212" s="220"/>
      <c r="H212" s="34"/>
      <c r="I212" s="221"/>
      <c r="J212" s="2"/>
      <c r="K212" s="221"/>
      <c r="L212" s="2"/>
      <c r="M212" s="221"/>
      <c r="N212" s="2"/>
      <c r="O212" s="221"/>
      <c r="P212" s="2"/>
      <c r="Q212" s="221"/>
      <c r="R212" s="2"/>
      <c r="S212" s="221"/>
      <c r="T212" s="2"/>
      <c r="U212" s="169" t="str">
        <f t="shared" si="19"/>
        <v/>
      </c>
      <c r="V212" s="39" t="str">
        <f t="shared" si="20"/>
        <v/>
      </c>
      <c r="W212" s="170"/>
      <c r="X212" s="40"/>
      <c r="Y212" s="41" t="str">
        <f t="shared" si="21"/>
        <v/>
      </c>
      <c r="Z212" s="205" t="str">
        <f t="shared" si="22"/>
        <v/>
      </c>
      <c r="AA212" s="205" t="str">
        <f t="shared" si="23"/>
        <v/>
      </c>
      <c r="AB212" s="163">
        <f t="shared" si="24"/>
        <v>0</v>
      </c>
      <c r="AC212" s="209"/>
    </row>
    <row r="213" spans="1:29" ht="26.1" customHeight="1" thickTop="1" thickBot="1">
      <c r="A213" s="209"/>
      <c r="B213" s="32"/>
      <c r="C213" s="33"/>
      <c r="D213" s="32"/>
      <c r="E213" s="34"/>
      <c r="F213" s="219"/>
      <c r="G213" s="220"/>
      <c r="H213" s="34"/>
      <c r="I213" s="221"/>
      <c r="J213" s="2"/>
      <c r="K213" s="221"/>
      <c r="L213" s="2"/>
      <c r="M213" s="221"/>
      <c r="N213" s="2"/>
      <c r="O213" s="221"/>
      <c r="P213" s="2"/>
      <c r="Q213" s="221"/>
      <c r="R213" s="2"/>
      <c r="S213" s="221"/>
      <c r="T213" s="2"/>
      <c r="U213" s="169" t="str">
        <f t="shared" si="19"/>
        <v/>
      </c>
      <c r="V213" s="39" t="str">
        <f t="shared" si="20"/>
        <v/>
      </c>
      <c r="W213" s="170"/>
      <c r="X213" s="40"/>
      <c r="Y213" s="41" t="str">
        <f t="shared" si="21"/>
        <v/>
      </c>
      <c r="Z213" s="205" t="str">
        <f t="shared" si="22"/>
        <v/>
      </c>
      <c r="AA213" s="205" t="str">
        <f t="shared" si="23"/>
        <v/>
      </c>
      <c r="AB213" s="163">
        <f t="shared" si="24"/>
        <v>0</v>
      </c>
      <c r="AC213" s="209"/>
    </row>
    <row r="214" spans="1:29" ht="26.1" customHeight="1" thickTop="1" thickBot="1">
      <c r="A214" s="209"/>
      <c r="B214" s="32"/>
      <c r="C214" s="33"/>
      <c r="D214" s="32"/>
      <c r="E214" s="34"/>
      <c r="F214" s="219"/>
      <c r="G214" s="220"/>
      <c r="H214" s="34"/>
      <c r="I214" s="221"/>
      <c r="J214" s="2"/>
      <c r="K214" s="221"/>
      <c r="L214" s="2"/>
      <c r="M214" s="221"/>
      <c r="N214" s="2"/>
      <c r="O214" s="221"/>
      <c r="P214" s="2"/>
      <c r="Q214" s="221"/>
      <c r="R214" s="2"/>
      <c r="S214" s="221"/>
      <c r="T214" s="2"/>
      <c r="U214" s="169" t="str">
        <f t="shared" si="19"/>
        <v/>
      </c>
      <c r="V214" s="39" t="str">
        <f t="shared" si="20"/>
        <v/>
      </c>
      <c r="W214" s="170"/>
      <c r="X214" s="40"/>
      <c r="Y214" s="41" t="str">
        <f t="shared" si="21"/>
        <v/>
      </c>
      <c r="Z214" s="205" t="str">
        <f t="shared" si="22"/>
        <v/>
      </c>
      <c r="AA214" s="205" t="str">
        <f t="shared" si="23"/>
        <v/>
      </c>
      <c r="AB214" s="163">
        <f t="shared" si="24"/>
        <v>0</v>
      </c>
      <c r="AC214" s="209"/>
    </row>
    <row r="215" spans="1:29" ht="26.1" customHeight="1" thickTop="1" thickBot="1">
      <c r="A215" s="209"/>
      <c r="B215" s="32"/>
      <c r="C215" s="33"/>
      <c r="D215" s="32"/>
      <c r="E215" s="34"/>
      <c r="F215" s="219"/>
      <c r="G215" s="220"/>
      <c r="H215" s="34"/>
      <c r="I215" s="221"/>
      <c r="J215" s="2"/>
      <c r="K215" s="221"/>
      <c r="L215" s="2"/>
      <c r="M215" s="221"/>
      <c r="N215" s="2"/>
      <c r="O215" s="221"/>
      <c r="P215" s="2"/>
      <c r="Q215" s="221"/>
      <c r="R215" s="2"/>
      <c r="S215" s="221"/>
      <c r="T215" s="2"/>
      <c r="U215" s="169" t="str">
        <f t="shared" si="19"/>
        <v/>
      </c>
      <c r="V215" s="39" t="str">
        <f t="shared" si="20"/>
        <v/>
      </c>
      <c r="W215" s="170"/>
      <c r="X215" s="40"/>
      <c r="Y215" s="41" t="str">
        <f t="shared" si="21"/>
        <v/>
      </c>
      <c r="Z215" s="205" t="str">
        <f t="shared" si="22"/>
        <v/>
      </c>
      <c r="AA215" s="205" t="str">
        <f t="shared" si="23"/>
        <v/>
      </c>
      <c r="AB215" s="163">
        <f t="shared" si="24"/>
        <v>0</v>
      </c>
      <c r="AC215" s="209"/>
    </row>
    <row r="216" spans="1:29" ht="26.1" customHeight="1" thickTop="1" thickBot="1">
      <c r="A216" s="209"/>
      <c r="B216" s="32"/>
      <c r="C216" s="33"/>
      <c r="D216" s="32"/>
      <c r="E216" s="34"/>
      <c r="F216" s="219"/>
      <c r="G216" s="220"/>
      <c r="H216" s="34"/>
      <c r="I216" s="221"/>
      <c r="J216" s="2"/>
      <c r="K216" s="221"/>
      <c r="L216" s="2"/>
      <c r="M216" s="221"/>
      <c r="N216" s="2"/>
      <c r="O216" s="221"/>
      <c r="P216" s="2"/>
      <c r="Q216" s="221"/>
      <c r="R216" s="2"/>
      <c r="S216" s="221"/>
      <c r="T216" s="2"/>
      <c r="U216" s="169" t="str">
        <f t="shared" si="19"/>
        <v/>
      </c>
      <c r="V216" s="39" t="str">
        <f t="shared" si="20"/>
        <v/>
      </c>
      <c r="W216" s="170"/>
      <c r="X216" s="40"/>
      <c r="Y216" s="41" t="str">
        <f t="shared" si="21"/>
        <v/>
      </c>
      <c r="Z216" s="205" t="str">
        <f t="shared" si="22"/>
        <v/>
      </c>
      <c r="AA216" s="205" t="str">
        <f t="shared" si="23"/>
        <v/>
      </c>
      <c r="AB216" s="163">
        <f t="shared" si="24"/>
        <v>0</v>
      </c>
      <c r="AC216" s="209"/>
    </row>
    <row r="217" spans="1:29" ht="26.1" customHeight="1" thickTop="1" thickBot="1">
      <c r="A217" s="209"/>
      <c r="B217" s="32"/>
      <c r="C217" s="33"/>
      <c r="D217" s="32"/>
      <c r="E217" s="34"/>
      <c r="F217" s="219"/>
      <c r="G217" s="220"/>
      <c r="H217" s="34"/>
      <c r="I217" s="221"/>
      <c r="J217" s="2"/>
      <c r="K217" s="221"/>
      <c r="L217" s="2"/>
      <c r="M217" s="221"/>
      <c r="N217" s="2"/>
      <c r="O217" s="221"/>
      <c r="P217" s="2"/>
      <c r="Q217" s="221"/>
      <c r="R217" s="2"/>
      <c r="S217" s="221"/>
      <c r="T217" s="2"/>
      <c r="U217" s="169" t="str">
        <f t="shared" si="19"/>
        <v/>
      </c>
      <c r="V217" s="39" t="str">
        <f t="shared" si="20"/>
        <v/>
      </c>
      <c r="W217" s="170"/>
      <c r="X217" s="40"/>
      <c r="Y217" s="41" t="str">
        <f t="shared" si="21"/>
        <v/>
      </c>
      <c r="Z217" s="205" t="str">
        <f t="shared" si="22"/>
        <v/>
      </c>
      <c r="AA217" s="205" t="str">
        <f t="shared" si="23"/>
        <v/>
      </c>
      <c r="AB217" s="163">
        <f t="shared" si="24"/>
        <v>0</v>
      </c>
      <c r="AC217" s="209"/>
    </row>
    <row r="218" spans="1:29" ht="26.1" customHeight="1" thickTop="1" thickBot="1">
      <c r="A218" s="209"/>
      <c r="B218" s="32"/>
      <c r="C218" s="33"/>
      <c r="D218" s="32"/>
      <c r="E218" s="34"/>
      <c r="F218" s="219"/>
      <c r="G218" s="220"/>
      <c r="H218" s="34"/>
      <c r="I218" s="221"/>
      <c r="J218" s="2"/>
      <c r="K218" s="221"/>
      <c r="L218" s="2"/>
      <c r="M218" s="221"/>
      <c r="N218" s="2"/>
      <c r="O218" s="221"/>
      <c r="P218" s="2"/>
      <c r="Q218" s="221"/>
      <c r="R218" s="2"/>
      <c r="S218" s="221"/>
      <c r="T218" s="2"/>
      <c r="U218" s="169" t="str">
        <f t="shared" si="19"/>
        <v/>
      </c>
      <c r="V218" s="39" t="str">
        <f t="shared" si="20"/>
        <v/>
      </c>
      <c r="W218" s="170"/>
      <c r="X218" s="40"/>
      <c r="Y218" s="41" t="str">
        <f t="shared" si="21"/>
        <v/>
      </c>
      <c r="Z218" s="205" t="str">
        <f t="shared" si="22"/>
        <v/>
      </c>
      <c r="AA218" s="205" t="str">
        <f t="shared" si="23"/>
        <v/>
      </c>
      <c r="AB218" s="163">
        <f t="shared" si="24"/>
        <v>0</v>
      </c>
      <c r="AC218" s="209"/>
    </row>
    <row r="219" spans="1:29" ht="26.1" customHeight="1" thickTop="1" thickBot="1">
      <c r="A219" s="209"/>
      <c r="B219" s="32"/>
      <c r="C219" s="33"/>
      <c r="D219" s="32"/>
      <c r="E219" s="34"/>
      <c r="F219" s="219"/>
      <c r="G219" s="220"/>
      <c r="H219" s="34"/>
      <c r="I219" s="221"/>
      <c r="J219" s="2"/>
      <c r="K219" s="221"/>
      <c r="L219" s="2"/>
      <c r="M219" s="221"/>
      <c r="N219" s="2"/>
      <c r="O219" s="221"/>
      <c r="P219" s="2"/>
      <c r="Q219" s="221"/>
      <c r="R219" s="2"/>
      <c r="S219" s="221"/>
      <c r="T219" s="2"/>
      <c r="U219" s="169" t="str">
        <f t="shared" si="19"/>
        <v/>
      </c>
      <c r="V219" s="39" t="str">
        <f t="shared" si="20"/>
        <v/>
      </c>
      <c r="W219" s="170"/>
      <c r="X219" s="40"/>
      <c r="Y219" s="41" t="str">
        <f t="shared" si="21"/>
        <v/>
      </c>
      <c r="Z219" s="205" t="str">
        <f t="shared" si="22"/>
        <v/>
      </c>
      <c r="AA219" s="205" t="str">
        <f t="shared" si="23"/>
        <v/>
      </c>
      <c r="AB219" s="163">
        <f t="shared" si="24"/>
        <v>0</v>
      </c>
      <c r="AC219" s="209"/>
    </row>
    <row r="220" spans="1:29" ht="26.1" customHeight="1" thickTop="1" thickBot="1">
      <c r="A220" s="209"/>
      <c r="B220" s="32"/>
      <c r="C220" s="33"/>
      <c r="D220" s="32"/>
      <c r="E220" s="34"/>
      <c r="F220" s="219"/>
      <c r="G220" s="220"/>
      <c r="H220" s="34"/>
      <c r="I220" s="221"/>
      <c r="J220" s="2"/>
      <c r="K220" s="221"/>
      <c r="L220" s="2"/>
      <c r="M220" s="221"/>
      <c r="N220" s="2"/>
      <c r="O220" s="221"/>
      <c r="P220" s="2"/>
      <c r="Q220" s="221"/>
      <c r="R220" s="2"/>
      <c r="S220" s="221"/>
      <c r="T220" s="2"/>
      <c r="U220" s="169" t="str">
        <f t="shared" si="19"/>
        <v/>
      </c>
      <c r="V220" s="39" t="str">
        <f t="shared" si="20"/>
        <v/>
      </c>
      <c r="W220" s="170"/>
      <c r="X220" s="40"/>
      <c r="Y220" s="41" t="str">
        <f t="shared" si="21"/>
        <v/>
      </c>
      <c r="Z220" s="205" t="str">
        <f t="shared" si="22"/>
        <v/>
      </c>
      <c r="AA220" s="205" t="str">
        <f t="shared" si="23"/>
        <v/>
      </c>
      <c r="AB220" s="163">
        <f t="shared" si="24"/>
        <v>0</v>
      </c>
      <c r="AC220" s="209"/>
    </row>
    <row r="221" spans="1:29" ht="26.1" customHeight="1" thickTop="1" thickBot="1">
      <c r="A221" s="209"/>
      <c r="B221" s="32"/>
      <c r="C221" s="33"/>
      <c r="D221" s="32"/>
      <c r="E221" s="34"/>
      <c r="F221" s="219"/>
      <c r="G221" s="220"/>
      <c r="H221" s="34"/>
      <c r="I221" s="221"/>
      <c r="J221" s="2"/>
      <c r="K221" s="221"/>
      <c r="L221" s="2"/>
      <c r="M221" s="221"/>
      <c r="N221" s="2"/>
      <c r="O221" s="221"/>
      <c r="P221" s="2"/>
      <c r="Q221" s="221"/>
      <c r="R221" s="2"/>
      <c r="S221" s="221"/>
      <c r="T221" s="2"/>
      <c r="U221" s="169" t="str">
        <f t="shared" si="19"/>
        <v/>
      </c>
      <c r="V221" s="39" t="str">
        <f t="shared" si="20"/>
        <v/>
      </c>
      <c r="W221" s="170"/>
      <c r="X221" s="40"/>
      <c r="Y221" s="41" t="str">
        <f t="shared" si="21"/>
        <v/>
      </c>
      <c r="Z221" s="205" t="str">
        <f t="shared" si="22"/>
        <v/>
      </c>
      <c r="AA221" s="205" t="str">
        <f t="shared" si="23"/>
        <v/>
      </c>
      <c r="AB221" s="163">
        <f t="shared" si="24"/>
        <v>0</v>
      </c>
      <c r="AC221" s="209"/>
    </row>
    <row r="222" spans="1:29" ht="26.1" customHeight="1" thickTop="1" thickBot="1">
      <c r="A222" s="209"/>
      <c r="B222" s="32"/>
      <c r="C222" s="33"/>
      <c r="D222" s="32"/>
      <c r="E222" s="34"/>
      <c r="F222" s="219"/>
      <c r="G222" s="220"/>
      <c r="H222" s="34"/>
      <c r="I222" s="221"/>
      <c r="J222" s="2"/>
      <c r="K222" s="221"/>
      <c r="L222" s="2"/>
      <c r="M222" s="221"/>
      <c r="N222" s="2"/>
      <c r="O222" s="221"/>
      <c r="P222" s="2"/>
      <c r="Q222" s="221"/>
      <c r="R222" s="2"/>
      <c r="S222" s="221"/>
      <c r="T222" s="2"/>
      <c r="U222" s="169" t="str">
        <f t="shared" si="19"/>
        <v/>
      </c>
      <c r="V222" s="39" t="str">
        <f t="shared" si="20"/>
        <v/>
      </c>
      <c r="W222" s="170"/>
      <c r="X222" s="40"/>
      <c r="Y222" s="41" t="str">
        <f t="shared" si="21"/>
        <v/>
      </c>
      <c r="Z222" s="205" t="str">
        <f t="shared" si="22"/>
        <v/>
      </c>
      <c r="AA222" s="205" t="str">
        <f t="shared" si="23"/>
        <v/>
      </c>
      <c r="AB222" s="163">
        <f t="shared" si="24"/>
        <v>0</v>
      </c>
      <c r="AC222" s="209"/>
    </row>
    <row r="223" spans="1:29" ht="26.1" customHeight="1" thickTop="1" thickBot="1">
      <c r="A223" s="209"/>
      <c r="B223" s="32"/>
      <c r="C223" s="33"/>
      <c r="D223" s="32"/>
      <c r="E223" s="34"/>
      <c r="F223" s="219"/>
      <c r="G223" s="220"/>
      <c r="H223" s="34"/>
      <c r="I223" s="221"/>
      <c r="J223" s="2"/>
      <c r="K223" s="221"/>
      <c r="L223" s="2"/>
      <c r="M223" s="221"/>
      <c r="N223" s="2"/>
      <c r="O223" s="221"/>
      <c r="P223" s="2"/>
      <c r="Q223" s="221"/>
      <c r="R223" s="2"/>
      <c r="S223" s="221"/>
      <c r="T223" s="2"/>
      <c r="U223" s="169" t="str">
        <f t="shared" si="19"/>
        <v/>
      </c>
      <c r="V223" s="39" t="str">
        <f t="shared" si="20"/>
        <v/>
      </c>
      <c r="W223" s="170"/>
      <c r="X223" s="40"/>
      <c r="Y223" s="41" t="str">
        <f t="shared" si="21"/>
        <v/>
      </c>
      <c r="Z223" s="205" t="str">
        <f t="shared" si="22"/>
        <v/>
      </c>
      <c r="AA223" s="205" t="str">
        <f t="shared" si="23"/>
        <v/>
      </c>
      <c r="AB223" s="163">
        <f t="shared" si="24"/>
        <v>0</v>
      </c>
      <c r="AC223" s="209"/>
    </row>
    <row r="224" spans="1:29" ht="26.1" customHeight="1" thickTop="1" thickBot="1">
      <c r="A224" s="209"/>
      <c r="B224" s="32"/>
      <c r="C224" s="33"/>
      <c r="D224" s="32"/>
      <c r="E224" s="34"/>
      <c r="F224" s="219"/>
      <c r="G224" s="220"/>
      <c r="H224" s="34"/>
      <c r="I224" s="221"/>
      <c r="J224" s="2"/>
      <c r="K224" s="221"/>
      <c r="L224" s="2"/>
      <c r="M224" s="221"/>
      <c r="N224" s="2"/>
      <c r="O224" s="221"/>
      <c r="P224" s="2"/>
      <c r="Q224" s="221"/>
      <c r="R224" s="2"/>
      <c r="S224" s="221"/>
      <c r="T224" s="2"/>
      <c r="U224" s="169" t="str">
        <f t="shared" si="19"/>
        <v/>
      </c>
      <c r="V224" s="39" t="str">
        <f t="shared" si="20"/>
        <v/>
      </c>
      <c r="W224" s="170"/>
      <c r="X224" s="40"/>
      <c r="Y224" s="41" t="str">
        <f t="shared" si="21"/>
        <v/>
      </c>
      <c r="Z224" s="205" t="str">
        <f t="shared" si="22"/>
        <v/>
      </c>
      <c r="AA224" s="205" t="str">
        <f t="shared" si="23"/>
        <v/>
      </c>
      <c r="AB224" s="163">
        <f t="shared" si="24"/>
        <v>0</v>
      </c>
      <c r="AC224" s="209"/>
    </row>
    <row r="225" spans="1:29" ht="26.1" customHeight="1" thickTop="1" thickBot="1">
      <c r="A225" s="209"/>
      <c r="B225" s="32"/>
      <c r="C225" s="33"/>
      <c r="D225" s="32"/>
      <c r="E225" s="34"/>
      <c r="F225" s="219"/>
      <c r="G225" s="220"/>
      <c r="H225" s="34"/>
      <c r="I225" s="221"/>
      <c r="J225" s="2"/>
      <c r="K225" s="221"/>
      <c r="L225" s="2"/>
      <c r="M225" s="221"/>
      <c r="N225" s="2"/>
      <c r="O225" s="221"/>
      <c r="P225" s="2"/>
      <c r="Q225" s="221"/>
      <c r="R225" s="2"/>
      <c r="S225" s="221"/>
      <c r="T225" s="2"/>
      <c r="U225" s="169" t="str">
        <f t="shared" si="19"/>
        <v/>
      </c>
      <c r="V225" s="39" t="str">
        <f t="shared" si="20"/>
        <v/>
      </c>
      <c r="W225" s="170"/>
      <c r="X225" s="40"/>
      <c r="Y225" s="41" t="str">
        <f t="shared" si="21"/>
        <v/>
      </c>
      <c r="Z225" s="205" t="str">
        <f t="shared" si="22"/>
        <v/>
      </c>
      <c r="AA225" s="205" t="str">
        <f t="shared" si="23"/>
        <v/>
      </c>
      <c r="AB225" s="163">
        <f t="shared" si="24"/>
        <v>0</v>
      </c>
      <c r="AC225" s="209"/>
    </row>
    <row r="226" spans="1:29" ht="26.1" customHeight="1" thickTop="1" thickBot="1">
      <c r="A226" s="209"/>
      <c r="B226" s="32"/>
      <c r="C226" s="33"/>
      <c r="D226" s="32"/>
      <c r="E226" s="34"/>
      <c r="F226" s="219"/>
      <c r="G226" s="220"/>
      <c r="H226" s="34"/>
      <c r="I226" s="221"/>
      <c r="J226" s="2"/>
      <c r="K226" s="221"/>
      <c r="L226" s="2"/>
      <c r="M226" s="221"/>
      <c r="N226" s="2"/>
      <c r="O226" s="221"/>
      <c r="P226" s="2"/>
      <c r="Q226" s="221"/>
      <c r="R226" s="2"/>
      <c r="S226" s="221"/>
      <c r="T226" s="2"/>
      <c r="U226" s="169" t="str">
        <f t="shared" si="19"/>
        <v/>
      </c>
      <c r="V226" s="39" t="str">
        <f t="shared" si="20"/>
        <v/>
      </c>
      <c r="W226" s="170"/>
      <c r="X226" s="40"/>
      <c r="Y226" s="41" t="str">
        <f t="shared" si="21"/>
        <v/>
      </c>
      <c r="Z226" s="205" t="str">
        <f t="shared" si="22"/>
        <v/>
      </c>
      <c r="AA226" s="205" t="str">
        <f t="shared" si="23"/>
        <v/>
      </c>
      <c r="AB226" s="163">
        <f t="shared" si="24"/>
        <v>0</v>
      </c>
      <c r="AC226" s="209"/>
    </row>
    <row r="227" spans="1:29" ht="26.1" customHeight="1" thickTop="1" thickBot="1">
      <c r="A227" s="209"/>
      <c r="B227" s="32"/>
      <c r="C227" s="33"/>
      <c r="D227" s="32"/>
      <c r="E227" s="34"/>
      <c r="F227" s="219"/>
      <c r="G227" s="220"/>
      <c r="H227" s="34"/>
      <c r="I227" s="221"/>
      <c r="J227" s="2"/>
      <c r="K227" s="221"/>
      <c r="L227" s="2"/>
      <c r="M227" s="221"/>
      <c r="N227" s="2"/>
      <c r="O227" s="221"/>
      <c r="P227" s="2"/>
      <c r="Q227" s="221"/>
      <c r="R227" s="2"/>
      <c r="S227" s="221"/>
      <c r="T227" s="2"/>
      <c r="U227" s="169" t="str">
        <f t="shared" si="19"/>
        <v/>
      </c>
      <c r="V227" s="39" t="str">
        <f t="shared" si="20"/>
        <v/>
      </c>
      <c r="W227" s="170"/>
      <c r="X227" s="40"/>
      <c r="Y227" s="41" t="str">
        <f t="shared" si="21"/>
        <v/>
      </c>
      <c r="Z227" s="205" t="str">
        <f t="shared" si="22"/>
        <v/>
      </c>
      <c r="AA227" s="205" t="str">
        <f t="shared" si="23"/>
        <v/>
      </c>
      <c r="AB227" s="163">
        <f t="shared" si="24"/>
        <v>0</v>
      </c>
      <c r="AC227" s="209"/>
    </row>
    <row r="228" spans="1:29" ht="26.1" customHeight="1" thickTop="1" thickBot="1">
      <c r="A228" s="209"/>
      <c r="B228" s="32"/>
      <c r="C228" s="33"/>
      <c r="D228" s="32"/>
      <c r="E228" s="34"/>
      <c r="F228" s="219"/>
      <c r="G228" s="220"/>
      <c r="H228" s="34"/>
      <c r="I228" s="221"/>
      <c r="J228" s="2"/>
      <c r="K228" s="221"/>
      <c r="L228" s="2"/>
      <c r="M228" s="221"/>
      <c r="N228" s="2"/>
      <c r="O228" s="221"/>
      <c r="P228" s="2"/>
      <c r="Q228" s="221"/>
      <c r="R228" s="2"/>
      <c r="S228" s="221"/>
      <c r="T228" s="2"/>
      <c r="U228" s="169" t="str">
        <f t="shared" si="19"/>
        <v/>
      </c>
      <c r="V228" s="39" t="str">
        <f t="shared" si="20"/>
        <v/>
      </c>
      <c r="W228" s="170"/>
      <c r="X228" s="40"/>
      <c r="Y228" s="41" t="str">
        <f t="shared" si="21"/>
        <v/>
      </c>
      <c r="Z228" s="205" t="str">
        <f t="shared" si="22"/>
        <v/>
      </c>
      <c r="AA228" s="205" t="str">
        <f t="shared" si="23"/>
        <v/>
      </c>
      <c r="AB228" s="163">
        <f t="shared" si="24"/>
        <v>0</v>
      </c>
      <c r="AC228" s="209"/>
    </row>
    <row r="229" spans="1:29" ht="26.1" customHeight="1" thickTop="1" thickBot="1">
      <c r="A229" s="209"/>
      <c r="B229" s="32"/>
      <c r="C229" s="33"/>
      <c r="D229" s="32"/>
      <c r="E229" s="34"/>
      <c r="F229" s="219"/>
      <c r="G229" s="220"/>
      <c r="H229" s="34"/>
      <c r="I229" s="221"/>
      <c r="J229" s="2"/>
      <c r="K229" s="221"/>
      <c r="L229" s="2"/>
      <c r="M229" s="221"/>
      <c r="N229" s="2"/>
      <c r="O229" s="221"/>
      <c r="P229" s="2"/>
      <c r="Q229" s="221"/>
      <c r="R229" s="2"/>
      <c r="S229" s="221"/>
      <c r="T229" s="2"/>
      <c r="U229" s="169" t="str">
        <f t="shared" si="19"/>
        <v/>
      </c>
      <c r="V229" s="39" t="str">
        <f t="shared" si="20"/>
        <v/>
      </c>
      <c r="W229" s="170"/>
      <c r="X229" s="40"/>
      <c r="Y229" s="41" t="str">
        <f t="shared" si="21"/>
        <v/>
      </c>
      <c r="Z229" s="205" t="str">
        <f t="shared" si="22"/>
        <v/>
      </c>
      <c r="AA229" s="205" t="str">
        <f t="shared" si="23"/>
        <v/>
      </c>
      <c r="AB229" s="163">
        <f t="shared" si="24"/>
        <v>0</v>
      </c>
      <c r="AC229" s="209"/>
    </row>
    <row r="230" spans="1:29" ht="26.1" customHeight="1" thickTop="1" thickBot="1">
      <c r="A230" s="209"/>
      <c r="B230" s="32"/>
      <c r="C230" s="33"/>
      <c r="D230" s="32"/>
      <c r="E230" s="34"/>
      <c r="F230" s="219"/>
      <c r="G230" s="220"/>
      <c r="H230" s="34"/>
      <c r="I230" s="221"/>
      <c r="J230" s="2"/>
      <c r="K230" s="221"/>
      <c r="L230" s="2"/>
      <c r="M230" s="221"/>
      <c r="N230" s="2"/>
      <c r="O230" s="221"/>
      <c r="P230" s="2"/>
      <c r="Q230" s="221"/>
      <c r="R230" s="2"/>
      <c r="S230" s="221"/>
      <c r="T230" s="2"/>
      <c r="U230" s="169" t="str">
        <f t="shared" si="19"/>
        <v/>
      </c>
      <c r="V230" s="39" t="str">
        <f t="shared" si="20"/>
        <v/>
      </c>
      <c r="W230" s="170"/>
      <c r="X230" s="40"/>
      <c r="Y230" s="41" t="str">
        <f t="shared" si="21"/>
        <v/>
      </c>
      <c r="Z230" s="205" t="str">
        <f t="shared" si="22"/>
        <v/>
      </c>
      <c r="AA230" s="205" t="str">
        <f t="shared" si="23"/>
        <v/>
      </c>
      <c r="AB230" s="163">
        <f t="shared" si="24"/>
        <v>0</v>
      </c>
      <c r="AC230" s="209"/>
    </row>
    <row r="231" spans="1:29" ht="26.1" customHeight="1" thickTop="1" thickBot="1">
      <c r="A231" s="209"/>
      <c r="B231" s="32"/>
      <c r="C231" s="33"/>
      <c r="D231" s="32"/>
      <c r="E231" s="34"/>
      <c r="F231" s="219"/>
      <c r="G231" s="220"/>
      <c r="H231" s="34"/>
      <c r="I231" s="221"/>
      <c r="J231" s="2"/>
      <c r="K231" s="221"/>
      <c r="L231" s="2"/>
      <c r="M231" s="221"/>
      <c r="N231" s="2"/>
      <c r="O231" s="221"/>
      <c r="P231" s="2"/>
      <c r="Q231" s="221"/>
      <c r="R231" s="2"/>
      <c r="S231" s="221"/>
      <c r="T231" s="2"/>
      <c r="U231" s="169" t="str">
        <f t="shared" si="19"/>
        <v/>
      </c>
      <c r="V231" s="39" t="str">
        <f t="shared" si="20"/>
        <v/>
      </c>
      <c r="W231" s="170"/>
      <c r="X231" s="40"/>
      <c r="Y231" s="41" t="str">
        <f t="shared" si="21"/>
        <v/>
      </c>
      <c r="Z231" s="205" t="str">
        <f t="shared" si="22"/>
        <v/>
      </c>
      <c r="AA231" s="205" t="str">
        <f t="shared" si="23"/>
        <v/>
      </c>
      <c r="AB231" s="163">
        <f t="shared" si="24"/>
        <v>0</v>
      </c>
      <c r="AC231" s="209"/>
    </row>
    <row r="232" spans="1:29" ht="26.1" customHeight="1" thickTop="1" thickBot="1">
      <c r="A232" s="209"/>
      <c r="B232" s="32"/>
      <c r="C232" s="33"/>
      <c r="D232" s="32"/>
      <c r="E232" s="34"/>
      <c r="F232" s="219"/>
      <c r="G232" s="220"/>
      <c r="H232" s="34"/>
      <c r="I232" s="221"/>
      <c r="J232" s="2"/>
      <c r="K232" s="221"/>
      <c r="L232" s="2"/>
      <c r="M232" s="221"/>
      <c r="N232" s="2"/>
      <c r="O232" s="221"/>
      <c r="P232" s="2"/>
      <c r="Q232" s="221"/>
      <c r="R232" s="2"/>
      <c r="S232" s="221"/>
      <c r="T232" s="2"/>
      <c r="U232" s="169" t="str">
        <f t="shared" si="19"/>
        <v/>
      </c>
      <c r="V232" s="39" t="str">
        <f t="shared" si="20"/>
        <v/>
      </c>
      <c r="W232" s="170"/>
      <c r="X232" s="40"/>
      <c r="Y232" s="41" t="str">
        <f t="shared" si="21"/>
        <v/>
      </c>
      <c r="Z232" s="205" t="str">
        <f t="shared" si="22"/>
        <v/>
      </c>
      <c r="AA232" s="205" t="str">
        <f t="shared" si="23"/>
        <v/>
      </c>
      <c r="AB232" s="163">
        <f t="shared" si="24"/>
        <v>0</v>
      </c>
      <c r="AC232" s="209"/>
    </row>
    <row r="233" spans="1:29" ht="26.1" customHeight="1" thickTop="1" thickBot="1">
      <c r="A233" s="209"/>
      <c r="B233" s="32"/>
      <c r="C233" s="33"/>
      <c r="D233" s="32"/>
      <c r="E233" s="34"/>
      <c r="F233" s="219"/>
      <c r="G233" s="220"/>
      <c r="H233" s="34"/>
      <c r="I233" s="221"/>
      <c r="J233" s="2"/>
      <c r="K233" s="221"/>
      <c r="L233" s="2"/>
      <c r="M233" s="221"/>
      <c r="N233" s="2"/>
      <c r="O233" s="221"/>
      <c r="P233" s="2"/>
      <c r="Q233" s="221"/>
      <c r="R233" s="2"/>
      <c r="S233" s="221"/>
      <c r="T233" s="2"/>
      <c r="U233" s="169" t="str">
        <f t="shared" si="19"/>
        <v/>
      </c>
      <c r="V233" s="39" t="str">
        <f t="shared" si="20"/>
        <v/>
      </c>
      <c r="W233" s="170"/>
      <c r="X233" s="40"/>
      <c r="Y233" s="41" t="str">
        <f t="shared" si="21"/>
        <v/>
      </c>
      <c r="Z233" s="205" t="str">
        <f t="shared" si="22"/>
        <v/>
      </c>
      <c r="AA233" s="205" t="str">
        <f t="shared" si="23"/>
        <v/>
      </c>
      <c r="AB233" s="163">
        <f t="shared" si="24"/>
        <v>0</v>
      </c>
      <c r="AC233" s="209"/>
    </row>
    <row r="234" spans="1:29" ht="26.1" customHeight="1" thickTop="1" thickBot="1">
      <c r="A234" s="209"/>
      <c r="B234" s="32"/>
      <c r="C234" s="33"/>
      <c r="D234" s="32"/>
      <c r="E234" s="34"/>
      <c r="F234" s="219"/>
      <c r="G234" s="220"/>
      <c r="H234" s="34"/>
      <c r="I234" s="221"/>
      <c r="J234" s="2"/>
      <c r="K234" s="221"/>
      <c r="L234" s="2"/>
      <c r="M234" s="221"/>
      <c r="N234" s="2"/>
      <c r="O234" s="221"/>
      <c r="P234" s="2"/>
      <c r="Q234" s="221"/>
      <c r="R234" s="2"/>
      <c r="S234" s="221"/>
      <c r="T234" s="2"/>
      <c r="U234" s="169" t="str">
        <f t="shared" si="19"/>
        <v/>
      </c>
      <c r="V234" s="39" t="str">
        <f t="shared" si="20"/>
        <v/>
      </c>
      <c r="W234" s="170"/>
      <c r="X234" s="40"/>
      <c r="Y234" s="41" t="str">
        <f t="shared" si="21"/>
        <v/>
      </c>
      <c r="Z234" s="205" t="str">
        <f t="shared" si="22"/>
        <v/>
      </c>
      <c r="AA234" s="205" t="str">
        <f t="shared" si="23"/>
        <v/>
      </c>
      <c r="AB234" s="163">
        <f t="shared" si="24"/>
        <v>0</v>
      </c>
      <c r="AC234" s="209"/>
    </row>
    <row r="235" spans="1:29" ht="26.1" customHeight="1" thickTop="1" thickBot="1">
      <c r="A235" s="209"/>
      <c r="B235" s="32"/>
      <c r="C235" s="33"/>
      <c r="D235" s="32"/>
      <c r="E235" s="34"/>
      <c r="F235" s="219"/>
      <c r="G235" s="220"/>
      <c r="H235" s="34"/>
      <c r="I235" s="221"/>
      <c r="J235" s="2"/>
      <c r="K235" s="221"/>
      <c r="L235" s="2"/>
      <c r="M235" s="221"/>
      <c r="N235" s="2"/>
      <c r="O235" s="221"/>
      <c r="P235" s="2"/>
      <c r="Q235" s="221"/>
      <c r="R235" s="2"/>
      <c r="S235" s="221"/>
      <c r="T235" s="2"/>
      <c r="U235" s="169" t="str">
        <f t="shared" si="19"/>
        <v/>
      </c>
      <c r="V235" s="39" t="str">
        <f t="shared" si="20"/>
        <v/>
      </c>
      <c r="W235" s="170"/>
      <c r="X235" s="40"/>
      <c r="Y235" s="41" t="str">
        <f t="shared" si="21"/>
        <v/>
      </c>
      <c r="Z235" s="205" t="str">
        <f t="shared" si="22"/>
        <v/>
      </c>
      <c r="AA235" s="205" t="str">
        <f t="shared" si="23"/>
        <v/>
      </c>
      <c r="AB235" s="163">
        <f t="shared" si="24"/>
        <v>0</v>
      </c>
      <c r="AC235" s="209"/>
    </row>
    <row r="236" spans="1:29" ht="26.1" customHeight="1" thickTop="1" thickBot="1">
      <c r="A236" s="209"/>
      <c r="B236" s="32"/>
      <c r="C236" s="33"/>
      <c r="D236" s="32"/>
      <c r="E236" s="34"/>
      <c r="F236" s="219"/>
      <c r="G236" s="220"/>
      <c r="H236" s="34"/>
      <c r="I236" s="221"/>
      <c r="J236" s="2"/>
      <c r="K236" s="221"/>
      <c r="L236" s="2"/>
      <c r="M236" s="221"/>
      <c r="N236" s="2"/>
      <c r="O236" s="221"/>
      <c r="P236" s="2"/>
      <c r="Q236" s="221"/>
      <c r="R236" s="2"/>
      <c r="S236" s="221"/>
      <c r="T236" s="2"/>
      <c r="U236" s="169" t="str">
        <f t="shared" si="19"/>
        <v/>
      </c>
      <c r="V236" s="39" t="str">
        <f t="shared" si="20"/>
        <v/>
      </c>
      <c r="W236" s="170"/>
      <c r="X236" s="40"/>
      <c r="Y236" s="41" t="str">
        <f t="shared" si="21"/>
        <v/>
      </c>
      <c r="Z236" s="205" t="str">
        <f t="shared" si="22"/>
        <v/>
      </c>
      <c r="AA236" s="205" t="str">
        <f t="shared" si="23"/>
        <v/>
      </c>
      <c r="AB236" s="163">
        <f t="shared" si="24"/>
        <v>0</v>
      </c>
      <c r="AC236" s="209"/>
    </row>
    <row r="237" spans="1:29" ht="26.1" customHeight="1" thickTop="1" thickBot="1">
      <c r="A237" s="209"/>
      <c r="B237" s="32"/>
      <c r="C237" s="33"/>
      <c r="D237" s="32"/>
      <c r="E237" s="34"/>
      <c r="F237" s="219"/>
      <c r="G237" s="220"/>
      <c r="H237" s="34"/>
      <c r="I237" s="221"/>
      <c r="J237" s="2"/>
      <c r="K237" s="221"/>
      <c r="L237" s="2"/>
      <c r="M237" s="221"/>
      <c r="N237" s="2"/>
      <c r="O237" s="221"/>
      <c r="P237" s="2"/>
      <c r="Q237" s="221"/>
      <c r="R237" s="2"/>
      <c r="S237" s="221"/>
      <c r="T237" s="2"/>
      <c r="U237" s="169" t="str">
        <f t="shared" si="19"/>
        <v/>
      </c>
      <c r="V237" s="39" t="str">
        <f t="shared" si="20"/>
        <v/>
      </c>
      <c r="W237" s="170"/>
      <c r="X237" s="40"/>
      <c r="Y237" s="41" t="str">
        <f t="shared" si="21"/>
        <v/>
      </c>
      <c r="Z237" s="205" t="str">
        <f t="shared" si="22"/>
        <v/>
      </c>
      <c r="AA237" s="205" t="str">
        <f t="shared" si="23"/>
        <v/>
      </c>
      <c r="AB237" s="163">
        <f t="shared" si="24"/>
        <v>0</v>
      </c>
      <c r="AC237" s="209"/>
    </row>
    <row r="238" spans="1:29" ht="26.1" customHeight="1" thickTop="1" thickBot="1">
      <c r="A238" s="209"/>
      <c r="B238" s="32"/>
      <c r="C238" s="33"/>
      <c r="D238" s="32"/>
      <c r="E238" s="34"/>
      <c r="F238" s="219"/>
      <c r="G238" s="220"/>
      <c r="H238" s="34"/>
      <c r="I238" s="221"/>
      <c r="J238" s="2"/>
      <c r="K238" s="221"/>
      <c r="L238" s="2"/>
      <c r="M238" s="221"/>
      <c r="N238" s="2"/>
      <c r="O238" s="221"/>
      <c r="P238" s="2"/>
      <c r="Q238" s="221"/>
      <c r="R238" s="2"/>
      <c r="S238" s="221"/>
      <c r="T238" s="2"/>
      <c r="U238" s="169" t="str">
        <f t="shared" si="19"/>
        <v/>
      </c>
      <c r="V238" s="39" t="str">
        <f t="shared" si="20"/>
        <v/>
      </c>
      <c r="W238" s="170"/>
      <c r="X238" s="40"/>
      <c r="Y238" s="41" t="str">
        <f t="shared" si="21"/>
        <v/>
      </c>
      <c r="Z238" s="205" t="str">
        <f t="shared" si="22"/>
        <v/>
      </c>
      <c r="AA238" s="205" t="str">
        <f t="shared" si="23"/>
        <v/>
      </c>
      <c r="AB238" s="163">
        <f t="shared" si="24"/>
        <v>0</v>
      </c>
      <c r="AC238" s="209"/>
    </row>
    <row r="239" spans="1:29" ht="26.1" customHeight="1" thickTop="1" thickBot="1">
      <c r="A239" s="209"/>
      <c r="B239" s="32"/>
      <c r="C239" s="33"/>
      <c r="D239" s="32"/>
      <c r="E239" s="34"/>
      <c r="F239" s="219"/>
      <c r="G239" s="220"/>
      <c r="H239" s="34"/>
      <c r="I239" s="221"/>
      <c r="J239" s="2"/>
      <c r="K239" s="221"/>
      <c r="L239" s="2"/>
      <c r="M239" s="221"/>
      <c r="N239" s="2"/>
      <c r="O239" s="221"/>
      <c r="P239" s="2"/>
      <c r="Q239" s="221"/>
      <c r="R239" s="2"/>
      <c r="S239" s="221"/>
      <c r="T239" s="2"/>
      <c r="U239" s="169" t="str">
        <f t="shared" si="19"/>
        <v/>
      </c>
      <c r="V239" s="39" t="str">
        <f t="shared" si="20"/>
        <v/>
      </c>
      <c r="W239" s="170"/>
      <c r="X239" s="40"/>
      <c r="Y239" s="41" t="str">
        <f t="shared" si="21"/>
        <v/>
      </c>
      <c r="Z239" s="205" t="str">
        <f t="shared" si="22"/>
        <v/>
      </c>
      <c r="AA239" s="205" t="str">
        <f t="shared" si="23"/>
        <v/>
      </c>
      <c r="AB239" s="163">
        <f t="shared" si="24"/>
        <v>0</v>
      </c>
      <c r="AC239" s="209"/>
    </row>
    <row r="240" spans="1:29" ht="26.1" customHeight="1" thickTop="1" thickBot="1">
      <c r="A240" s="209"/>
      <c r="B240" s="32"/>
      <c r="C240" s="33"/>
      <c r="D240" s="32"/>
      <c r="E240" s="34"/>
      <c r="F240" s="219"/>
      <c r="G240" s="220"/>
      <c r="H240" s="34"/>
      <c r="I240" s="221"/>
      <c r="J240" s="2"/>
      <c r="K240" s="221"/>
      <c r="L240" s="2"/>
      <c r="M240" s="221"/>
      <c r="N240" s="2"/>
      <c r="O240" s="221"/>
      <c r="P240" s="2"/>
      <c r="Q240" s="221"/>
      <c r="R240" s="2"/>
      <c r="S240" s="221"/>
      <c r="T240" s="2"/>
      <c r="U240" s="169" t="str">
        <f t="shared" si="19"/>
        <v/>
      </c>
      <c r="V240" s="39" t="str">
        <f t="shared" si="20"/>
        <v/>
      </c>
      <c r="W240" s="170"/>
      <c r="X240" s="40"/>
      <c r="Y240" s="41" t="str">
        <f t="shared" si="21"/>
        <v/>
      </c>
      <c r="Z240" s="205" t="str">
        <f t="shared" si="22"/>
        <v/>
      </c>
      <c r="AA240" s="205" t="str">
        <f t="shared" si="23"/>
        <v/>
      </c>
      <c r="AB240" s="163">
        <f t="shared" si="24"/>
        <v>0</v>
      </c>
      <c r="AC240" s="209"/>
    </row>
    <row r="241" spans="1:29" ht="26.1" customHeight="1" thickTop="1" thickBot="1">
      <c r="A241" s="209"/>
      <c r="B241" s="32"/>
      <c r="C241" s="33"/>
      <c r="D241" s="32"/>
      <c r="E241" s="34"/>
      <c r="F241" s="219"/>
      <c r="G241" s="220"/>
      <c r="H241" s="34"/>
      <c r="I241" s="221"/>
      <c r="J241" s="2"/>
      <c r="K241" s="221"/>
      <c r="L241" s="2"/>
      <c r="M241" s="221"/>
      <c r="N241" s="2"/>
      <c r="O241" s="221"/>
      <c r="P241" s="2"/>
      <c r="Q241" s="221"/>
      <c r="R241" s="2"/>
      <c r="S241" s="221"/>
      <c r="T241" s="2"/>
      <c r="U241" s="169" t="str">
        <f t="shared" si="19"/>
        <v/>
      </c>
      <c r="V241" s="39" t="str">
        <f t="shared" si="20"/>
        <v/>
      </c>
      <c r="W241" s="170"/>
      <c r="X241" s="40"/>
      <c r="Y241" s="41" t="str">
        <f t="shared" si="21"/>
        <v/>
      </c>
      <c r="Z241" s="205" t="str">
        <f t="shared" si="22"/>
        <v/>
      </c>
      <c r="AA241" s="205" t="str">
        <f t="shared" si="23"/>
        <v/>
      </c>
      <c r="AB241" s="163">
        <f t="shared" si="24"/>
        <v>0</v>
      </c>
      <c r="AC241" s="209"/>
    </row>
    <row r="242" spans="1:29" ht="26.1" customHeight="1" thickTop="1" thickBot="1">
      <c r="A242" s="209"/>
      <c r="B242" s="32"/>
      <c r="C242" s="33"/>
      <c r="D242" s="32"/>
      <c r="E242" s="34"/>
      <c r="F242" s="219"/>
      <c r="G242" s="220"/>
      <c r="H242" s="34"/>
      <c r="I242" s="221"/>
      <c r="J242" s="2"/>
      <c r="K242" s="221"/>
      <c r="L242" s="2"/>
      <c r="M242" s="221"/>
      <c r="N242" s="2"/>
      <c r="O242" s="221"/>
      <c r="P242" s="2"/>
      <c r="Q242" s="221"/>
      <c r="R242" s="2"/>
      <c r="S242" s="221"/>
      <c r="T242" s="2"/>
      <c r="U242" s="169" t="str">
        <f t="shared" si="19"/>
        <v/>
      </c>
      <c r="V242" s="39" t="str">
        <f t="shared" si="20"/>
        <v/>
      </c>
      <c r="W242" s="170"/>
      <c r="X242" s="40"/>
      <c r="Y242" s="41" t="str">
        <f t="shared" si="21"/>
        <v/>
      </c>
      <c r="Z242" s="205" t="str">
        <f t="shared" si="22"/>
        <v/>
      </c>
      <c r="AA242" s="205" t="str">
        <f t="shared" si="23"/>
        <v/>
      </c>
      <c r="AB242" s="163">
        <f t="shared" si="24"/>
        <v>0</v>
      </c>
      <c r="AC242" s="209"/>
    </row>
    <row r="243" spans="1:29" ht="26.1" customHeight="1" thickTop="1" thickBot="1">
      <c r="A243" s="209"/>
      <c r="B243" s="32"/>
      <c r="C243" s="33"/>
      <c r="D243" s="32"/>
      <c r="E243" s="34"/>
      <c r="F243" s="219"/>
      <c r="G243" s="220"/>
      <c r="H243" s="34"/>
      <c r="I243" s="221"/>
      <c r="J243" s="2"/>
      <c r="K243" s="221"/>
      <c r="L243" s="2"/>
      <c r="M243" s="221"/>
      <c r="N243" s="2"/>
      <c r="O243" s="221"/>
      <c r="P243" s="2"/>
      <c r="Q243" s="221"/>
      <c r="R243" s="2"/>
      <c r="S243" s="221"/>
      <c r="T243" s="2"/>
      <c r="U243" s="169" t="str">
        <f t="shared" si="19"/>
        <v/>
      </c>
      <c r="V243" s="39" t="str">
        <f t="shared" si="20"/>
        <v/>
      </c>
      <c r="W243" s="170"/>
      <c r="X243" s="40"/>
      <c r="Y243" s="41" t="str">
        <f t="shared" si="21"/>
        <v/>
      </c>
      <c r="Z243" s="205" t="str">
        <f t="shared" si="22"/>
        <v/>
      </c>
      <c r="AA243" s="205" t="str">
        <f t="shared" si="23"/>
        <v/>
      </c>
      <c r="AB243" s="163">
        <f t="shared" si="24"/>
        <v>0</v>
      </c>
      <c r="AC243" s="209"/>
    </row>
    <row r="244" spans="1:29" ht="26.1" customHeight="1" thickTop="1" thickBot="1">
      <c r="A244" s="209"/>
      <c r="B244" s="32"/>
      <c r="C244" s="33"/>
      <c r="D244" s="32"/>
      <c r="E244" s="34"/>
      <c r="F244" s="219"/>
      <c r="G244" s="220"/>
      <c r="H244" s="34"/>
      <c r="I244" s="221"/>
      <c r="J244" s="2"/>
      <c r="K244" s="221"/>
      <c r="L244" s="2"/>
      <c r="M244" s="221"/>
      <c r="N244" s="2"/>
      <c r="O244" s="221"/>
      <c r="P244" s="2"/>
      <c r="Q244" s="221"/>
      <c r="R244" s="2"/>
      <c r="S244" s="221"/>
      <c r="T244" s="2"/>
      <c r="U244" s="169" t="str">
        <f t="shared" si="19"/>
        <v/>
      </c>
      <c r="V244" s="39" t="str">
        <f t="shared" si="20"/>
        <v/>
      </c>
      <c r="W244" s="170"/>
      <c r="X244" s="40"/>
      <c r="Y244" s="41" t="str">
        <f t="shared" si="21"/>
        <v/>
      </c>
      <c r="Z244" s="205" t="str">
        <f t="shared" si="22"/>
        <v/>
      </c>
      <c r="AA244" s="205" t="str">
        <f t="shared" si="23"/>
        <v/>
      </c>
      <c r="AB244" s="163">
        <f t="shared" si="24"/>
        <v>0</v>
      </c>
      <c r="AC244" s="209"/>
    </row>
    <row r="245" spans="1:29" ht="26.1" customHeight="1" thickTop="1" thickBot="1">
      <c r="A245" s="209"/>
      <c r="B245" s="32"/>
      <c r="C245" s="33"/>
      <c r="D245" s="32"/>
      <c r="E245" s="34"/>
      <c r="F245" s="219"/>
      <c r="G245" s="220"/>
      <c r="H245" s="34"/>
      <c r="I245" s="221"/>
      <c r="J245" s="2"/>
      <c r="K245" s="221"/>
      <c r="L245" s="2"/>
      <c r="M245" s="221"/>
      <c r="N245" s="2"/>
      <c r="O245" s="221"/>
      <c r="P245" s="2"/>
      <c r="Q245" s="221"/>
      <c r="R245" s="2"/>
      <c r="S245" s="221"/>
      <c r="T245" s="2"/>
      <c r="U245" s="169" t="str">
        <f t="shared" si="19"/>
        <v/>
      </c>
      <c r="V245" s="39" t="str">
        <f t="shared" si="20"/>
        <v/>
      </c>
      <c r="W245" s="170"/>
      <c r="X245" s="40"/>
      <c r="Y245" s="41" t="str">
        <f t="shared" si="21"/>
        <v/>
      </c>
      <c r="Z245" s="205" t="str">
        <f t="shared" si="22"/>
        <v/>
      </c>
      <c r="AA245" s="205" t="str">
        <f t="shared" si="23"/>
        <v/>
      </c>
      <c r="AB245" s="163">
        <f t="shared" si="24"/>
        <v>0</v>
      </c>
      <c r="AC245" s="209"/>
    </row>
    <row r="246" spans="1:29" ht="26.1" customHeight="1" thickTop="1" thickBot="1">
      <c r="A246" s="209"/>
      <c r="B246" s="32"/>
      <c r="C246" s="33"/>
      <c r="D246" s="32"/>
      <c r="E246" s="34"/>
      <c r="F246" s="219"/>
      <c r="G246" s="220"/>
      <c r="H246" s="34"/>
      <c r="I246" s="221"/>
      <c r="J246" s="2"/>
      <c r="K246" s="221"/>
      <c r="L246" s="2"/>
      <c r="M246" s="221"/>
      <c r="N246" s="2"/>
      <c r="O246" s="221"/>
      <c r="P246" s="2"/>
      <c r="Q246" s="221"/>
      <c r="R246" s="2"/>
      <c r="S246" s="221"/>
      <c r="T246" s="2"/>
      <c r="U246" s="169" t="str">
        <f t="shared" si="19"/>
        <v/>
      </c>
      <c r="V246" s="39" t="str">
        <f t="shared" si="20"/>
        <v/>
      </c>
      <c r="W246" s="170"/>
      <c r="X246" s="40"/>
      <c r="Y246" s="41" t="str">
        <f t="shared" si="21"/>
        <v/>
      </c>
      <c r="Z246" s="205" t="str">
        <f t="shared" si="22"/>
        <v/>
      </c>
      <c r="AA246" s="205" t="str">
        <f t="shared" si="23"/>
        <v/>
      </c>
      <c r="AB246" s="163">
        <f t="shared" si="24"/>
        <v>0</v>
      </c>
      <c r="AC246" s="209"/>
    </row>
    <row r="247" spans="1:29" ht="26.1" customHeight="1" thickTop="1" thickBot="1">
      <c r="A247" s="209"/>
      <c r="B247" s="32"/>
      <c r="C247" s="33"/>
      <c r="D247" s="32"/>
      <c r="E247" s="34"/>
      <c r="F247" s="219"/>
      <c r="G247" s="220"/>
      <c r="H247" s="34"/>
      <c r="I247" s="221"/>
      <c r="J247" s="2"/>
      <c r="K247" s="221"/>
      <c r="L247" s="2"/>
      <c r="M247" s="221"/>
      <c r="N247" s="2"/>
      <c r="O247" s="221"/>
      <c r="P247" s="2"/>
      <c r="Q247" s="221"/>
      <c r="R247" s="2"/>
      <c r="S247" s="221"/>
      <c r="T247" s="2"/>
      <c r="U247" s="169" t="str">
        <f t="shared" si="19"/>
        <v/>
      </c>
      <c r="V247" s="39" t="str">
        <f t="shared" si="20"/>
        <v/>
      </c>
      <c r="W247" s="170"/>
      <c r="X247" s="40"/>
      <c r="Y247" s="41" t="str">
        <f t="shared" si="21"/>
        <v/>
      </c>
      <c r="Z247" s="205" t="str">
        <f t="shared" si="22"/>
        <v/>
      </c>
      <c r="AA247" s="205" t="str">
        <f t="shared" si="23"/>
        <v/>
      </c>
      <c r="AB247" s="163">
        <f t="shared" si="24"/>
        <v>0</v>
      </c>
      <c r="AC247" s="209"/>
    </row>
    <row r="248" spans="1:29" ht="26.1" customHeight="1" thickTop="1" thickBot="1">
      <c r="A248" s="209"/>
      <c r="B248" s="32"/>
      <c r="C248" s="33"/>
      <c r="D248" s="32"/>
      <c r="E248" s="34"/>
      <c r="F248" s="219"/>
      <c r="G248" s="220"/>
      <c r="H248" s="34"/>
      <c r="I248" s="221"/>
      <c r="J248" s="2"/>
      <c r="K248" s="221"/>
      <c r="L248" s="2"/>
      <c r="M248" s="221"/>
      <c r="N248" s="2"/>
      <c r="O248" s="221"/>
      <c r="P248" s="2"/>
      <c r="Q248" s="221"/>
      <c r="R248" s="2"/>
      <c r="S248" s="221"/>
      <c r="T248" s="2"/>
      <c r="U248" s="169" t="str">
        <f t="shared" si="19"/>
        <v/>
      </c>
      <c r="V248" s="39" t="str">
        <f t="shared" si="20"/>
        <v/>
      </c>
      <c r="W248" s="170"/>
      <c r="X248" s="40"/>
      <c r="Y248" s="41" t="str">
        <f t="shared" si="21"/>
        <v/>
      </c>
      <c r="Z248" s="205" t="str">
        <f t="shared" si="22"/>
        <v/>
      </c>
      <c r="AA248" s="205" t="str">
        <f t="shared" si="23"/>
        <v/>
      </c>
      <c r="AB248" s="163">
        <f t="shared" si="24"/>
        <v>0</v>
      </c>
      <c r="AC248" s="209"/>
    </row>
    <row r="249" spans="1:29" ht="26.1" customHeight="1" thickTop="1" thickBot="1">
      <c r="A249" s="209"/>
      <c r="B249" s="32"/>
      <c r="C249" s="33"/>
      <c r="D249" s="32"/>
      <c r="E249" s="34"/>
      <c r="F249" s="219"/>
      <c r="G249" s="220"/>
      <c r="H249" s="34"/>
      <c r="I249" s="221"/>
      <c r="J249" s="2"/>
      <c r="K249" s="221"/>
      <c r="L249" s="2"/>
      <c r="M249" s="221"/>
      <c r="N249" s="2"/>
      <c r="O249" s="221"/>
      <c r="P249" s="2"/>
      <c r="Q249" s="221"/>
      <c r="R249" s="2"/>
      <c r="S249" s="221"/>
      <c r="T249" s="2"/>
      <c r="U249" s="169" t="str">
        <f t="shared" si="19"/>
        <v/>
      </c>
      <c r="V249" s="39" t="str">
        <f t="shared" si="20"/>
        <v/>
      </c>
      <c r="W249" s="170"/>
      <c r="X249" s="40"/>
      <c r="Y249" s="41" t="str">
        <f t="shared" si="21"/>
        <v/>
      </c>
      <c r="Z249" s="205" t="str">
        <f t="shared" si="22"/>
        <v/>
      </c>
      <c r="AA249" s="205" t="str">
        <f t="shared" si="23"/>
        <v/>
      </c>
      <c r="AB249" s="163">
        <f t="shared" si="24"/>
        <v>0</v>
      </c>
      <c r="AC249" s="209"/>
    </row>
    <row r="250" spans="1:29" ht="26.1" customHeight="1" thickTop="1" thickBot="1">
      <c r="A250" s="209"/>
      <c r="B250" s="32"/>
      <c r="C250" s="33"/>
      <c r="D250" s="32"/>
      <c r="E250" s="34"/>
      <c r="F250" s="219"/>
      <c r="G250" s="220"/>
      <c r="H250" s="34"/>
      <c r="I250" s="221"/>
      <c r="J250" s="2"/>
      <c r="K250" s="221"/>
      <c r="L250" s="2"/>
      <c r="M250" s="221"/>
      <c r="N250" s="2"/>
      <c r="O250" s="221"/>
      <c r="P250" s="2"/>
      <c r="Q250" s="221"/>
      <c r="R250" s="2"/>
      <c r="S250" s="221"/>
      <c r="T250" s="2"/>
      <c r="U250" s="169" t="str">
        <f t="shared" si="19"/>
        <v/>
      </c>
      <c r="V250" s="39" t="str">
        <f t="shared" si="20"/>
        <v/>
      </c>
      <c r="W250" s="170"/>
      <c r="X250" s="40"/>
      <c r="Y250" s="41" t="str">
        <f t="shared" si="21"/>
        <v/>
      </c>
      <c r="Z250" s="205" t="str">
        <f t="shared" si="22"/>
        <v/>
      </c>
      <c r="AA250" s="205" t="str">
        <f t="shared" si="23"/>
        <v/>
      </c>
      <c r="AB250" s="163">
        <f t="shared" si="24"/>
        <v>0</v>
      </c>
      <c r="AC250" s="209"/>
    </row>
    <row r="251" spans="1:29" ht="26.1" customHeight="1" thickTop="1" thickBot="1">
      <c r="A251" s="209"/>
      <c r="B251" s="32"/>
      <c r="C251" s="33"/>
      <c r="D251" s="32"/>
      <c r="E251" s="34"/>
      <c r="F251" s="219"/>
      <c r="G251" s="220"/>
      <c r="H251" s="34"/>
      <c r="I251" s="221"/>
      <c r="J251" s="2"/>
      <c r="K251" s="221"/>
      <c r="L251" s="2"/>
      <c r="M251" s="221"/>
      <c r="N251" s="2"/>
      <c r="O251" s="221"/>
      <c r="P251" s="2"/>
      <c r="Q251" s="221"/>
      <c r="R251" s="2"/>
      <c r="S251" s="221"/>
      <c r="T251" s="2"/>
      <c r="U251" s="169" t="str">
        <f t="shared" si="19"/>
        <v/>
      </c>
      <c r="V251" s="39" t="str">
        <f t="shared" si="20"/>
        <v/>
      </c>
      <c r="W251" s="170"/>
      <c r="X251" s="40"/>
      <c r="Y251" s="41" t="str">
        <f t="shared" si="21"/>
        <v/>
      </c>
      <c r="Z251" s="205" t="str">
        <f t="shared" si="22"/>
        <v/>
      </c>
      <c r="AA251" s="205" t="str">
        <f t="shared" si="23"/>
        <v/>
      </c>
      <c r="AB251" s="163">
        <f t="shared" si="24"/>
        <v>0</v>
      </c>
      <c r="AC251" s="209"/>
    </row>
    <row r="252" spans="1:29" ht="26.1" customHeight="1" thickTop="1" thickBot="1">
      <c r="A252" s="209"/>
      <c r="B252" s="32"/>
      <c r="C252" s="33"/>
      <c r="D252" s="32"/>
      <c r="E252" s="34"/>
      <c r="F252" s="219"/>
      <c r="G252" s="220"/>
      <c r="H252" s="34"/>
      <c r="I252" s="221"/>
      <c r="J252" s="2"/>
      <c r="K252" s="221"/>
      <c r="L252" s="2"/>
      <c r="M252" s="221"/>
      <c r="N252" s="2"/>
      <c r="O252" s="221"/>
      <c r="P252" s="2"/>
      <c r="Q252" s="221"/>
      <c r="R252" s="2"/>
      <c r="S252" s="221"/>
      <c r="T252" s="2"/>
      <c r="U252" s="169" t="str">
        <f t="shared" si="19"/>
        <v/>
      </c>
      <c r="V252" s="39" t="str">
        <f t="shared" si="20"/>
        <v/>
      </c>
      <c r="W252" s="170"/>
      <c r="X252" s="40"/>
      <c r="Y252" s="41" t="str">
        <f t="shared" si="21"/>
        <v/>
      </c>
      <c r="Z252" s="205" t="str">
        <f t="shared" si="22"/>
        <v/>
      </c>
      <c r="AA252" s="205" t="str">
        <f t="shared" si="23"/>
        <v/>
      </c>
      <c r="AB252" s="163">
        <f t="shared" si="24"/>
        <v>0</v>
      </c>
      <c r="AC252" s="209"/>
    </row>
    <row r="253" spans="1:29" ht="26.1" customHeight="1" thickTop="1" thickBot="1">
      <c r="A253" s="209"/>
      <c r="B253" s="32"/>
      <c r="C253" s="33"/>
      <c r="D253" s="32"/>
      <c r="E253" s="34"/>
      <c r="F253" s="219"/>
      <c r="G253" s="220"/>
      <c r="H253" s="34"/>
      <c r="I253" s="221"/>
      <c r="J253" s="2"/>
      <c r="K253" s="221"/>
      <c r="L253" s="2"/>
      <c r="M253" s="221"/>
      <c r="N253" s="2"/>
      <c r="O253" s="221"/>
      <c r="P253" s="2"/>
      <c r="Q253" s="221"/>
      <c r="R253" s="2"/>
      <c r="S253" s="221"/>
      <c r="T253" s="2"/>
      <c r="U253" s="169" t="str">
        <f t="shared" si="19"/>
        <v/>
      </c>
      <c r="V253" s="39" t="str">
        <f t="shared" si="20"/>
        <v/>
      </c>
      <c r="W253" s="170"/>
      <c r="X253" s="40"/>
      <c r="Y253" s="41" t="str">
        <f t="shared" si="21"/>
        <v/>
      </c>
      <c r="Z253" s="205" t="str">
        <f t="shared" si="22"/>
        <v/>
      </c>
      <c r="AA253" s="205" t="str">
        <f t="shared" si="23"/>
        <v/>
      </c>
      <c r="AB253" s="163">
        <f t="shared" si="24"/>
        <v>0</v>
      </c>
      <c r="AC253" s="209"/>
    </row>
    <row r="254" spans="1:29" ht="26.1" customHeight="1" thickTop="1" thickBot="1">
      <c r="A254" s="209"/>
      <c r="B254" s="32"/>
      <c r="C254" s="33"/>
      <c r="D254" s="32"/>
      <c r="E254" s="34"/>
      <c r="F254" s="219"/>
      <c r="G254" s="220"/>
      <c r="H254" s="34"/>
      <c r="I254" s="221"/>
      <c r="J254" s="2"/>
      <c r="K254" s="221"/>
      <c r="L254" s="2"/>
      <c r="M254" s="221"/>
      <c r="N254" s="2"/>
      <c r="O254" s="221"/>
      <c r="P254" s="2"/>
      <c r="Q254" s="221"/>
      <c r="R254" s="2"/>
      <c r="S254" s="221"/>
      <c r="T254" s="2"/>
      <c r="U254" s="169" t="str">
        <f t="shared" si="19"/>
        <v/>
      </c>
      <c r="V254" s="39" t="str">
        <f t="shared" si="20"/>
        <v/>
      </c>
      <c r="W254" s="170"/>
      <c r="X254" s="40"/>
      <c r="Y254" s="41" t="str">
        <f t="shared" si="21"/>
        <v/>
      </c>
      <c r="Z254" s="205" t="str">
        <f t="shared" si="22"/>
        <v/>
      </c>
      <c r="AA254" s="205" t="str">
        <f t="shared" si="23"/>
        <v/>
      </c>
      <c r="AB254" s="163">
        <f t="shared" si="24"/>
        <v>0</v>
      </c>
      <c r="AC254" s="209"/>
    </row>
    <row r="255" spans="1:29" ht="26.1" customHeight="1" thickTop="1" thickBot="1">
      <c r="A255" s="209"/>
      <c r="B255" s="32"/>
      <c r="C255" s="33"/>
      <c r="D255" s="32"/>
      <c r="E255" s="34"/>
      <c r="F255" s="219"/>
      <c r="G255" s="220"/>
      <c r="H255" s="34"/>
      <c r="I255" s="221"/>
      <c r="J255" s="2"/>
      <c r="K255" s="221"/>
      <c r="L255" s="2"/>
      <c r="M255" s="221"/>
      <c r="N255" s="2"/>
      <c r="O255" s="221"/>
      <c r="P255" s="2"/>
      <c r="Q255" s="221"/>
      <c r="R255" s="2"/>
      <c r="S255" s="221"/>
      <c r="T255" s="2"/>
      <c r="U255" s="169" t="str">
        <f t="shared" si="19"/>
        <v/>
      </c>
      <c r="V255" s="39" t="str">
        <f t="shared" si="20"/>
        <v/>
      </c>
      <c r="W255" s="170"/>
      <c r="X255" s="40"/>
      <c r="Y255" s="41" t="str">
        <f t="shared" si="21"/>
        <v/>
      </c>
      <c r="Z255" s="205" t="str">
        <f t="shared" si="22"/>
        <v/>
      </c>
      <c r="AA255" s="205" t="str">
        <f t="shared" si="23"/>
        <v/>
      </c>
      <c r="AB255" s="163">
        <f t="shared" si="24"/>
        <v>0</v>
      </c>
      <c r="AC255" s="209"/>
    </row>
    <row r="256" spans="1:29" ht="26.1" customHeight="1" thickTop="1" thickBot="1">
      <c r="A256" s="209"/>
      <c r="B256" s="32"/>
      <c r="C256" s="33"/>
      <c r="D256" s="32"/>
      <c r="E256" s="34"/>
      <c r="F256" s="219"/>
      <c r="G256" s="220"/>
      <c r="H256" s="34"/>
      <c r="I256" s="221"/>
      <c r="J256" s="2"/>
      <c r="K256" s="221"/>
      <c r="L256" s="2"/>
      <c r="M256" s="221"/>
      <c r="N256" s="2"/>
      <c r="O256" s="221"/>
      <c r="P256" s="2"/>
      <c r="Q256" s="221"/>
      <c r="R256" s="2"/>
      <c r="S256" s="221"/>
      <c r="T256" s="2"/>
      <c r="U256" s="169" t="str">
        <f t="shared" si="19"/>
        <v/>
      </c>
      <c r="V256" s="39" t="str">
        <f t="shared" si="20"/>
        <v/>
      </c>
      <c r="W256" s="170"/>
      <c r="X256" s="40"/>
      <c r="Y256" s="41" t="str">
        <f t="shared" si="21"/>
        <v/>
      </c>
      <c r="Z256" s="205" t="str">
        <f t="shared" si="22"/>
        <v/>
      </c>
      <c r="AA256" s="205" t="str">
        <f t="shared" si="23"/>
        <v/>
      </c>
      <c r="AB256" s="163">
        <f t="shared" si="24"/>
        <v>0</v>
      </c>
      <c r="AC256" s="209"/>
    </row>
    <row r="257" spans="1:29" ht="26.1" customHeight="1" thickTop="1" thickBot="1">
      <c r="A257" s="209"/>
      <c r="B257" s="32"/>
      <c r="C257" s="33"/>
      <c r="D257" s="32"/>
      <c r="E257" s="34"/>
      <c r="F257" s="219"/>
      <c r="G257" s="220"/>
      <c r="H257" s="34"/>
      <c r="I257" s="221"/>
      <c r="J257" s="2"/>
      <c r="K257" s="221"/>
      <c r="L257" s="2"/>
      <c r="M257" s="221"/>
      <c r="N257" s="2"/>
      <c r="O257" s="221"/>
      <c r="P257" s="2"/>
      <c r="Q257" s="221"/>
      <c r="R257" s="2"/>
      <c r="S257" s="221"/>
      <c r="T257" s="2"/>
      <c r="U257" s="169" t="str">
        <f t="shared" si="19"/>
        <v/>
      </c>
      <c r="V257" s="39" t="str">
        <f t="shared" si="20"/>
        <v/>
      </c>
      <c r="W257" s="170"/>
      <c r="X257" s="40"/>
      <c r="Y257" s="41" t="str">
        <f t="shared" si="21"/>
        <v/>
      </c>
      <c r="Z257" s="205" t="str">
        <f t="shared" si="22"/>
        <v/>
      </c>
      <c r="AA257" s="205" t="str">
        <f t="shared" si="23"/>
        <v/>
      </c>
      <c r="AB257" s="163">
        <f t="shared" si="24"/>
        <v>0</v>
      </c>
      <c r="AC257" s="209"/>
    </row>
    <row r="258" spans="1:29" ht="26.1" customHeight="1" thickTop="1" thickBot="1">
      <c r="A258" s="209"/>
      <c r="B258" s="32"/>
      <c r="C258" s="33"/>
      <c r="D258" s="32"/>
      <c r="E258" s="34"/>
      <c r="F258" s="219"/>
      <c r="G258" s="220"/>
      <c r="H258" s="34"/>
      <c r="I258" s="221"/>
      <c r="J258" s="2"/>
      <c r="K258" s="221"/>
      <c r="L258" s="2"/>
      <c r="M258" s="221"/>
      <c r="N258" s="2"/>
      <c r="O258" s="221"/>
      <c r="P258" s="2"/>
      <c r="Q258" s="221"/>
      <c r="R258" s="2"/>
      <c r="S258" s="221"/>
      <c r="T258" s="2"/>
      <c r="U258" s="169" t="str">
        <f t="shared" si="19"/>
        <v/>
      </c>
      <c r="V258" s="39" t="str">
        <f t="shared" si="20"/>
        <v/>
      </c>
      <c r="W258" s="170"/>
      <c r="X258" s="40"/>
      <c r="Y258" s="41" t="str">
        <f t="shared" si="21"/>
        <v/>
      </c>
      <c r="Z258" s="205" t="str">
        <f t="shared" si="22"/>
        <v/>
      </c>
      <c r="AA258" s="205" t="str">
        <f t="shared" si="23"/>
        <v/>
      </c>
      <c r="AB258" s="163">
        <f t="shared" si="24"/>
        <v>0</v>
      </c>
      <c r="AC258" s="209"/>
    </row>
    <row r="259" spans="1:29" ht="26.1" customHeight="1" thickTop="1" thickBot="1">
      <c r="A259" s="209"/>
      <c r="B259" s="32"/>
      <c r="C259" s="33"/>
      <c r="D259" s="32"/>
      <c r="E259" s="34"/>
      <c r="F259" s="219"/>
      <c r="G259" s="220"/>
      <c r="H259" s="34"/>
      <c r="I259" s="221"/>
      <c r="J259" s="2"/>
      <c r="K259" s="221"/>
      <c r="L259" s="2"/>
      <c r="M259" s="221"/>
      <c r="N259" s="2"/>
      <c r="O259" s="221"/>
      <c r="P259" s="2"/>
      <c r="Q259" s="221"/>
      <c r="R259" s="2"/>
      <c r="S259" s="221"/>
      <c r="T259" s="2"/>
      <c r="U259" s="169" t="str">
        <f t="shared" si="19"/>
        <v/>
      </c>
      <c r="V259" s="39" t="str">
        <f t="shared" si="20"/>
        <v/>
      </c>
      <c r="W259" s="170"/>
      <c r="X259" s="40"/>
      <c r="Y259" s="41" t="str">
        <f t="shared" si="21"/>
        <v/>
      </c>
      <c r="Z259" s="205" t="str">
        <f t="shared" si="22"/>
        <v/>
      </c>
      <c r="AA259" s="205" t="str">
        <f t="shared" si="23"/>
        <v/>
      </c>
      <c r="AB259" s="163">
        <f t="shared" si="24"/>
        <v>0</v>
      </c>
      <c r="AC259" s="209"/>
    </row>
    <row r="260" spans="1:29" ht="26.1" customHeight="1" thickTop="1" thickBot="1">
      <c r="A260" s="209"/>
      <c r="B260" s="32"/>
      <c r="C260" s="33"/>
      <c r="D260" s="32"/>
      <c r="E260" s="34"/>
      <c r="F260" s="219"/>
      <c r="G260" s="220"/>
      <c r="H260" s="34"/>
      <c r="I260" s="221"/>
      <c r="J260" s="2"/>
      <c r="K260" s="221"/>
      <c r="L260" s="2"/>
      <c r="M260" s="221"/>
      <c r="N260" s="2"/>
      <c r="O260" s="221"/>
      <c r="P260" s="2"/>
      <c r="Q260" s="221"/>
      <c r="R260" s="2"/>
      <c r="S260" s="221"/>
      <c r="T260" s="2"/>
      <c r="U260" s="169" t="str">
        <f t="shared" si="19"/>
        <v/>
      </c>
      <c r="V260" s="39" t="str">
        <f t="shared" si="20"/>
        <v/>
      </c>
      <c r="W260" s="170"/>
      <c r="X260" s="40"/>
      <c r="Y260" s="41" t="str">
        <f t="shared" si="21"/>
        <v/>
      </c>
      <c r="Z260" s="205" t="str">
        <f t="shared" si="22"/>
        <v/>
      </c>
      <c r="AA260" s="205" t="str">
        <f t="shared" si="23"/>
        <v/>
      </c>
      <c r="AB260" s="163">
        <f t="shared" si="24"/>
        <v>0</v>
      </c>
      <c r="AC260" s="209"/>
    </row>
    <row r="261" spans="1:29" ht="26.1" customHeight="1" thickTop="1" thickBot="1">
      <c r="A261" s="209"/>
      <c r="B261" s="32"/>
      <c r="C261" s="33"/>
      <c r="D261" s="32"/>
      <c r="E261" s="34"/>
      <c r="F261" s="219"/>
      <c r="G261" s="220"/>
      <c r="H261" s="34"/>
      <c r="I261" s="221"/>
      <c r="J261" s="2"/>
      <c r="K261" s="221"/>
      <c r="L261" s="2"/>
      <c r="M261" s="221"/>
      <c r="N261" s="2"/>
      <c r="O261" s="221"/>
      <c r="P261" s="2"/>
      <c r="Q261" s="221"/>
      <c r="R261" s="2"/>
      <c r="S261" s="221"/>
      <c r="T261" s="2"/>
      <c r="U261" s="169" t="str">
        <f t="shared" si="19"/>
        <v/>
      </c>
      <c r="V261" s="39" t="str">
        <f t="shared" si="20"/>
        <v/>
      </c>
      <c r="W261" s="170"/>
      <c r="X261" s="40"/>
      <c r="Y261" s="41" t="str">
        <f t="shared" si="21"/>
        <v/>
      </c>
      <c r="Z261" s="205" t="str">
        <f t="shared" si="22"/>
        <v/>
      </c>
      <c r="AA261" s="205" t="str">
        <f t="shared" si="23"/>
        <v/>
      </c>
      <c r="AB261" s="163">
        <f t="shared" si="24"/>
        <v>0</v>
      </c>
      <c r="AC261" s="209"/>
    </row>
    <row r="262" spans="1:29" ht="26.1" customHeight="1" thickTop="1" thickBot="1">
      <c r="A262" s="209"/>
      <c r="B262" s="32"/>
      <c r="C262" s="33"/>
      <c r="D262" s="32"/>
      <c r="E262" s="34"/>
      <c r="F262" s="219"/>
      <c r="G262" s="220"/>
      <c r="H262" s="34"/>
      <c r="I262" s="221"/>
      <c r="J262" s="2"/>
      <c r="K262" s="221"/>
      <c r="L262" s="2"/>
      <c r="M262" s="221"/>
      <c r="N262" s="2"/>
      <c r="O262" s="221"/>
      <c r="P262" s="2"/>
      <c r="Q262" s="221"/>
      <c r="R262" s="2"/>
      <c r="S262" s="221"/>
      <c r="T262" s="2"/>
      <c r="U262" s="169" t="str">
        <f t="shared" si="19"/>
        <v/>
      </c>
      <c r="V262" s="39" t="str">
        <f t="shared" si="20"/>
        <v/>
      </c>
      <c r="W262" s="170"/>
      <c r="X262" s="40"/>
      <c r="Y262" s="41" t="str">
        <f t="shared" si="21"/>
        <v/>
      </c>
      <c r="Z262" s="205" t="str">
        <f t="shared" si="22"/>
        <v/>
      </c>
      <c r="AA262" s="205" t="str">
        <f t="shared" si="23"/>
        <v/>
      </c>
      <c r="AB262" s="163">
        <f t="shared" si="24"/>
        <v>0</v>
      </c>
      <c r="AC262" s="209"/>
    </row>
    <row r="263" spans="1:29" ht="26.1" customHeight="1" thickTop="1" thickBot="1">
      <c r="A263" s="209"/>
      <c r="B263" s="32"/>
      <c r="C263" s="33"/>
      <c r="D263" s="32"/>
      <c r="E263" s="34"/>
      <c r="F263" s="219"/>
      <c r="G263" s="220"/>
      <c r="H263" s="34"/>
      <c r="I263" s="221"/>
      <c r="J263" s="2"/>
      <c r="K263" s="221"/>
      <c r="L263" s="2"/>
      <c r="M263" s="221"/>
      <c r="N263" s="2"/>
      <c r="O263" s="221"/>
      <c r="P263" s="2"/>
      <c r="Q263" s="221"/>
      <c r="R263" s="2"/>
      <c r="S263" s="221"/>
      <c r="T263" s="2"/>
      <c r="U263" s="169" t="str">
        <f t="shared" si="19"/>
        <v/>
      </c>
      <c r="V263" s="39" t="str">
        <f t="shared" si="20"/>
        <v/>
      </c>
      <c r="W263" s="170"/>
      <c r="X263" s="40"/>
      <c r="Y263" s="41" t="str">
        <f t="shared" si="21"/>
        <v/>
      </c>
      <c r="Z263" s="205" t="str">
        <f t="shared" si="22"/>
        <v/>
      </c>
      <c r="AA263" s="205" t="str">
        <f t="shared" si="23"/>
        <v/>
      </c>
      <c r="AB263" s="163">
        <f t="shared" si="24"/>
        <v>0</v>
      </c>
      <c r="AC263" s="209"/>
    </row>
    <row r="264" spans="1:29" ht="26.1" customHeight="1" thickTop="1" thickBot="1">
      <c r="A264" s="209"/>
      <c r="B264" s="32"/>
      <c r="C264" s="33"/>
      <c r="D264" s="32"/>
      <c r="E264" s="34"/>
      <c r="F264" s="219"/>
      <c r="G264" s="220"/>
      <c r="H264" s="34"/>
      <c r="I264" s="221"/>
      <c r="J264" s="2"/>
      <c r="K264" s="221"/>
      <c r="L264" s="2"/>
      <c r="M264" s="221"/>
      <c r="N264" s="2"/>
      <c r="O264" s="221"/>
      <c r="P264" s="2"/>
      <c r="Q264" s="221"/>
      <c r="R264" s="2"/>
      <c r="S264" s="221"/>
      <c r="T264" s="2"/>
      <c r="U264" s="169" t="str">
        <f t="shared" si="19"/>
        <v/>
      </c>
      <c r="V264" s="39" t="str">
        <f t="shared" si="20"/>
        <v/>
      </c>
      <c r="W264" s="170"/>
      <c r="X264" s="40"/>
      <c r="Y264" s="41" t="str">
        <f t="shared" si="21"/>
        <v/>
      </c>
      <c r="Z264" s="205" t="str">
        <f t="shared" si="22"/>
        <v/>
      </c>
      <c r="AA264" s="205" t="str">
        <f t="shared" si="23"/>
        <v/>
      </c>
      <c r="AB264" s="163">
        <f t="shared" si="24"/>
        <v>0</v>
      </c>
      <c r="AC264" s="209"/>
    </row>
    <row r="265" spans="1:29" ht="26.1" customHeight="1" thickTop="1" thickBot="1">
      <c r="A265" s="209"/>
      <c r="B265" s="32"/>
      <c r="C265" s="33"/>
      <c r="D265" s="32"/>
      <c r="E265" s="34"/>
      <c r="F265" s="219"/>
      <c r="G265" s="220"/>
      <c r="H265" s="34"/>
      <c r="I265" s="221"/>
      <c r="J265" s="2"/>
      <c r="K265" s="221"/>
      <c r="L265" s="2"/>
      <c r="M265" s="221"/>
      <c r="N265" s="2"/>
      <c r="O265" s="221"/>
      <c r="P265" s="2"/>
      <c r="Q265" s="221"/>
      <c r="R265" s="2"/>
      <c r="S265" s="221"/>
      <c r="T265" s="2"/>
      <c r="U265" s="169" t="str">
        <f t="shared" si="19"/>
        <v/>
      </c>
      <c r="V265" s="39" t="str">
        <f t="shared" si="20"/>
        <v/>
      </c>
      <c r="W265" s="170"/>
      <c r="X265" s="40"/>
      <c r="Y265" s="41" t="str">
        <f t="shared" si="21"/>
        <v/>
      </c>
      <c r="Z265" s="205" t="str">
        <f t="shared" si="22"/>
        <v/>
      </c>
      <c r="AA265" s="205" t="str">
        <f t="shared" si="23"/>
        <v/>
      </c>
      <c r="AB265" s="163">
        <f t="shared" si="24"/>
        <v>0</v>
      </c>
      <c r="AC265" s="209"/>
    </row>
    <row r="266" spans="1:29" ht="26.1" customHeight="1" thickTop="1" thickBot="1">
      <c r="A266" s="209"/>
      <c r="B266" s="32"/>
      <c r="C266" s="33"/>
      <c r="D266" s="32"/>
      <c r="E266" s="34"/>
      <c r="F266" s="219"/>
      <c r="G266" s="220"/>
      <c r="H266" s="34"/>
      <c r="I266" s="221"/>
      <c r="J266" s="2"/>
      <c r="K266" s="221"/>
      <c r="L266" s="2"/>
      <c r="M266" s="221"/>
      <c r="N266" s="2"/>
      <c r="O266" s="221"/>
      <c r="P266" s="2"/>
      <c r="Q266" s="221"/>
      <c r="R266" s="2"/>
      <c r="S266" s="221"/>
      <c r="T266" s="2"/>
      <c r="U266" s="169" t="str">
        <f t="shared" si="19"/>
        <v/>
      </c>
      <c r="V266" s="39" t="str">
        <f t="shared" si="20"/>
        <v/>
      </c>
      <c r="W266" s="170"/>
      <c r="X266" s="40"/>
      <c r="Y266" s="41" t="str">
        <f t="shared" si="21"/>
        <v/>
      </c>
      <c r="Z266" s="205" t="str">
        <f t="shared" si="22"/>
        <v/>
      </c>
      <c r="AA266" s="205" t="str">
        <f t="shared" si="23"/>
        <v/>
      </c>
      <c r="AB266" s="163">
        <f t="shared" si="24"/>
        <v>0</v>
      </c>
      <c r="AC266" s="209"/>
    </row>
    <row r="267" spans="1:29" ht="26.1" customHeight="1" thickTop="1" thickBot="1">
      <c r="A267" s="209"/>
      <c r="B267" s="32"/>
      <c r="C267" s="33"/>
      <c r="D267" s="32"/>
      <c r="E267" s="34"/>
      <c r="F267" s="219"/>
      <c r="G267" s="220"/>
      <c r="H267" s="34"/>
      <c r="I267" s="221"/>
      <c r="J267" s="2"/>
      <c r="K267" s="221"/>
      <c r="L267" s="2"/>
      <c r="M267" s="221"/>
      <c r="N267" s="2"/>
      <c r="O267" s="221"/>
      <c r="P267" s="2"/>
      <c r="Q267" s="221"/>
      <c r="R267" s="2"/>
      <c r="S267" s="221"/>
      <c r="T267" s="2"/>
      <c r="U267" s="169" t="str">
        <f t="shared" si="19"/>
        <v/>
      </c>
      <c r="V267" s="39" t="str">
        <f t="shared" si="20"/>
        <v/>
      </c>
      <c r="W267" s="170"/>
      <c r="X267" s="40"/>
      <c r="Y267" s="41" t="str">
        <f t="shared" si="21"/>
        <v/>
      </c>
      <c r="Z267" s="205" t="str">
        <f t="shared" si="22"/>
        <v/>
      </c>
      <c r="AA267" s="205" t="str">
        <f t="shared" si="23"/>
        <v/>
      </c>
      <c r="AB267" s="163">
        <f t="shared" si="24"/>
        <v>0</v>
      </c>
      <c r="AC267" s="209"/>
    </row>
    <row r="268" spans="1:29" ht="26.1" customHeight="1" thickTop="1" thickBot="1">
      <c r="A268" s="209"/>
      <c r="B268" s="32"/>
      <c r="C268" s="33"/>
      <c r="D268" s="32"/>
      <c r="E268" s="34"/>
      <c r="F268" s="219"/>
      <c r="G268" s="220"/>
      <c r="H268" s="34"/>
      <c r="I268" s="221"/>
      <c r="J268" s="2"/>
      <c r="K268" s="221"/>
      <c r="L268" s="2"/>
      <c r="M268" s="221"/>
      <c r="N268" s="2"/>
      <c r="O268" s="221"/>
      <c r="P268" s="2"/>
      <c r="Q268" s="221"/>
      <c r="R268" s="2"/>
      <c r="S268" s="221"/>
      <c r="T268" s="2"/>
      <c r="U268" s="169" t="str">
        <f t="shared" si="19"/>
        <v/>
      </c>
      <c r="V268" s="39" t="str">
        <f t="shared" si="20"/>
        <v/>
      </c>
      <c r="W268" s="170"/>
      <c r="X268" s="40"/>
      <c r="Y268" s="41" t="str">
        <f t="shared" si="21"/>
        <v/>
      </c>
      <c r="Z268" s="205" t="str">
        <f t="shared" si="22"/>
        <v/>
      </c>
      <c r="AA268" s="205" t="str">
        <f t="shared" si="23"/>
        <v/>
      </c>
      <c r="AB268" s="163">
        <f t="shared" si="24"/>
        <v>0</v>
      </c>
      <c r="AC268" s="209"/>
    </row>
    <row r="269" spans="1:29" ht="26.1" customHeight="1" thickTop="1" thickBot="1">
      <c r="A269" s="209"/>
      <c r="B269" s="32"/>
      <c r="C269" s="33"/>
      <c r="D269" s="32"/>
      <c r="E269" s="34"/>
      <c r="F269" s="219"/>
      <c r="G269" s="220"/>
      <c r="H269" s="34"/>
      <c r="I269" s="221"/>
      <c r="J269" s="2"/>
      <c r="K269" s="221"/>
      <c r="L269" s="2"/>
      <c r="M269" s="221"/>
      <c r="N269" s="2"/>
      <c r="O269" s="221"/>
      <c r="P269" s="2"/>
      <c r="Q269" s="221"/>
      <c r="R269" s="2"/>
      <c r="S269" s="221"/>
      <c r="T269" s="2"/>
      <c r="U269" s="169" t="str">
        <f t="shared" si="19"/>
        <v/>
      </c>
      <c r="V269" s="39" t="str">
        <f t="shared" si="20"/>
        <v/>
      </c>
      <c r="W269" s="170"/>
      <c r="X269" s="40"/>
      <c r="Y269" s="41" t="str">
        <f t="shared" si="21"/>
        <v/>
      </c>
      <c r="Z269" s="205" t="str">
        <f t="shared" si="22"/>
        <v/>
      </c>
      <c r="AA269" s="205" t="str">
        <f t="shared" si="23"/>
        <v/>
      </c>
      <c r="AB269" s="163">
        <f t="shared" si="24"/>
        <v>0</v>
      </c>
      <c r="AC269" s="209"/>
    </row>
    <row r="270" spans="1:29" ht="26.1" customHeight="1" thickTop="1" thickBot="1">
      <c r="A270" s="209"/>
      <c r="B270" s="32"/>
      <c r="C270" s="33"/>
      <c r="D270" s="32"/>
      <c r="E270" s="34"/>
      <c r="F270" s="219"/>
      <c r="G270" s="220"/>
      <c r="H270" s="34"/>
      <c r="I270" s="221"/>
      <c r="J270" s="2"/>
      <c r="K270" s="221"/>
      <c r="L270" s="2"/>
      <c r="M270" s="221"/>
      <c r="N270" s="2"/>
      <c r="O270" s="221"/>
      <c r="P270" s="2"/>
      <c r="Q270" s="221"/>
      <c r="R270" s="2"/>
      <c r="S270" s="221"/>
      <c r="T270" s="2"/>
      <c r="U270" s="169" t="str">
        <f t="shared" si="19"/>
        <v/>
      </c>
      <c r="V270" s="39" t="str">
        <f t="shared" si="20"/>
        <v/>
      </c>
      <c r="W270" s="170"/>
      <c r="X270" s="40"/>
      <c r="Y270" s="41" t="str">
        <f t="shared" si="21"/>
        <v/>
      </c>
      <c r="Z270" s="205" t="str">
        <f t="shared" si="22"/>
        <v/>
      </c>
      <c r="AA270" s="205" t="str">
        <f t="shared" si="23"/>
        <v/>
      </c>
      <c r="AB270" s="163">
        <f t="shared" si="24"/>
        <v>0</v>
      </c>
      <c r="AC270" s="209"/>
    </row>
    <row r="271" spans="1:29" ht="26.1" customHeight="1" thickTop="1" thickBot="1">
      <c r="A271" s="209"/>
      <c r="B271" s="32"/>
      <c r="C271" s="33"/>
      <c r="D271" s="32"/>
      <c r="E271" s="34"/>
      <c r="F271" s="219"/>
      <c r="G271" s="220"/>
      <c r="H271" s="34"/>
      <c r="I271" s="221"/>
      <c r="J271" s="2"/>
      <c r="K271" s="221"/>
      <c r="L271" s="2"/>
      <c r="M271" s="221"/>
      <c r="N271" s="2"/>
      <c r="O271" s="221"/>
      <c r="P271" s="2"/>
      <c r="Q271" s="221"/>
      <c r="R271" s="2"/>
      <c r="S271" s="221"/>
      <c r="T271" s="2"/>
      <c r="U271" s="169" t="str">
        <f t="shared" si="19"/>
        <v/>
      </c>
      <c r="V271" s="39" t="str">
        <f t="shared" si="20"/>
        <v/>
      </c>
      <c r="W271" s="170"/>
      <c r="X271" s="40"/>
      <c r="Y271" s="41" t="str">
        <f t="shared" si="21"/>
        <v/>
      </c>
      <c r="Z271" s="205" t="str">
        <f t="shared" si="22"/>
        <v/>
      </c>
      <c r="AA271" s="205" t="str">
        <f t="shared" si="23"/>
        <v/>
      </c>
      <c r="AB271" s="163">
        <f t="shared" si="24"/>
        <v>0</v>
      </c>
      <c r="AC271" s="209"/>
    </row>
    <row r="272" spans="1:29" ht="26.1" customHeight="1" thickTop="1" thickBot="1">
      <c r="A272" s="209"/>
      <c r="B272" s="32"/>
      <c r="C272" s="33"/>
      <c r="D272" s="32"/>
      <c r="E272" s="34"/>
      <c r="F272" s="219"/>
      <c r="G272" s="220"/>
      <c r="H272" s="34"/>
      <c r="I272" s="221"/>
      <c r="J272" s="2"/>
      <c r="K272" s="221"/>
      <c r="L272" s="2"/>
      <c r="M272" s="221"/>
      <c r="N272" s="2"/>
      <c r="O272" s="221"/>
      <c r="P272" s="2"/>
      <c r="Q272" s="221"/>
      <c r="R272" s="2"/>
      <c r="S272" s="221"/>
      <c r="T272" s="2"/>
      <c r="U272" s="169" t="str">
        <f t="shared" ref="U272:U335" si="25">IF(AND(COUNTA(J272,L272,N272,P272,R272,T272)=0,COUNTA(I272,K272,M272,O272,Q272,S272)=6),"x","")</f>
        <v/>
      </c>
      <c r="V272" s="39" t="str">
        <f t="shared" ref="V272:V335" si="26">IF(COUNTA(J272,L272,N272,P272,R272,T272)=1,"x","")</f>
        <v/>
      </c>
      <c r="W272" s="170"/>
      <c r="X272" s="40"/>
      <c r="Y272" s="41" t="str">
        <f t="shared" ref="Y272:Y335" si="27">IF(AND(U272="x",V272="",W272&gt;0),EDATE(W272,$Y$10),"")</f>
        <v/>
      </c>
      <c r="Z272" s="205" t="str">
        <f t="shared" ref="Z272:Z335" si="28">IF(AND(COUNTA(H272)=1,COUNTIF(U272:V272,"x")=0),1,"")</f>
        <v/>
      </c>
      <c r="AA272" s="205" t="str">
        <f t="shared" ref="AA272:AA335" si="29">IF(AND($Z272=1,G272="x"),1,"")</f>
        <v/>
      </c>
      <c r="AB272" s="163">
        <f t="shared" ref="AB272:AB335" si="30">IF(AND(V272="X",G272="X"),1,0)</f>
        <v>0</v>
      </c>
      <c r="AC272" s="209"/>
    </row>
    <row r="273" spans="1:29" ht="26.1" customHeight="1" thickTop="1" thickBot="1">
      <c r="A273" s="209"/>
      <c r="B273" s="32"/>
      <c r="C273" s="33"/>
      <c r="D273" s="32"/>
      <c r="E273" s="34"/>
      <c r="F273" s="219"/>
      <c r="G273" s="220"/>
      <c r="H273" s="34"/>
      <c r="I273" s="221"/>
      <c r="J273" s="2"/>
      <c r="K273" s="221"/>
      <c r="L273" s="2"/>
      <c r="M273" s="221"/>
      <c r="N273" s="2"/>
      <c r="O273" s="221"/>
      <c r="P273" s="2"/>
      <c r="Q273" s="221"/>
      <c r="R273" s="2"/>
      <c r="S273" s="221"/>
      <c r="T273" s="2"/>
      <c r="U273" s="169" t="str">
        <f t="shared" si="25"/>
        <v/>
      </c>
      <c r="V273" s="39" t="str">
        <f t="shared" si="26"/>
        <v/>
      </c>
      <c r="W273" s="170"/>
      <c r="X273" s="40"/>
      <c r="Y273" s="41" t="str">
        <f t="shared" si="27"/>
        <v/>
      </c>
      <c r="Z273" s="205" t="str">
        <f t="shared" si="28"/>
        <v/>
      </c>
      <c r="AA273" s="205" t="str">
        <f t="shared" si="29"/>
        <v/>
      </c>
      <c r="AB273" s="163">
        <f t="shared" si="30"/>
        <v>0</v>
      </c>
      <c r="AC273" s="209"/>
    </row>
    <row r="274" spans="1:29" ht="26.1" customHeight="1" thickTop="1" thickBot="1">
      <c r="A274" s="209"/>
      <c r="B274" s="32"/>
      <c r="C274" s="33"/>
      <c r="D274" s="32"/>
      <c r="E274" s="34"/>
      <c r="F274" s="219"/>
      <c r="G274" s="220"/>
      <c r="H274" s="34"/>
      <c r="I274" s="221"/>
      <c r="J274" s="2"/>
      <c r="K274" s="221"/>
      <c r="L274" s="2"/>
      <c r="M274" s="221"/>
      <c r="N274" s="2"/>
      <c r="O274" s="221"/>
      <c r="P274" s="2"/>
      <c r="Q274" s="221"/>
      <c r="R274" s="2"/>
      <c r="S274" s="221"/>
      <c r="T274" s="2"/>
      <c r="U274" s="169" t="str">
        <f t="shared" si="25"/>
        <v/>
      </c>
      <c r="V274" s="39" t="str">
        <f t="shared" si="26"/>
        <v/>
      </c>
      <c r="W274" s="170"/>
      <c r="X274" s="40"/>
      <c r="Y274" s="41" t="str">
        <f t="shared" si="27"/>
        <v/>
      </c>
      <c r="Z274" s="205" t="str">
        <f t="shared" si="28"/>
        <v/>
      </c>
      <c r="AA274" s="205" t="str">
        <f t="shared" si="29"/>
        <v/>
      </c>
      <c r="AB274" s="163">
        <f t="shared" si="30"/>
        <v>0</v>
      </c>
      <c r="AC274" s="209"/>
    </row>
    <row r="275" spans="1:29" ht="26.1" customHeight="1" thickTop="1" thickBot="1">
      <c r="A275" s="209"/>
      <c r="B275" s="32"/>
      <c r="C275" s="33"/>
      <c r="D275" s="32"/>
      <c r="E275" s="34"/>
      <c r="F275" s="219"/>
      <c r="G275" s="220"/>
      <c r="H275" s="34"/>
      <c r="I275" s="221"/>
      <c r="J275" s="2"/>
      <c r="K275" s="221"/>
      <c r="L275" s="2"/>
      <c r="M275" s="221"/>
      <c r="N275" s="2"/>
      <c r="O275" s="221"/>
      <c r="P275" s="2"/>
      <c r="Q275" s="221"/>
      <c r="R275" s="2"/>
      <c r="S275" s="221"/>
      <c r="T275" s="2"/>
      <c r="U275" s="169" t="str">
        <f t="shared" si="25"/>
        <v/>
      </c>
      <c r="V275" s="39" t="str">
        <f t="shared" si="26"/>
        <v/>
      </c>
      <c r="W275" s="170"/>
      <c r="X275" s="40"/>
      <c r="Y275" s="41" t="str">
        <f t="shared" si="27"/>
        <v/>
      </c>
      <c r="Z275" s="205" t="str">
        <f t="shared" si="28"/>
        <v/>
      </c>
      <c r="AA275" s="205" t="str">
        <f t="shared" si="29"/>
        <v/>
      </c>
      <c r="AB275" s="163">
        <f t="shared" si="30"/>
        <v>0</v>
      </c>
      <c r="AC275" s="209"/>
    </row>
    <row r="276" spans="1:29" ht="26.1" customHeight="1" thickTop="1" thickBot="1">
      <c r="A276" s="209"/>
      <c r="B276" s="32"/>
      <c r="C276" s="33"/>
      <c r="D276" s="32"/>
      <c r="E276" s="34"/>
      <c r="F276" s="219"/>
      <c r="G276" s="220"/>
      <c r="H276" s="34"/>
      <c r="I276" s="221"/>
      <c r="J276" s="2"/>
      <c r="K276" s="221"/>
      <c r="L276" s="2"/>
      <c r="M276" s="221"/>
      <c r="N276" s="2"/>
      <c r="O276" s="221"/>
      <c r="P276" s="2"/>
      <c r="Q276" s="221"/>
      <c r="R276" s="2"/>
      <c r="S276" s="221"/>
      <c r="T276" s="2"/>
      <c r="U276" s="169" t="str">
        <f t="shared" si="25"/>
        <v/>
      </c>
      <c r="V276" s="39" t="str">
        <f t="shared" si="26"/>
        <v/>
      </c>
      <c r="W276" s="170"/>
      <c r="X276" s="40"/>
      <c r="Y276" s="41" t="str">
        <f t="shared" si="27"/>
        <v/>
      </c>
      <c r="Z276" s="205" t="str">
        <f t="shared" si="28"/>
        <v/>
      </c>
      <c r="AA276" s="205" t="str">
        <f t="shared" si="29"/>
        <v/>
      </c>
      <c r="AB276" s="163">
        <f t="shared" si="30"/>
        <v>0</v>
      </c>
      <c r="AC276" s="209"/>
    </row>
    <row r="277" spans="1:29" ht="26.1" customHeight="1" thickTop="1" thickBot="1">
      <c r="A277" s="209"/>
      <c r="B277" s="32"/>
      <c r="C277" s="33"/>
      <c r="D277" s="32"/>
      <c r="E277" s="34"/>
      <c r="F277" s="219"/>
      <c r="G277" s="220"/>
      <c r="H277" s="34"/>
      <c r="I277" s="221"/>
      <c r="J277" s="2"/>
      <c r="K277" s="221"/>
      <c r="L277" s="2"/>
      <c r="M277" s="221"/>
      <c r="N277" s="2"/>
      <c r="O277" s="221"/>
      <c r="P277" s="2"/>
      <c r="Q277" s="221"/>
      <c r="R277" s="2"/>
      <c r="S277" s="221"/>
      <c r="T277" s="2"/>
      <c r="U277" s="169" t="str">
        <f t="shared" si="25"/>
        <v/>
      </c>
      <c r="V277" s="39" t="str">
        <f t="shared" si="26"/>
        <v/>
      </c>
      <c r="W277" s="170"/>
      <c r="X277" s="40"/>
      <c r="Y277" s="41" t="str">
        <f t="shared" si="27"/>
        <v/>
      </c>
      <c r="Z277" s="205" t="str">
        <f t="shared" si="28"/>
        <v/>
      </c>
      <c r="AA277" s="205" t="str">
        <f t="shared" si="29"/>
        <v/>
      </c>
      <c r="AB277" s="163">
        <f t="shared" si="30"/>
        <v>0</v>
      </c>
      <c r="AC277" s="209"/>
    </row>
    <row r="278" spans="1:29" ht="26.1" customHeight="1" thickTop="1" thickBot="1">
      <c r="A278" s="209"/>
      <c r="B278" s="32"/>
      <c r="C278" s="33"/>
      <c r="D278" s="32"/>
      <c r="E278" s="34"/>
      <c r="F278" s="219"/>
      <c r="G278" s="220"/>
      <c r="H278" s="34"/>
      <c r="I278" s="221"/>
      <c r="J278" s="2"/>
      <c r="K278" s="221"/>
      <c r="L278" s="2"/>
      <c r="M278" s="221"/>
      <c r="N278" s="2"/>
      <c r="O278" s="221"/>
      <c r="P278" s="2"/>
      <c r="Q278" s="221"/>
      <c r="R278" s="2"/>
      <c r="S278" s="221"/>
      <c r="T278" s="2"/>
      <c r="U278" s="169" t="str">
        <f t="shared" si="25"/>
        <v/>
      </c>
      <c r="V278" s="39" t="str">
        <f t="shared" si="26"/>
        <v/>
      </c>
      <c r="W278" s="170"/>
      <c r="X278" s="40"/>
      <c r="Y278" s="41" t="str">
        <f t="shared" si="27"/>
        <v/>
      </c>
      <c r="Z278" s="205" t="str">
        <f t="shared" si="28"/>
        <v/>
      </c>
      <c r="AA278" s="205" t="str">
        <f t="shared" si="29"/>
        <v/>
      </c>
      <c r="AB278" s="163">
        <f t="shared" si="30"/>
        <v>0</v>
      </c>
      <c r="AC278" s="209"/>
    </row>
    <row r="279" spans="1:29" ht="26.1" customHeight="1" thickTop="1" thickBot="1">
      <c r="A279" s="209"/>
      <c r="B279" s="32"/>
      <c r="C279" s="33"/>
      <c r="D279" s="32"/>
      <c r="E279" s="34"/>
      <c r="F279" s="219"/>
      <c r="G279" s="220"/>
      <c r="H279" s="34"/>
      <c r="I279" s="221"/>
      <c r="J279" s="2"/>
      <c r="K279" s="221"/>
      <c r="L279" s="2"/>
      <c r="M279" s="221"/>
      <c r="N279" s="2"/>
      <c r="O279" s="221"/>
      <c r="P279" s="2"/>
      <c r="Q279" s="221"/>
      <c r="R279" s="2"/>
      <c r="S279" s="221"/>
      <c r="T279" s="2"/>
      <c r="U279" s="169" t="str">
        <f t="shared" si="25"/>
        <v/>
      </c>
      <c r="V279" s="39" t="str">
        <f t="shared" si="26"/>
        <v/>
      </c>
      <c r="W279" s="170"/>
      <c r="X279" s="40"/>
      <c r="Y279" s="41" t="str">
        <f t="shared" si="27"/>
        <v/>
      </c>
      <c r="Z279" s="205" t="str">
        <f t="shared" si="28"/>
        <v/>
      </c>
      <c r="AA279" s="205" t="str">
        <f t="shared" si="29"/>
        <v/>
      </c>
      <c r="AB279" s="163">
        <f t="shared" si="30"/>
        <v>0</v>
      </c>
      <c r="AC279" s="209"/>
    </row>
    <row r="280" spans="1:29" ht="26.1" customHeight="1" thickTop="1" thickBot="1">
      <c r="A280" s="209"/>
      <c r="B280" s="32"/>
      <c r="C280" s="33"/>
      <c r="D280" s="32"/>
      <c r="E280" s="34"/>
      <c r="F280" s="219"/>
      <c r="G280" s="220"/>
      <c r="H280" s="34"/>
      <c r="I280" s="221"/>
      <c r="J280" s="2"/>
      <c r="K280" s="221"/>
      <c r="L280" s="2"/>
      <c r="M280" s="221"/>
      <c r="N280" s="2"/>
      <c r="O280" s="221"/>
      <c r="P280" s="2"/>
      <c r="Q280" s="221"/>
      <c r="R280" s="2"/>
      <c r="S280" s="221"/>
      <c r="T280" s="2"/>
      <c r="U280" s="169" t="str">
        <f t="shared" si="25"/>
        <v/>
      </c>
      <c r="V280" s="39" t="str">
        <f t="shared" si="26"/>
        <v/>
      </c>
      <c r="W280" s="170"/>
      <c r="X280" s="40"/>
      <c r="Y280" s="41" t="str">
        <f t="shared" si="27"/>
        <v/>
      </c>
      <c r="Z280" s="205" t="str">
        <f t="shared" si="28"/>
        <v/>
      </c>
      <c r="AA280" s="205" t="str">
        <f t="shared" si="29"/>
        <v/>
      </c>
      <c r="AB280" s="163">
        <f t="shared" si="30"/>
        <v>0</v>
      </c>
      <c r="AC280" s="209"/>
    </row>
    <row r="281" spans="1:29" ht="26.1" customHeight="1" thickTop="1" thickBot="1">
      <c r="A281" s="209"/>
      <c r="B281" s="32"/>
      <c r="C281" s="33"/>
      <c r="D281" s="32"/>
      <c r="E281" s="34"/>
      <c r="F281" s="219"/>
      <c r="G281" s="220"/>
      <c r="H281" s="34"/>
      <c r="I281" s="221"/>
      <c r="J281" s="2"/>
      <c r="K281" s="221"/>
      <c r="L281" s="2"/>
      <c r="M281" s="221"/>
      <c r="N281" s="2"/>
      <c r="O281" s="221"/>
      <c r="P281" s="2"/>
      <c r="Q281" s="221"/>
      <c r="R281" s="2"/>
      <c r="S281" s="221"/>
      <c r="T281" s="2"/>
      <c r="U281" s="169" t="str">
        <f t="shared" si="25"/>
        <v/>
      </c>
      <c r="V281" s="39" t="str">
        <f t="shared" si="26"/>
        <v/>
      </c>
      <c r="W281" s="170"/>
      <c r="X281" s="40"/>
      <c r="Y281" s="41" t="str">
        <f t="shared" si="27"/>
        <v/>
      </c>
      <c r="Z281" s="205" t="str">
        <f t="shared" si="28"/>
        <v/>
      </c>
      <c r="AA281" s="205" t="str">
        <f t="shared" si="29"/>
        <v/>
      </c>
      <c r="AB281" s="163">
        <f t="shared" si="30"/>
        <v>0</v>
      </c>
      <c r="AC281" s="209"/>
    </row>
    <row r="282" spans="1:29" ht="26.1" customHeight="1" thickTop="1" thickBot="1">
      <c r="A282" s="209"/>
      <c r="B282" s="32"/>
      <c r="C282" s="33"/>
      <c r="D282" s="32"/>
      <c r="E282" s="34"/>
      <c r="F282" s="219"/>
      <c r="G282" s="220"/>
      <c r="H282" s="34"/>
      <c r="I282" s="221"/>
      <c r="J282" s="2"/>
      <c r="K282" s="221"/>
      <c r="L282" s="2"/>
      <c r="M282" s="221"/>
      <c r="N282" s="2"/>
      <c r="O282" s="221"/>
      <c r="P282" s="2"/>
      <c r="Q282" s="221"/>
      <c r="R282" s="2"/>
      <c r="S282" s="221"/>
      <c r="T282" s="2"/>
      <c r="U282" s="169" t="str">
        <f t="shared" si="25"/>
        <v/>
      </c>
      <c r="V282" s="39" t="str">
        <f t="shared" si="26"/>
        <v/>
      </c>
      <c r="W282" s="170"/>
      <c r="X282" s="40"/>
      <c r="Y282" s="41" t="str">
        <f t="shared" si="27"/>
        <v/>
      </c>
      <c r="Z282" s="205" t="str">
        <f t="shared" si="28"/>
        <v/>
      </c>
      <c r="AA282" s="205" t="str">
        <f t="shared" si="29"/>
        <v/>
      </c>
      <c r="AB282" s="163">
        <f t="shared" si="30"/>
        <v>0</v>
      </c>
      <c r="AC282" s="209"/>
    </row>
    <row r="283" spans="1:29" ht="26.1" customHeight="1" thickTop="1" thickBot="1">
      <c r="A283" s="209"/>
      <c r="B283" s="32"/>
      <c r="C283" s="33"/>
      <c r="D283" s="32"/>
      <c r="E283" s="34"/>
      <c r="F283" s="219"/>
      <c r="G283" s="220"/>
      <c r="H283" s="34"/>
      <c r="I283" s="221"/>
      <c r="J283" s="2"/>
      <c r="K283" s="221"/>
      <c r="L283" s="2"/>
      <c r="M283" s="221"/>
      <c r="N283" s="2"/>
      <c r="O283" s="221"/>
      <c r="P283" s="2"/>
      <c r="Q283" s="221"/>
      <c r="R283" s="2"/>
      <c r="S283" s="221"/>
      <c r="T283" s="2"/>
      <c r="U283" s="169" t="str">
        <f t="shared" si="25"/>
        <v/>
      </c>
      <c r="V283" s="39" t="str">
        <f t="shared" si="26"/>
        <v/>
      </c>
      <c r="W283" s="170"/>
      <c r="X283" s="40"/>
      <c r="Y283" s="41" t="str">
        <f t="shared" si="27"/>
        <v/>
      </c>
      <c r="Z283" s="205" t="str">
        <f t="shared" si="28"/>
        <v/>
      </c>
      <c r="AA283" s="205" t="str">
        <f t="shared" si="29"/>
        <v/>
      </c>
      <c r="AB283" s="163">
        <f t="shared" si="30"/>
        <v>0</v>
      </c>
      <c r="AC283" s="209"/>
    </row>
    <row r="284" spans="1:29" ht="26.1" customHeight="1" thickTop="1" thickBot="1">
      <c r="A284" s="209"/>
      <c r="B284" s="32"/>
      <c r="C284" s="33"/>
      <c r="D284" s="32"/>
      <c r="E284" s="34"/>
      <c r="F284" s="219"/>
      <c r="G284" s="220"/>
      <c r="H284" s="34"/>
      <c r="I284" s="221"/>
      <c r="J284" s="2"/>
      <c r="K284" s="221"/>
      <c r="L284" s="2"/>
      <c r="M284" s="221"/>
      <c r="N284" s="2"/>
      <c r="O284" s="221"/>
      <c r="P284" s="2"/>
      <c r="Q284" s="221"/>
      <c r="R284" s="2"/>
      <c r="S284" s="221"/>
      <c r="T284" s="2"/>
      <c r="U284" s="169" t="str">
        <f t="shared" si="25"/>
        <v/>
      </c>
      <c r="V284" s="39" t="str">
        <f t="shared" si="26"/>
        <v/>
      </c>
      <c r="W284" s="170"/>
      <c r="X284" s="40"/>
      <c r="Y284" s="41" t="str">
        <f t="shared" si="27"/>
        <v/>
      </c>
      <c r="Z284" s="205" t="str">
        <f t="shared" si="28"/>
        <v/>
      </c>
      <c r="AA284" s="205" t="str">
        <f t="shared" si="29"/>
        <v/>
      </c>
      <c r="AB284" s="163">
        <f t="shared" si="30"/>
        <v>0</v>
      </c>
      <c r="AC284" s="209"/>
    </row>
    <row r="285" spans="1:29" ht="26.1" customHeight="1" thickTop="1" thickBot="1">
      <c r="A285" s="209"/>
      <c r="B285" s="32"/>
      <c r="C285" s="33"/>
      <c r="D285" s="32"/>
      <c r="E285" s="34"/>
      <c r="F285" s="219"/>
      <c r="G285" s="220"/>
      <c r="H285" s="34"/>
      <c r="I285" s="221"/>
      <c r="J285" s="2"/>
      <c r="K285" s="221"/>
      <c r="L285" s="2"/>
      <c r="M285" s="221"/>
      <c r="N285" s="2"/>
      <c r="O285" s="221"/>
      <c r="P285" s="2"/>
      <c r="Q285" s="221"/>
      <c r="R285" s="2"/>
      <c r="S285" s="221"/>
      <c r="T285" s="2"/>
      <c r="U285" s="169" t="str">
        <f t="shared" si="25"/>
        <v/>
      </c>
      <c r="V285" s="39" t="str">
        <f t="shared" si="26"/>
        <v/>
      </c>
      <c r="W285" s="170"/>
      <c r="X285" s="40"/>
      <c r="Y285" s="41" t="str">
        <f t="shared" si="27"/>
        <v/>
      </c>
      <c r="Z285" s="205" t="str">
        <f t="shared" si="28"/>
        <v/>
      </c>
      <c r="AA285" s="205" t="str">
        <f t="shared" si="29"/>
        <v/>
      </c>
      <c r="AB285" s="163">
        <f t="shared" si="30"/>
        <v>0</v>
      </c>
      <c r="AC285" s="209"/>
    </row>
    <row r="286" spans="1:29" ht="26.1" customHeight="1" thickTop="1" thickBot="1">
      <c r="A286" s="209"/>
      <c r="B286" s="32"/>
      <c r="C286" s="33"/>
      <c r="D286" s="32"/>
      <c r="E286" s="34"/>
      <c r="F286" s="219"/>
      <c r="G286" s="220"/>
      <c r="H286" s="34"/>
      <c r="I286" s="221"/>
      <c r="J286" s="2"/>
      <c r="K286" s="221"/>
      <c r="L286" s="2"/>
      <c r="M286" s="221"/>
      <c r="N286" s="2"/>
      <c r="O286" s="221"/>
      <c r="P286" s="2"/>
      <c r="Q286" s="221"/>
      <c r="R286" s="2"/>
      <c r="S286" s="221"/>
      <c r="T286" s="2"/>
      <c r="U286" s="169" t="str">
        <f t="shared" si="25"/>
        <v/>
      </c>
      <c r="V286" s="39" t="str">
        <f t="shared" si="26"/>
        <v/>
      </c>
      <c r="W286" s="170"/>
      <c r="X286" s="40"/>
      <c r="Y286" s="41" t="str">
        <f t="shared" si="27"/>
        <v/>
      </c>
      <c r="Z286" s="205" t="str">
        <f t="shared" si="28"/>
        <v/>
      </c>
      <c r="AA286" s="205" t="str">
        <f t="shared" si="29"/>
        <v/>
      </c>
      <c r="AB286" s="163">
        <f t="shared" si="30"/>
        <v>0</v>
      </c>
      <c r="AC286" s="209"/>
    </row>
    <row r="287" spans="1:29" ht="26.1" customHeight="1" thickTop="1" thickBot="1">
      <c r="A287" s="209"/>
      <c r="B287" s="32"/>
      <c r="C287" s="33"/>
      <c r="D287" s="32"/>
      <c r="E287" s="34"/>
      <c r="F287" s="219"/>
      <c r="G287" s="220"/>
      <c r="H287" s="34"/>
      <c r="I287" s="221"/>
      <c r="J287" s="2"/>
      <c r="K287" s="221"/>
      <c r="L287" s="2"/>
      <c r="M287" s="221"/>
      <c r="N287" s="2"/>
      <c r="O287" s="221"/>
      <c r="P287" s="2"/>
      <c r="Q287" s="221"/>
      <c r="R287" s="2"/>
      <c r="S287" s="221"/>
      <c r="T287" s="2"/>
      <c r="U287" s="169" t="str">
        <f t="shared" si="25"/>
        <v/>
      </c>
      <c r="V287" s="39" t="str">
        <f t="shared" si="26"/>
        <v/>
      </c>
      <c r="W287" s="170"/>
      <c r="X287" s="40"/>
      <c r="Y287" s="41" t="str">
        <f t="shared" si="27"/>
        <v/>
      </c>
      <c r="Z287" s="205" t="str">
        <f t="shared" si="28"/>
        <v/>
      </c>
      <c r="AA287" s="205" t="str">
        <f t="shared" si="29"/>
        <v/>
      </c>
      <c r="AB287" s="163">
        <f t="shared" si="30"/>
        <v>0</v>
      </c>
      <c r="AC287" s="209"/>
    </row>
    <row r="288" spans="1:29" ht="26.1" customHeight="1" thickTop="1" thickBot="1">
      <c r="A288" s="209"/>
      <c r="B288" s="32"/>
      <c r="C288" s="33"/>
      <c r="D288" s="32"/>
      <c r="E288" s="34"/>
      <c r="F288" s="219"/>
      <c r="G288" s="220"/>
      <c r="H288" s="34"/>
      <c r="I288" s="221"/>
      <c r="J288" s="2"/>
      <c r="K288" s="221"/>
      <c r="L288" s="2"/>
      <c r="M288" s="221"/>
      <c r="N288" s="2"/>
      <c r="O288" s="221"/>
      <c r="P288" s="2"/>
      <c r="Q288" s="221"/>
      <c r="R288" s="2"/>
      <c r="S288" s="221"/>
      <c r="T288" s="2"/>
      <c r="U288" s="169" t="str">
        <f t="shared" si="25"/>
        <v/>
      </c>
      <c r="V288" s="39" t="str">
        <f t="shared" si="26"/>
        <v/>
      </c>
      <c r="W288" s="170"/>
      <c r="X288" s="40"/>
      <c r="Y288" s="41" t="str">
        <f t="shared" si="27"/>
        <v/>
      </c>
      <c r="Z288" s="205" t="str">
        <f t="shared" si="28"/>
        <v/>
      </c>
      <c r="AA288" s="205" t="str">
        <f t="shared" si="29"/>
        <v/>
      </c>
      <c r="AB288" s="163">
        <f t="shared" si="30"/>
        <v>0</v>
      </c>
      <c r="AC288" s="209"/>
    </row>
    <row r="289" spans="1:29" ht="26.1" customHeight="1" thickTop="1" thickBot="1">
      <c r="A289" s="209"/>
      <c r="B289" s="32"/>
      <c r="C289" s="33"/>
      <c r="D289" s="32"/>
      <c r="E289" s="34"/>
      <c r="F289" s="219"/>
      <c r="G289" s="220"/>
      <c r="H289" s="34"/>
      <c r="I289" s="221"/>
      <c r="J289" s="2"/>
      <c r="K289" s="221"/>
      <c r="L289" s="2"/>
      <c r="M289" s="221"/>
      <c r="N289" s="2"/>
      <c r="O289" s="221"/>
      <c r="P289" s="2"/>
      <c r="Q289" s="221"/>
      <c r="R289" s="2"/>
      <c r="S289" s="221"/>
      <c r="T289" s="2"/>
      <c r="U289" s="169" t="str">
        <f t="shared" si="25"/>
        <v/>
      </c>
      <c r="V289" s="39" t="str">
        <f t="shared" si="26"/>
        <v/>
      </c>
      <c r="W289" s="170"/>
      <c r="X289" s="40"/>
      <c r="Y289" s="41" t="str">
        <f t="shared" si="27"/>
        <v/>
      </c>
      <c r="Z289" s="205" t="str">
        <f t="shared" si="28"/>
        <v/>
      </c>
      <c r="AA289" s="205" t="str">
        <f t="shared" si="29"/>
        <v/>
      </c>
      <c r="AB289" s="163">
        <f t="shared" si="30"/>
        <v>0</v>
      </c>
      <c r="AC289" s="209"/>
    </row>
    <row r="290" spans="1:29" ht="26.1" customHeight="1" thickTop="1" thickBot="1">
      <c r="A290" s="209"/>
      <c r="B290" s="32"/>
      <c r="C290" s="33"/>
      <c r="D290" s="32"/>
      <c r="E290" s="34"/>
      <c r="F290" s="219"/>
      <c r="G290" s="220"/>
      <c r="H290" s="34"/>
      <c r="I290" s="221"/>
      <c r="J290" s="2"/>
      <c r="K290" s="221"/>
      <c r="L290" s="2"/>
      <c r="M290" s="221"/>
      <c r="N290" s="2"/>
      <c r="O290" s="221"/>
      <c r="P290" s="2"/>
      <c r="Q290" s="221"/>
      <c r="R290" s="2"/>
      <c r="S290" s="221"/>
      <c r="T290" s="2"/>
      <c r="U290" s="169" t="str">
        <f t="shared" si="25"/>
        <v/>
      </c>
      <c r="V290" s="39" t="str">
        <f t="shared" si="26"/>
        <v/>
      </c>
      <c r="W290" s="170"/>
      <c r="X290" s="40"/>
      <c r="Y290" s="41" t="str">
        <f t="shared" si="27"/>
        <v/>
      </c>
      <c r="Z290" s="205" t="str">
        <f t="shared" si="28"/>
        <v/>
      </c>
      <c r="AA290" s="205" t="str">
        <f t="shared" si="29"/>
        <v/>
      </c>
      <c r="AB290" s="163">
        <f t="shared" si="30"/>
        <v>0</v>
      </c>
      <c r="AC290" s="209"/>
    </row>
    <row r="291" spans="1:29" ht="26.1" customHeight="1" thickTop="1" thickBot="1">
      <c r="A291" s="209"/>
      <c r="B291" s="32"/>
      <c r="C291" s="33"/>
      <c r="D291" s="32"/>
      <c r="E291" s="34"/>
      <c r="F291" s="219"/>
      <c r="G291" s="220"/>
      <c r="H291" s="34"/>
      <c r="I291" s="221"/>
      <c r="J291" s="2"/>
      <c r="K291" s="221"/>
      <c r="L291" s="2"/>
      <c r="M291" s="221"/>
      <c r="N291" s="2"/>
      <c r="O291" s="221"/>
      <c r="P291" s="2"/>
      <c r="Q291" s="221"/>
      <c r="R291" s="2"/>
      <c r="S291" s="221"/>
      <c r="T291" s="2"/>
      <c r="U291" s="169" t="str">
        <f t="shared" si="25"/>
        <v/>
      </c>
      <c r="V291" s="39" t="str">
        <f t="shared" si="26"/>
        <v/>
      </c>
      <c r="W291" s="170"/>
      <c r="X291" s="40"/>
      <c r="Y291" s="41" t="str">
        <f t="shared" si="27"/>
        <v/>
      </c>
      <c r="Z291" s="205" t="str">
        <f t="shared" si="28"/>
        <v/>
      </c>
      <c r="AA291" s="205" t="str">
        <f t="shared" si="29"/>
        <v/>
      </c>
      <c r="AB291" s="163">
        <f t="shared" si="30"/>
        <v>0</v>
      </c>
      <c r="AC291" s="209"/>
    </row>
    <row r="292" spans="1:29" ht="26.1" customHeight="1" thickTop="1" thickBot="1">
      <c r="A292" s="209"/>
      <c r="B292" s="32"/>
      <c r="C292" s="33"/>
      <c r="D292" s="32"/>
      <c r="E292" s="34"/>
      <c r="F292" s="219"/>
      <c r="G292" s="220"/>
      <c r="H292" s="34"/>
      <c r="I292" s="221"/>
      <c r="J292" s="2"/>
      <c r="K292" s="221"/>
      <c r="L292" s="2"/>
      <c r="M292" s="221"/>
      <c r="N292" s="2"/>
      <c r="O292" s="221"/>
      <c r="P292" s="2"/>
      <c r="Q292" s="221"/>
      <c r="R292" s="2"/>
      <c r="S292" s="221"/>
      <c r="T292" s="2"/>
      <c r="U292" s="169" t="str">
        <f t="shared" si="25"/>
        <v/>
      </c>
      <c r="V292" s="39" t="str">
        <f t="shared" si="26"/>
        <v/>
      </c>
      <c r="W292" s="170"/>
      <c r="X292" s="40"/>
      <c r="Y292" s="41" t="str">
        <f t="shared" si="27"/>
        <v/>
      </c>
      <c r="Z292" s="205" t="str">
        <f t="shared" si="28"/>
        <v/>
      </c>
      <c r="AA292" s="205" t="str">
        <f t="shared" si="29"/>
        <v/>
      </c>
      <c r="AB292" s="163">
        <f t="shared" si="30"/>
        <v>0</v>
      </c>
      <c r="AC292" s="209"/>
    </row>
    <row r="293" spans="1:29" ht="26.1" customHeight="1" thickTop="1" thickBot="1">
      <c r="A293" s="209"/>
      <c r="B293" s="32"/>
      <c r="C293" s="33"/>
      <c r="D293" s="32"/>
      <c r="E293" s="34"/>
      <c r="F293" s="219"/>
      <c r="G293" s="220"/>
      <c r="H293" s="34"/>
      <c r="I293" s="221"/>
      <c r="J293" s="2"/>
      <c r="K293" s="221"/>
      <c r="L293" s="2"/>
      <c r="M293" s="221"/>
      <c r="N293" s="2"/>
      <c r="O293" s="221"/>
      <c r="P293" s="2"/>
      <c r="Q293" s="221"/>
      <c r="R293" s="2"/>
      <c r="S293" s="221"/>
      <c r="T293" s="2"/>
      <c r="U293" s="169" t="str">
        <f t="shared" si="25"/>
        <v/>
      </c>
      <c r="V293" s="39" t="str">
        <f t="shared" si="26"/>
        <v/>
      </c>
      <c r="W293" s="170"/>
      <c r="X293" s="40"/>
      <c r="Y293" s="41" t="str">
        <f t="shared" si="27"/>
        <v/>
      </c>
      <c r="Z293" s="205" t="str">
        <f t="shared" si="28"/>
        <v/>
      </c>
      <c r="AA293" s="205" t="str">
        <f t="shared" si="29"/>
        <v/>
      </c>
      <c r="AB293" s="163">
        <f t="shared" si="30"/>
        <v>0</v>
      </c>
      <c r="AC293" s="209"/>
    </row>
    <row r="294" spans="1:29" ht="26.1" customHeight="1" thickTop="1" thickBot="1">
      <c r="A294" s="209"/>
      <c r="B294" s="32"/>
      <c r="C294" s="33"/>
      <c r="D294" s="32"/>
      <c r="E294" s="34"/>
      <c r="F294" s="219"/>
      <c r="G294" s="220"/>
      <c r="H294" s="34"/>
      <c r="I294" s="221"/>
      <c r="J294" s="2"/>
      <c r="K294" s="221"/>
      <c r="L294" s="2"/>
      <c r="M294" s="221"/>
      <c r="N294" s="2"/>
      <c r="O294" s="221"/>
      <c r="P294" s="2"/>
      <c r="Q294" s="221"/>
      <c r="R294" s="2"/>
      <c r="S294" s="221"/>
      <c r="T294" s="2"/>
      <c r="U294" s="169" t="str">
        <f t="shared" si="25"/>
        <v/>
      </c>
      <c r="V294" s="39" t="str">
        <f t="shared" si="26"/>
        <v/>
      </c>
      <c r="W294" s="170"/>
      <c r="X294" s="40"/>
      <c r="Y294" s="41" t="str">
        <f t="shared" si="27"/>
        <v/>
      </c>
      <c r="Z294" s="205" t="str">
        <f t="shared" si="28"/>
        <v/>
      </c>
      <c r="AA294" s="205" t="str">
        <f t="shared" si="29"/>
        <v/>
      </c>
      <c r="AB294" s="163">
        <f t="shared" si="30"/>
        <v>0</v>
      </c>
      <c r="AC294" s="209"/>
    </row>
    <row r="295" spans="1:29" ht="26.1" customHeight="1" thickTop="1" thickBot="1">
      <c r="A295" s="209"/>
      <c r="B295" s="32"/>
      <c r="C295" s="33"/>
      <c r="D295" s="32"/>
      <c r="E295" s="34"/>
      <c r="F295" s="219"/>
      <c r="G295" s="220"/>
      <c r="H295" s="34"/>
      <c r="I295" s="221"/>
      <c r="J295" s="2"/>
      <c r="K295" s="221"/>
      <c r="L295" s="2"/>
      <c r="M295" s="221"/>
      <c r="N295" s="2"/>
      <c r="O295" s="221"/>
      <c r="P295" s="2"/>
      <c r="Q295" s="221"/>
      <c r="R295" s="2"/>
      <c r="S295" s="221"/>
      <c r="T295" s="2"/>
      <c r="U295" s="169" t="str">
        <f t="shared" si="25"/>
        <v/>
      </c>
      <c r="V295" s="39" t="str">
        <f t="shared" si="26"/>
        <v/>
      </c>
      <c r="W295" s="170"/>
      <c r="X295" s="40"/>
      <c r="Y295" s="41" t="str">
        <f t="shared" si="27"/>
        <v/>
      </c>
      <c r="Z295" s="205" t="str">
        <f t="shared" si="28"/>
        <v/>
      </c>
      <c r="AA295" s="205" t="str">
        <f t="shared" si="29"/>
        <v/>
      </c>
      <c r="AB295" s="163">
        <f t="shared" si="30"/>
        <v>0</v>
      </c>
      <c r="AC295" s="209"/>
    </row>
    <row r="296" spans="1:29" ht="26.1" customHeight="1" thickTop="1" thickBot="1">
      <c r="A296" s="209"/>
      <c r="B296" s="32"/>
      <c r="C296" s="33"/>
      <c r="D296" s="32"/>
      <c r="E296" s="34"/>
      <c r="F296" s="219"/>
      <c r="G296" s="220"/>
      <c r="H296" s="34"/>
      <c r="I296" s="221"/>
      <c r="J296" s="2"/>
      <c r="K296" s="221"/>
      <c r="L296" s="2"/>
      <c r="M296" s="221"/>
      <c r="N296" s="2"/>
      <c r="O296" s="221"/>
      <c r="P296" s="2"/>
      <c r="Q296" s="221"/>
      <c r="R296" s="2"/>
      <c r="S296" s="221"/>
      <c r="T296" s="2"/>
      <c r="U296" s="169" t="str">
        <f t="shared" si="25"/>
        <v/>
      </c>
      <c r="V296" s="39" t="str">
        <f t="shared" si="26"/>
        <v/>
      </c>
      <c r="W296" s="170"/>
      <c r="X296" s="40"/>
      <c r="Y296" s="41" t="str">
        <f t="shared" si="27"/>
        <v/>
      </c>
      <c r="Z296" s="205" t="str">
        <f t="shared" si="28"/>
        <v/>
      </c>
      <c r="AA296" s="205" t="str">
        <f t="shared" si="29"/>
        <v/>
      </c>
      <c r="AB296" s="163">
        <f t="shared" si="30"/>
        <v>0</v>
      </c>
      <c r="AC296" s="209"/>
    </row>
    <row r="297" spans="1:29" ht="26.1" customHeight="1" thickTop="1" thickBot="1">
      <c r="A297" s="209"/>
      <c r="B297" s="32"/>
      <c r="C297" s="33"/>
      <c r="D297" s="32"/>
      <c r="E297" s="34"/>
      <c r="F297" s="219"/>
      <c r="G297" s="220"/>
      <c r="H297" s="34"/>
      <c r="I297" s="221"/>
      <c r="J297" s="2"/>
      <c r="K297" s="221"/>
      <c r="L297" s="2"/>
      <c r="M297" s="221"/>
      <c r="N297" s="2"/>
      <c r="O297" s="221"/>
      <c r="P297" s="2"/>
      <c r="Q297" s="221"/>
      <c r="R297" s="2"/>
      <c r="S297" s="221"/>
      <c r="T297" s="2"/>
      <c r="U297" s="169" t="str">
        <f t="shared" si="25"/>
        <v/>
      </c>
      <c r="V297" s="39" t="str">
        <f t="shared" si="26"/>
        <v/>
      </c>
      <c r="W297" s="170"/>
      <c r="X297" s="40"/>
      <c r="Y297" s="41" t="str">
        <f t="shared" si="27"/>
        <v/>
      </c>
      <c r="Z297" s="205" t="str">
        <f t="shared" si="28"/>
        <v/>
      </c>
      <c r="AA297" s="205" t="str">
        <f t="shared" si="29"/>
        <v/>
      </c>
      <c r="AB297" s="163">
        <f t="shared" si="30"/>
        <v>0</v>
      </c>
      <c r="AC297" s="209"/>
    </row>
    <row r="298" spans="1:29" ht="26.1" customHeight="1" thickTop="1" thickBot="1">
      <c r="A298" s="209"/>
      <c r="B298" s="32"/>
      <c r="C298" s="33"/>
      <c r="D298" s="32"/>
      <c r="E298" s="34"/>
      <c r="F298" s="219"/>
      <c r="G298" s="220"/>
      <c r="H298" s="34"/>
      <c r="I298" s="221"/>
      <c r="J298" s="2"/>
      <c r="K298" s="221"/>
      <c r="L298" s="2"/>
      <c r="M298" s="221"/>
      <c r="N298" s="2"/>
      <c r="O298" s="221"/>
      <c r="P298" s="2"/>
      <c r="Q298" s="221"/>
      <c r="R298" s="2"/>
      <c r="S298" s="221"/>
      <c r="T298" s="2"/>
      <c r="U298" s="169" t="str">
        <f t="shared" si="25"/>
        <v/>
      </c>
      <c r="V298" s="39" t="str">
        <f t="shared" si="26"/>
        <v/>
      </c>
      <c r="W298" s="170"/>
      <c r="X298" s="40"/>
      <c r="Y298" s="41" t="str">
        <f t="shared" si="27"/>
        <v/>
      </c>
      <c r="Z298" s="205" t="str">
        <f t="shared" si="28"/>
        <v/>
      </c>
      <c r="AA298" s="205" t="str">
        <f t="shared" si="29"/>
        <v/>
      </c>
      <c r="AB298" s="163">
        <f t="shared" si="30"/>
        <v>0</v>
      </c>
      <c r="AC298" s="209"/>
    </row>
    <row r="299" spans="1:29" ht="26.1" customHeight="1" thickTop="1" thickBot="1">
      <c r="A299" s="209"/>
      <c r="B299" s="32"/>
      <c r="C299" s="33"/>
      <c r="D299" s="32"/>
      <c r="E299" s="34"/>
      <c r="F299" s="219"/>
      <c r="G299" s="220"/>
      <c r="H299" s="34"/>
      <c r="I299" s="221"/>
      <c r="J299" s="2"/>
      <c r="K299" s="221"/>
      <c r="L299" s="2"/>
      <c r="M299" s="221"/>
      <c r="N299" s="2"/>
      <c r="O299" s="221"/>
      <c r="P299" s="2"/>
      <c r="Q299" s="221"/>
      <c r="R299" s="2"/>
      <c r="S299" s="221"/>
      <c r="T299" s="2"/>
      <c r="U299" s="169" t="str">
        <f t="shared" si="25"/>
        <v/>
      </c>
      <c r="V299" s="39" t="str">
        <f t="shared" si="26"/>
        <v/>
      </c>
      <c r="W299" s="170"/>
      <c r="X299" s="40"/>
      <c r="Y299" s="41" t="str">
        <f t="shared" si="27"/>
        <v/>
      </c>
      <c r="Z299" s="205" t="str">
        <f t="shared" si="28"/>
        <v/>
      </c>
      <c r="AA299" s="205" t="str">
        <f t="shared" si="29"/>
        <v/>
      </c>
      <c r="AB299" s="163">
        <f t="shared" si="30"/>
        <v>0</v>
      </c>
      <c r="AC299" s="209"/>
    </row>
    <row r="300" spans="1:29" ht="26.1" customHeight="1" thickTop="1" thickBot="1">
      <c r="A300" s="209"/>
      <c r="B300" s="32"/>
      <c r="C300" s="33"/>
      <c r="D300" s="32"/>
      <c r="E300" s="34"/>
      <c r="F300" s="219"/>
      <c r="G300" s="220"/>
      <c r="H300" s="34"/>
      <c r="I300" s="221"/>
      <c r="J300" s="2"/>
      <c r="K300" s="221"/>
      <c r="L300" s="2"/>
      <c r="M300" s="221"/>
      <c r="N300" s="2"/>
      <c r="O300" s="221"/>
      <c r="P300" s="2"/>
      <c r="Q300" s="221"/>
      <c r="R300" s="2"/>
      <c r="S300" s="221"/>
      <c r="T300" s="2"/>
      <c r="U300" s="169" t="str">
        <f t="shared" si="25"/>
        <v/>
      </c>
      <c r="V300" s="39" t="str">
        <f t="shared" si="26"/>
        <v/>
      </c>
      <c r="W300" s="170"/>
      <c r="X300" s="40"/>
      <c r="Y300" s="41" t="str">
        <f t="shared" si="27"/>
        <v/>
      </c>
      <c r="Z300" s="205" t="str">
        <f t="shared" si="28"/>
        <v/>
      </c>
      <c r="AA300" s="205" t="str">
        <f t="shared" si="29"/>
        <v/>
      </c>
      <c r="AB300" s="163">
        <f t="shared" si="30"/>
        <v>0</v>
      </c>
      <c r="AC300" s="209"/>
    </row>
    <row r="301" spans="1:29" ht="26.1" customHeight="1" thickTop="1" thickBot="1">
      <c r="A301" s="209"/>
      <c r="B301" s="32"/>
      <c r="C301" s="33"/>
      <c r="D301" s="32"/>
      <c r="E301" s="34"/>
      <c r="F301" s="219"/>
      <c r="G301" s="220"/>
      <c r="H301" s="34"/>
      <c r="I301" s="221"/>
      <c r="J301" s="2"/>
      <c r="K301" s="221"/>
      <c r="L301" s="2"/>
      <c r="M301" s="221"/>
      <c r="N301" s="2"/>
      <c r="O301" s="221"/>
      <c r="P301" s="2"/>
      <c r="Q301" s="221"/>
      <c r="R301" s="2"/>
      <c r="S301" s="221"/>
      <c r="T301" s="2"/>
      <c r="U301" s="169" t="str">
        <f t="shared" si="25"/>
        <v/>
      </c>
      <c r="V301" s="39" t="str">
        <f t="shared" si="26"/>
        <v/>
      </c>
      <c r="W301" s="170"/>
      <c r="X301" s="40"/>
      <c r="Y301" s="41" t="str">
        <f t="shared" si="27"/>
        <v/>
      </c>
      <c r="Z301" s="205" t="str">
        <f t="shared" si="28"/>
        <v/>
      </c>
      <c r="AA301" s="205" t="str">
        <f t="shared" si="29"/>
        <v/>
      </c>
      <c r="AB301" s="163">
        <f t="shared" si="30"/>
        <v>0</v>
      </c>
      <c r="AC301" s="209"/>
    </row>
    <row r="302" spans="1:29" ht="26.1" customHeight="1" thickTop="1" thickBot="1">
      <c r="A302" s="209"/>
      <c r="B302" s="32"/>
      <c r="C302" s="33"/>
      <c r="D302" s="32"/>
      <c r="E302" s="34"/>
      <c r="F302" s="219"/>
      <c r="G302" s="220"/>
      <c r="H302" s="34"/>
      <c r="I302" s="221"/>
      <c r="J302" s="2"/>
      <c r="K302" s="221"/>
      <c r="L302" s="2"/>
      <c r="M302" s="221"/>
      <c r="N302" s="2"/>
      <c r="O302" s="221"/>
      <c r="P302" s="2"/>
      <c r="Q302" s="221"/>
      <c r="R302" s="2"/>
      <c r="S302" s="221"/>
      <c r="T302" s="2"/>
      <c r="U302" s="169" t="str">
        <f t="shared" si="25"/>
        <v/>
      </c>
      <c r="V302" s="39" t="str">
        <f t="shared" si="26"/>
        <v/>
      </c>
      <c r="W302" s="170"/>
      <c r="X302" s="40"/>
      <c r="Y302" s="41" t="str">
        <f t="shared" si="27"/>
        <v/>
      </c>
      <c r="Z302" s="205" t="str">
        <f t="shared" si="28"/>
        <v/>
      </c>
      <c r="AA302" s="205" t="str">
        <f t="shared" si="29"/>
        <v/>
      </c>
      <c r="AB302" s="163">
        <f t="shared" si="30"/>
        <v>0</v>
      </c>
      <c r="AC302" s="209"/>
    </row>
    <row r="303" spans="1:29" ht="26.1" customHeight="1" thickTop="1" thickBot="1">
      <c r="A303" s="209"/>
      <c r="B303" s="32"/>
      <c r="C303" s="33"/>
      <c r="D303" s="32"/>
      <c r="E303" s="34"/>
      <c r="F303" s="219"/>
      <c r="G303" s="220"/>
      <c r="H303" s="34"/>
      <c r="I303" s="221"/>
      <c r="J303" s="2"/>
      <c r="K303" s="221"/>
      <c r="L303" s="2"/>
      <c r="M303" s="221"/>
      <c r="N303" s="2"/>
      <c r="O303" s="221"/>
      <c r="P303" s="2"/>
      <c r="Q303" s="221"/>
      <c r="R303" s="2"/>
      <c r="S303" s="221"/>
      <c r="T303" s="2"/>
      <c r="U303" s="169" t="str">
        <f t="shared" si="25"/>
        <v/>
      </c>
      <c r="V303" s="39" t="str">
        <f t="shared" si="26"/>
        <v/>
      </c>
      <c r="W303" s="170"/>
      <c r="X303" s="40"/>
      <c r="Y303" s="41" t="str">
        <f t="shared" si="27"/>
        <v/>
      </c>
      <c r="Z303" s="205" t="str">
        <f t="shared" si="28"/>
        <v/>
      </c>
      <c r="AA303" s="205" t="str">
        <f t="shared" si="29"/>
        <v/>
      </c>
      <c r="AB303" s="163">
        <f t="shared" si="30"/>
        <v>0</v>
      </c>
      <c r="AC303" s="209"/>
    </row>
    <row r="304" spans="1:29" ht="26.1" customHeight="1" thickTop="1" thickBot="1">
      <c r="A304" s="209"/>
      <c r="B304" s="32"/>
      <c r="C304" s="33"/>
      <c r="D304" s="32"/>
      <c r="E304" s="34"/>
      <c r="F304" s="219"/>
      <c r="G304" s="220"/>
      <c r="H304" s="34"/>
      <c r="I304" s="221"/>
      <c r="J304" s="2"/>
      <c r="K304" s="221"/>
      <c r="L304" s="2"/>
      <c r="M304" s="221"/>
      <c r="N304" s="2"/>
      <c r="O304" s="221"/>
      <c r="P304" s="2"/>
      <c r="Q304" s="221"/>
      <c r="R304" s="2"/>
      <c r="S304" s="221"/>
      <c r="T304" s="2"/>
      <c r="U304" s="169" t="str">
        <f t="shared" si="25"/>
        <v/>
      </c>
      <c r="V304" s="39" t="str">
        <f t="shared" si="26"/>
        <v/>
      </c>
      <c r="W304" s="170"/>
      <c r="X304" s="40"/>
      <c r="Y304" s="41" t="str">
        <f t="shared" si="27"/>
        <v/>
      </c>
      <c r="Z304" s="205" t="str">
        <f t="shared" si="28"/>
        <v/>
      </c>
      <c r="AA304" s="205" t="str">
        <f t="shared" si="29"/>
        <v/>
      </c>
      <c r="AB304" s="163">
        <f t="shared" si="30"/>
        <v>0</v>
      </c>
      <c r="AC304" s="209"/>
    </row>
    <row r="305" spans="1:29" ht="26.1" customHeight="1" thickTop="1" thickBot="1">
      <c r="A305" s="209"/>
      <c r="B305" s="32"/>
      <c r="C305" s="33"/>
      <c r="D305" s="32"/>
      <c r="E305" s="34"/>
      <c r="F305" s="219"/>
      <c r="G305" s="220"/>
      <c r="H305" s="34"/>
      <c r="I305" s="221"/>
      <c r="J305" s="2"/>
      <c r="K305" s="221"/>
      <c r="L305" s="2"/>
      <c r="M305" s="221"/>
      <c r="N305" s="2"/>
      <c r="O305" s="221"/>
      <c r="P305" s="2"/>
      <c r="Q305" s="221"/>
      <c r="R305" s="2"/>
      <c r="S305" s="221"/>
      <c r="T305" s="2"/>
      <c r="U305" s="169" t="str">
        <f t="shared" si="25"/>
        <v/>
      </c>
      <c r="V305" s="39" t="str">
        <f t="shared" si="26"/>
        <v/>
      </c>
      <c r="W305" s="170"/>
      <c r="X305" s="40"/>
      <c r="Y305" s="41" t="str">
        <f t="shared" si="27"/>
        <v/>
      </c>
      <c r="Z305" s="205" t="str">
        <f t="shared" si="28"/>
        <v/>
      </c>
      <c r="AA305" s="205" t="str">
        <f t="shared" si="29"/>
        <v/>
      </c>
      <c r="AB305" s="163">
        <f t="shared" si="30"/>
        <v>0</v>
      </c>
      <c r="AC305" s="209"/>
    </row>
    <row r="306" spans="1:29" ht="26.1" customHeight="1" thickTop="1" thickBot="1">
      <c r="A306" s="209"/>
      <c r="B306" s="32"/>
      <c r="C306" s="33"/>
      <c r="D306" s="32"/>
      <c r="E306" s="34"/>
      <c r="F306" s="219"/>
      <c r="G306" s="220"/>
      <c r="H306" s="34"/>
      <c r="I306" s="221"/>
      <c r="J306" s="2"/>
      <c r="K306" s="221"/>
      <c r="L306" s="2"/>
      <c r="M306" s="221"/>
      <c r="N306" s="2"/>
      <c r="O306" s="221"/>
      <c r="P306" s="2"/>
      <c r="Q306" s="221"/>
      <c r="R306" s="2"/>
      <c r="S306" s="221"/>
      <c r="T306" s="2"/>
      <c r="U306" s="169" t="str">
        <f t="shared" si="25"/>
        <v/>
      </c>
      <c r="V306" s="39" t="str">
        <f t="shared" si="26"/>
        <v/>
      </c>
      <c r="W306" s="170"/>
      <c r="X306" s="40"/>
      <c r="Y306" s="41" t="str">
        <f t="shared" si="27"/>
        <v/>
      </c>
      <c r="Z306" s="205" t="str">
        <f t="shared" si="28"/>
        <v/>
      </c>
      <c r="AA306" s="205" t="str">
        <f t="shared" si="29"/>
        <v/>
      </c>
      <c r="AB306" s="163">
        <f t="shared" si="30"/>
        <v>0</v>
      </c>
      <c r="AC306" s="209"/>
    </row>
    <row r="307" spans="1:29" ht="26.1" customHeight="1" thickTop="1" thickBot="1">
      <c r="A307" s="209"/>
      <c r="B307" s="32"/>
      <c r="C307" s="33"/>
      <c r="D307" s="32"/>
      <c r="E307" s="34"/>
      <c r="F307" s="219"/>
      <c r="G307" s="220"/>
      <c r="H307" s="34"/>
      <c r="I307" s="221"/>
      <c r="J307" s="2"/>
      <c r="K307" s="221"/>
      <c r="L307" s="2"/>
      <c r="M307" s="221"/>
      <c r="N307" s="2"/>
      <c r="O307" s="221"/>
      <c r="P307" s="2"/>
      <c r="Q307" s="221"/>
      <c r="R307" s="2"/>
      <c r="S307" s="221"/>
      <c r="T307" s="2"/>
      <c r="U307" s="169" t="str">
        <f t="shared" si="25"/>
        <v/>
      </c>
      <c r="V307" s="39" t="str">
        <f t="shared" si="26"/>
        <v/>
      </c>
      <c r="W307" s="170"/>
      <c r="X307" s="40"/>
      <c r="Y307" s="41" t="str">
        <f t="shared" si="27"/>
        <v/>
      </c>
      <c r="Z307" s="205" t="str">
        <f t="shared" si="28"/>
        <v/>
      </c>
      <c r="AA307" s="205" t="str">
        <f t="shared" si="29"/>
        <v/>
      </c>
      <c r="AB307" s="163">
        <f t="shared" si="30"/>
        <v>0</v>
      </c>
      <c r="AC307" s="209"/>
    </row>
    <row r="308" spans="1:29" ht="26.1" customHeight="1" thickTop="1" thickBot="1">
      <c r="A308" s="209"/>
      <c r="B308" s="32"/>
      <c r="C308" s="33"/>
      <c r="D308" s="32"/>
      <c r="E308" s="34"/>
      <c r="F308" s="219"/>
      <c r="G308" s="220"/>
      <c r="H308" s="34"/>
      <c r="I308" s="221"/>
      <c r="J308" s="2"/>
      <c r="K308" s="221"/>
      <c r="L308" s="2"/>
      <c r="M308" s="221"/>
      <c r="N308" s="2"/>
      <c r="O308" s="221"/>
      <c r="P308" s="2"/>
      <c r="Q308" s="221"/>
      <c r="R308" s="2"/>
      <c r="S308" s="221"/>
      <c r="T308" s="2"/>
      <c r="U308" s="169" t="str">
        <f t="shared" si="25"/>
        <v/>
      </c>
      <c r="V308" s="39" t="str">
        <f t="shared" si="26"/>
        <v/>
      </c>
      <c r="W308" s="170"/>
      <c r="X308" s="40"/>
      <c r="Y308" s="41" t="str">
        <f t="shared" si="27"/>
        <v/>
      </c>
      <c r="Z308" s="205" t="str">
        <f t="shared" si="28"/>
        <v/>
      </c>
      <c r="AA308" s="205" t="str">
        <f t="shared" si="29"/>
        <v/>
      </c>
      <c r="AB308" s="163">
        <f t="shared" si="30"/>
        <v>0</v>
      </c>
      <c r="AC308" s="209"/>
    </row>
    <row r="309" spans="1:29" ht="26.1" customHeight="1" thickTop="1" thickBot="1">
      <c r="A309" s="209"/>
      <c r="B309" s="32"/>
      <c r="C309" s="33"/>
      <c r="D309" s="32"/>
      <c r="E309" s="34"/>
      <c r="F309" s="219"/>
      <c r="G309" s="220"/>
      <c r="H309" s="34"/>
      <c r="I309" s="221"/>
      <c r="J309" s="2"/>
      <c r="K309" s="221"/>
      <c r="L309" s="2"/>
      <c r="M309" s="221"/>
      <c r="N309" s="2"/>
      <c r="O309" s="221"/>
      <c r="P309" s="2"/>
      <c r="Q309" s="221"/>
      <c r="R309" s="2"/>
      <c r="S309" s="221"/>
      <c r="T309" s="2"/>
      <c r="U309" s="169" t="str">
        <f t="shared" si="25"/>
        <v/>
      </c>
      <c r="V309" s="39" t="str">
        <f t="shared" si="26"/>
        <v/>
      </c>
      <c r="W309" s="170"/>
      <c r="X309" s="40"/>
      <c r="Y309" s="41" t="str">
        <f t="shared" si="27"/>
        <v/>
      </c>
      <c r="Z309" s="205" t="str">
        <f t="shared" si="28"/>
        <v/>
      </c>
      <c r="AA309" s="205" t="str">
        <f t="shared" si="29"/>
        <v/>
      </c>
      <c r="AB309" s="163">
        <f t="shared" si="30"/>
        <v>0</v>
      </c>
      <c r="AC309" s="209"/>
    </row>
    <row r="310" spans="1:29" ht="26.1" customHeight="1" thickTop="1" thickBot="1">
      <c r="A310" s="209"/>
      <c r="B310" s="32"/>
      <c r="C310" s="33"/>
      <c r="D310" s="32"/>
      <c r="E310" s="34"/>
      <c r="F310" s="219"/>
      <c r="G310" s="220"/>
      <c r="H310" s="34"/>
      <c r="I310" s="221"/>
      <c r="J310" s="2"/>
      <c r="K310" s="221"/>
      <c r="L310" s="2"/>
      <c r="M310" s="221"/>
      <c r="N310" s="2"/>
      <c r="O310" s="221"/>
      <c r="P310" s="2"/>
      <c r="Q310" s="221"/>
      <c r="R310" s="2"/>
      <c r="S310" s="221"/>
      <c r="T310" s="2"/>
      <c r="U310" s="169" t="str">
        <f t="shared" si="25"/>
        <v/>
      </c>
      <c r="V310" s="39" t="str">
        <f t="shared" si="26"/>
        <v/>
      </c>
      <c r="W310" s="170"/>
      <c r="X310" s="40"/>
      <c r="Y310" s="41" t="str">
        <f t="shared" si="27"/>
        <v/>
      </c>
      <c r="Z310" s="205" t="str">
        <f t="shared" si="28"/>
        <v/>
      </c>
      <c r="AA310" s="205" t="str">
        <f t="shared" si="29"/>
        <v/>
      </c>
      <c r="AB310" s="163">
        <f t="shared" si="30"/>
        <v>0</v>
      </c>
      <c r="AC310" s="209"/>
    </row>
    <row r="311" spans="1:29" ht="26.1" customHeight="1" thickTop="1" thickBot="1">
      <c r="A311" s="209"/>
      <c r="B311" s="32"/>
      <c r="C311" s="33"/>
      <c r="D311" s="32"/>
      <c r="E311" s="34"/>
      <c r="F311" s="219"/>
      <c r="G311" s="220"/>
      <c r="H311" s="34"/>
      <c r="I311" s="221"/>
      <c r="J311" s="2"/>
      <c r="K311" s="221"/>
      <c r="L311" s="2"/>
      <c r="M311" s="221"/>
      <c r="N311" s="2"/>
      <c r="O311" s="221"/>
      <c r="P311" s="2"/>
      <c r="Q311" s="221"/>
      <c r="R311" s="2"/>
      <c r="S311" s="221"/>
      <c r="T311" s="2"/>
      <c r="U311" s="169" t="str">
        <f t="shared" si="25"/>
        <v/>
      </c>
      <c r="V311" s="39" t="str">
        <f t="shared" si="26"/>
        <v/>
      </c>
      <c r="W311" s="170"/>
      <c r="X311" s="40"/>
      <c r="Y311" s="41" t="str">
        <f t="shared" si="27"/>
        <v/>
      </c>
      <c r="Z311" s="205" t="str">
        <f t="shared" si="28"/>
        <v/>
      </c>
      <c r="AA311" s="205" t="str">
        <f t="shared" si="29"/>
        <v/>
      </c>
      <c r="AB311" s="163">
        <f t="shared" si="30"/>
        <v>0</v>
      </c>
      <c r="AC311" s="209"/>
    </row>
    <row r="312" spans="1:29" ht="26.1" customHeight="1" thickTop="1" thickBot="1">
      <c r="A312" s="209"/>
      <c r="B312" s="32"/>
      <c r="C312" s="33"/>
      <c r="D312" s="32"/>
      <c r="E312" s="34"/>
      <c r="F312" s="219"/>
      <c r="G312" s="220"/>
      <c r="H312" s="34"/>
      <c r="I312" s="221"/>
      <c r="J312" s="2"/>
      <c r="K312" s="221"/>
      <c r="L312" s="2"/>
      <c r="M312" s="221"/>
      <c r="N312" s="2"/>
      <c r="O312" s="221"/>
      <c r="P312" s="2"/>
      <c r="Q312" s="221"/>
      <c r="R312" s="2"/>
      <c r="S312" s="221"/>
      <c r="T312" s="2"/>
      <c r="U312" s="169" t="str">
        <f t="shared" si="25"/>
        <v/>
      </c>
      <c r="V312" s="39" t="str">
        <f t="shared" si="26"/>
        <v/>
      </c>
      <c r="W312" s="170"/>
      <c r="X312" s="40"/>
      <c r="Y312" s="41" t="str">
        <f t="shared" si="27"/>
        <v/>
      </c>
      <c r="Z312" s="205" t="str">
        <f t="shared" si="28"/>
        <v/>
      </c>
      <c r="AA312" s="205" t="str">
        <f t="shared" si="29"/>
        <v/>
      </c>
      <c r="AB312" s="163">
        <f t="shared" si="30"/>
        <v>0</v>
      </c>
      <c r="AC312" s="209"/>
    </row>
    <row r="313" spans="1:29" ht="26.1" customHeight="1" thickTop="1" thickBot="1">
      <c r="A313" s="209"/>
      <c r="B313" s="32"/>
      <c r="C313" s="33"/>
      <c r="D313" s="32"/>
      <c r="E313" s="34"/>
      <c r="F313" s="219"/>
      <c r="G313" s="220"/>
      <c r="H313" s="34"/>
      <c r="I313" s="221"/>
      <c r="J313" s="2"/>
      <c r="K313" s="221"/>
      <c r="L313" s="2"/>
      <c r="M313" s="221"/>
      <c r="N313" s="2"/>
      <c r="O313" s="221"/>
      <c r="P313" s="2"/>
      <c r="Q313" s="221"/>
      <c r="R313" s="2"/>
      <c r="S313" s="221"/>
      <c r="T313" s="2"/>
      <c r="U313" s="169" t="str">
        <f t="shared" si="25"/>
        <v/>
      </c>
      <c r="V313" s="39" t="str">
        <f t="shared" si="26"/>
        <v/>
      </c>
      <c r="W313" s="170"/>
      <c r="X313" s="40"/>
      <c r="Y313" s="41" t="str">
        <f t="shared" si="27"/>
        <v/>
      </c>
      <c r="Z313" s="205" t="str">
        <f t="shared" si="28"/>
        <v/>
      </c>
      <c r="AA313" s="205" t="str">
        <f t="shared" si="29"/>
        <v/>
      </c>
      <c r="AB313" s="163">
        <f t="shared" si="30"/>
        <v>0</v>
      </c>
      <c r="AC313" s="209"/>
    </row>
    <row r="314" spans="1:29" ht="26.1" customHeight="1" thickTop="1" thickBot="1">
      <c r="A314" s="209"/>
      <c r="B314" s="32"/>
      <c r="C314" s="33"/>
      <c r="D314" s="32"/>
      <c r="E314" s="34"/>
      <c r="F314" s="219"/>
      <c r="G314" s="220"/>
      <c r="H314" s="34"/>
      <c r="I314" s="221"/>
      <c r="J314" s="2"/>
      <c r="K314" s="221"/>
      <c r="L314" s="2"/>
      <c r="M314" s="221"/>
      <c r="N314" s="2"/>
      <c r="O314" s="221"/>
      <c r="P314" s="2"/>
      <c r="Q314" s="221"/>
      <c r="R314" s="2"/>
      <c r="S314" s="221"/>
      <c r="T314" s="2"/>
      <c r="U314" s="169" t="str">
        <f t="shared" si="25"/>
        <v/>
      </c>
      <c r="V314" s="39" t="str">
        <f t="shared" si="26"/>
        <v/>
      </c>
      <c r="W314" s="170"/>
      <c r="X314" s="40"/>
      <c r="Y314" s="41" t="str">
        <f t="shared" si="27"/>
        <v/>
      </c>
      <c r="Z314" s="205" t="str">
        <f t="shared" si="28"/>
        <v/>
      </c>
      <c r="AA314" s="205" t="str">
        <f t="shared" si="29"/>
        <v/>
      </c>
      <c r="AB314" s="163">
        <f t="shared" si="30"/>
        <v>0</v>
      </c>
      <c r="AC314" s="209"/>
    </row>
    <row r="315" spans="1:29" ht="26.1" customHeight="1" thickTop="1" thickBot="1">
      <c r="A315" s="209"/>
      <c r="B315" s="32"/>
      <c r="C315" s="33"/>
      <c r="D315" s="32"/>
      <c r="E315" s="34"/>
      <c r="F315" s="219"/>
      <c r="G315" s="220"/>
      <c r="H315" s="34"/>
      <c r="I315" s="221"/>
      <c r="J315" s="2"/>
      <c r="K315" s="221"/>
      <c r="L315" s="2"/>
      <c r="M315" s="221"/>
      <c r="N315" s="2"/>
      <c r="O315" s="221"/>
      <c r="P315" s="2"/>
      <c r="Q315" s="221"/>
      <c r="R315" s="2"/>
      <c r="S315" s="221"/>
      <c r="T315" s="2"/>
      <c r="U315" s="169" t="str">
        <f t="shared" si="25"/>
        <v/>
      </c>
      <c r="V315" s="39" t="str">
        <f t="shared" si="26"/>
        <v/>
      </c>
      <c r="W315" s="170"/>
      <c r="X315" s="40"/>
      <c r="Y315" s="41" t="str">
        <f t="shared" si="27"/>
        <v/>
      </c>
      <c r="Z315" s="205" t="str">
        <f t="shared" si="28"/>
        <v/>
      </c>
      <c r="AA315" s="205" t="str">
        <f t="shared" si="29"/>
        <v/>
      </c>
      <c r="AB315" s="163">
        <f t="shared" si="30"/>
        <v>0</v>
      </c>
      <c r="AC315" s="209"/>
    </row>
    <row r="316" spans="1:29" ht="26.1" customHeight="1" thickTop="1" thickBot="1">
      <c r="A316" s="209"/>
      <c r="B316" s="32"/>
      <c r="C316" s="33"/>
      <c r="D316" s="32"/>
      <c r="E316" s="34"/>
      <c r="F316" s="219"/>
      <c r="G316" s="220"/>
      <c r="H316" s="34"/>
      <c r="I316" s="221"/>
      <c r="J316" s="2"/>
      <c r="K316" s="221"/>
      <c r="L316" s="2"/>
      <c r="M316" s="221"/>
      <c r="N316" s="2"/>
      <c r="O316" s="221"/>
      <c r="P316" s="2"/>
      <c r="Q316" s="221"/>
      <c r="R316" s="2"/>
      <c r="S316" s="221"/>
      <c r="T316" s="2"/>
      <c r="U316" s="169" t="str">
        <f t="shared" si="25"/>
        <v/>
      </c>
      <c r="V316" s="39" t="str">
        <f t="shared" si="26"/>
        <v/>
      </c>
      <c r="W316" s="170"/>
      <c r="X316" s="40"/>
      <c r="Y316" s="41" t="str">
        <f t="shared" si="27"/>
        <v/>
      </c>
      <c r="Z316" s="205" t="str">
        <f t="shared" si="28"/>
        <v/>
      </c>
      <c r="AA316" s="205" t="str">
        <f t="shared" si="29"/>
        <v/>
      </c>
      <c r="AB316" s="163">
        <f t="shared" si="30"/>
        <v>0</v>
      </c>
      <c r="AC316" s="209"/>
    </row>
    <row r="317" spans="1:29" ht="26.1" customHeight="1" thickTop="1" thickBot="1">
      <c r="A317" s="209"/>
      <c r="B317" s="32"/>
      <c r="C317" s="33"/>
      <c r="D317" s="32"/>
      <c r="E317" s="34"/>
      <c r="F317" s="219"/>
      <c r="G317" s="220"/>
      <c r="H317" s="34"/>
      <c r="I317" s="221"/>
      <c r="J317" s="2"/>
      <c r="K317" s="221"/>
      <c r="L317" s="2"/>
      <c r="M317" s="221"/>
      <c r="N317" s="2"/>
      <c r="O317" s="221"/>
      <c r="P317" s="2"/>
      <c r="Q317" s="221"/>
      <c r="R317" s="2"/>
      <c r="S317" s="221"/>
      <c r="T317" s="2"/>
      <c r="U317" s="169" t="str">
        <f t="shared" si="25"/>
        <v/>
      </c>
      <c r="V317" s="39" t="str">
        <f t="shared" si="26"/>
        <v/>
      </c>
      <c r="W317" s="170"/>
      <c r="X317" s="40"/>
      <c r="Y317" s="41" t="str">
        <f t="shared" si="27"/>
        <v/>
      </c>
      <c r="Z317" s="205" t="str">
        <f t="shared" si="28"/>
        <v/>
      </c>
      <c r="AA317" s="205" t="str">
        <f t="shared" si="29"/>
        <v/>
      </c>
      <c r="AB317" s="163">
        <f t="shared" si="30"/>
        <v>0</v>
      </c>
      <c r="AC317" s="209"/>
    </row>
    <row r="318" spans="1:29" ht="26.1" customHeight="1" thickTop="1" thickBot="1">
      <c r="A318" s="209"/>
      <c r="B318" s="32"/>
      <c r="C318" s="33"/>
      <c r="D318" s="32"/>
      <c r="E318" s="34"/>
      <c r="F318" s="219"/>
      <c r="G318" s="220"/>
      <c r="H318" s="34"/>
      <c r="I318" s="221"/>
      <c r="J318" s="2"/>
      <c r="K318" s="221"/>
      <c r="L318" s="2"/>
      <c r="M318" s="221"/>
      <c r="N318" s="2"/>
      <c r="O318" s="221"/>
      <c r="P318" s="2"/>
      <c r="Q318" s="221"/>
      <c r="R318" s="2"/>
      <c r="S318" s="221"/>
      <c r="T318" s="2"/>
      <c r="U318" s="169" t="str">
        <f t="shared" si="25"/>
        <v/>
      </c>
      <c r="V318" s="39" t="str">
        <f t="shared" si="26"/>
        <v/>
      </c>
      <c r="W318" s="170"/>
      <c r="X318" s="40"/>
      <c r="Y318" s="41" t="str">
        <f t="shared" si="27"/>
        <v/>
      </c>
      <c r="Z318" s="205" t="str">
        <f t="shared" si="28"/>
        <v/>
      </c>
      <c r="AA318" s="205" t="str">
        <f t="shared" si="29"/>
        <v/>
      </c>
      <c r="AB318" s="163">
        <f t="shared" si="30"/>
        <v>0</v>
      </c>
      <c r="AC318" s="209"/>
    </row>
    <row r="319" spans="1:29" ht="26.1" customHeight="1" thickTop="1" thickBot="1">
      <c r="A319" s="209"/>
      <c r="B319" s="32"/>
      <c r="C319" s="33"/>
      <c r="D319" s="32"/>
      <c r="E319" s="34"/>
      <c r="F319" s="219"/>
      <c r="G319" s="220"/>
      <c r="H319" s="34"/>
      <c r="I319" s="221"/>
      <c r="J319" s="2"/>
      <c r="K319" s="221"/>
      <c r="L319" s="2"/>
      <c r="M319" s="221"/>
      <c r="N319" s="2"/>
      <c r="O319" s="221"/>
      <c r="P319" s="2"/>
      <c r="Q319" s="221"/>
      <c r="R319" s="2"/>
      <c r="S319" s="221"/>
      <c r="T319" s="2"/>
      <c r="U319" s="169" t="str">
        <f t="shared" si="25"/>
        <v/>
      </c>
      <c r="V319" s="39" t="str">
        <f t="shared" si="26"/>
        <v/>
      </c>
      <c r="W319" s="170"/>
      <c r="X319" s="40"/>
      <c r="Y319" s="41" t="str">
        <f t="shared" si="27"/>
        <v/>
      </c>
      <c r="Z319" s="205" t="str">
        <f t="shared" si="28"/>
        <v/>
      </c>
      <c r="AA319" s="205" t="str">
        <f t="shared" si="29"/>
        <v/>
      </c>
      <c r="AB319" s="163">
        <f t="shared" si="30"/>
        <v>0</v>
      </c>
      <c r="AC319" s="209"/>
    </row>
    <row r="320" spans="1:29" ht="26.1" customHeight="1" thickTop="1" thickBot="1">
      <c r="A320" s="209"/>
      <c r="B320" s="32"/>
      <c r="C320" s="33"/>
      <c r="D320" s="32"/>
      <c r="E320" s="34"/>
      <c r="F320" s="219"/>
      <c r="G320" s="220"/>
      <c r="H320" s="34"/>
      <c r="I320" s="221"/>
      <c r="J320" s="2"/>
      <c r="K320" s="221"/>
      <c r="L320" s="2"/>
      <c r="M320" s="221"/>
      <c r="N320" s="2"/>
      <c r="O320" s="221"/>
      <c r="P320" s="2"/>
      <c r="Q320" s="221"/>
      <c r="R320" s="2"/>
      <c r="S320" s="221"/>
      <c r="T320" s="2"/>
      <c r="U320" s="169" t="str">
        <f t="shared" si="25"/>
        <v/>
      </c>
      <c r="V320" s="39" t="str">
        <f t="shared" si="26"/>
        <v/>
      </c>
      <c r="W320" s="170"/>
      <c r="X320" s="40"/>
      <c r="Y320" s="41" t="str">
        <f t="shared" si="27"/>
        <v/>
      </c>
      <c r="Z320" s="205" t="str">
        <f t="shared" si="28"/>
        <v/>
      </c>
      <c r="AA320" s="205" t="str">
        <f t="shared" si="29"/>
        <v/>
      </c>
      <c r="AB320" s="163">
        <f t="shared" si="30"/>
        <v>0</v>
      </c>
      <c r="AC320" s="209"/>
    </row>
    <row r="321" spans="1:29" ht="26.1" customHeight="1" thickTop="1" thickBot="1">
      <c r="A321" s="209"/>
      <c r="B321" s="32"/>
      <c r="C321" s="33"/>
      <c r="D321" s="32"/>
      <c r="E321" s="34"/>
      <c r="F321" s="219"/>
      <c r="G321" s="220"/>
      <c r="H321" s="34"/>
      <c r="I321" s="221"/>
      <c r="J321" s="2"/>
      <c r="K321" s="221"/>
      <c r="L321" s="2"/>
      <c r="M321" s="221"/>
      <c r="N321" s="2"/>
      <c r="O321" s="221"/>
      <c r="P321" s="2"/>
      <c r="Q321" s="221"/>
      <c r="R321" s="2"/>
      <c r="S321" s="221"/>
      <c r="T321" s="2"/>
      <c r="U321" s="169" t="str">
        <f t="shared" si="25"/>
        <v/>
      </c>
      <c r="V321" s="39" t="str">
        <f t="shared" si="26"/>
        <v/>
      </c>
      <c r="W321" s="170"/>
      <c r="X321" s="40"/>
      <c r="Y321" s="41" t="str">
        <f t="shared" si="27"/>
        <v/>
      </c>
      <c r="Z321" s="205" t="str">
        <f t="shared" si="28"/>
        <v/>
      </c>
      <c r="AA321" s="205" t="str">
        <f t="shared" si="29"/>
        <v/>
      </c>
      <c r="AB321" s="163">
        <f t="shared" si="30"/>
        <v>0</v>
      </c>
      <c r="AC321" s="209"/>
    </row>
    <row r="322" spans="1:29" ht="26.1" customHeight="1" thickTop="1" thickBot="1">
      <c r="A322" s="209"/>
      <c r="B322" s="32"/>
      <c r="C322" s="33"/>
      <c r="D322" s="32"/>
      <c r="E322" s="34"/>
      <c r="F322" s="219"/>
      <c r="G322" s="220"/>
      <c r="H322" s="34"/>
      <c r="I322" s="221"/>
      <c r="J322" s="2"/>
      <c r="K322" s="221"/>
      <c r="L322" s="2"/>
      <c r="M322" s="221"/>
      <c r="N322" s="2"/>
      <c r="O322" s="221"/>
      <c r="P322" s="2"/>
      <c r="Q322" s="221"/>
      <c r="R322" s="2"/>
      <c r="S322" s="221"/>
      <c r="T322" s="2"/>
      <c r="U322" s="169" t="str">
        <f t="shared" si="25"/>
        <v/>
      </c>
      <c r="V322" s="39" t="str">
        <f t="shared" si="26"/>
        <v/>
      </c>
      <c r="W322" s="170"/>
      <c r="X322" s="40"/>
      <c r="Y322" s="41" t="str">
        <f t="shared" si="27"/>
        <v/>
      </c>
      <c r="Z322" s="205" t="str">
        <f t="shared" si="28"/>
        <v/>
      </c>
      <c r="AA322" s="205" t="str">
        <f t="shared" si="29"/>
        <v/>
      </c>
      <c r="AB322" s="163">
        <f t="shared" si="30"/>
        <v>0</v>
      </c>
      <c r="AC322" s="209"/>
    </row>
    <row r="323" spans="1:29" ht="26.1" customHeight="1" thickTop="1" thickBot="1">
      <c r="A323" s="209"/>
      <c r="B323" s="32"/>
      <c r="C323" s="33"/>
      <c r="D323" s="32"/>
      <c r="E323" s="34"/>
      <c r="F323" s="219"/>
      <c r="G323" s="220"/>
      <c r="H323" s="34"/>
      <c r="I323" s="221"/>
      <c r="J323" s="2"/>
      <c r="K323" s="221"/>
      <c r="L323" s="2"/>
      <c r="M323" s="221"/>
      <c r="N323" s="2"/>
      <c r="O323" s="221"/>
      <c r="P323" s="2"/>
      <c r="Q323" s="221"/>
      <c r="R323" s="2"/>
      <c r="S323" s="221"/>
      <c r="T323" s="2"/>
      <c r="U323" s="169" t="str">
        <f t="shared" si="25"/>
        <v/>
      </c>
      <c r="V323" s="39" t="str">
        <f t="shared" si="26"/>
        <v/>
      </c>
      <c r="W323" s="170"/>
      <c r="X323" s="40"/>
      <c r="Y323" s="41" t="str">
        <f t="shared" si="27"/>
        <v/>
      </c>
      <c r="Z323" s="205" t="str">
        <f t="shared" si="28"/>
        <v/>
      </c>
      <c r="AA323" s="205" t="str">
        <f t="shared" si="29"/>
        <v/>
      </c>
      <c r="AB323" s="163">
        <f t="shared" si="30"/>
        <v>0</v>
      </c>
      <c r="AC323" s="209"/>
    </row>
    <row r="324" spans="1:29" ht="26.1" customHeight="1" thickTop="1" thickBot="1">
      <c r="A324" s="209"/>
      <c r="B324" s="32"/>
      <c r="C324" s="33"/>
      <c r="D324" s="32"/>
      <c r="E324" s="34"/>
      <c r="F324" s="219"/>
      <c r="G324" s="220"/>
      <c r="H324" s="34"/>
      <c r="I324" s="221"/>
      <c r="J324" s="2"/>
      <c r="K324" s="221"/>
      <c r="L324" s="2"/>
      <c r="M324" s="221"/>
      <c r="N324" s="2"/>
      <c r="O324" s="221"/>
      <c r="P324" s="2"/>
      <c r="Q324" s="221"/>
      <c r="R324" s="2"/>
      <c r="S324" s="221"/>
      <c r="T324" s="2"/>
      <c r="U324" s="169" t="str">
        <f t="shared" si="25"/>
        <v/>
      </c>
      <c r="V324" s="39" t="str">
        <f t="shared" si="26"/>
        <v/>
      </c>
      <c r="W324" s="170"/>
      <c r="X324" s="40"/>
      <c r="Y324" s="41" t="str">
        <f t="shared" si="27"/>
        <v/>
      </c>
      <c r="Z324" s="205" t="str">
        <f t="shared" si="28"/>
        <v/>
      </c>
      <c r="AA324" s="205" t="str">
        <f t="shared" si="29"/>
        <v/>
      </c>
      <c r="AB324" s="163">
        <f t="shared" si="30"/>
        <v>0</v>
      </c>
      <c r="AC324" s="209"/>
    </row>
    <row r="325" spans="1:29" ht="26.1" customHeight="1" thickTop="1" thickBot="1">
      <c r="A325" s="209"/>
      <c r="B325" s="32"/>
      <c r="C325" s="33"/>
      <c r="D325" s="32"/>
      <c r="E325" s="34"/>
      <c r="F325" s="219"/>
      <c r="G325" s="220"/>
      <c r="H325" s="34"/>
      <c r="I325" s="221"/>
      <c r="J325" s="2"/>
      <c r="K325" s="221"/>
      <c r="L325" s="2"/>
      <c r="M325" s="221"/>
      <c r="N325" s="2"/>
      <c r="O325" s="221"/>
      <c r="P325" s="2"/>
      <c r="Q325" s="221"/>
      <c r="R325" s="2"/>
      <c r="S325" s="221"/>
      <c r="T325" s="2"/>
      <c r="U325" s="169" t="str">
        <f t="shared" si="25"/>
        <v/>
      </c>
      <c r="V325" s="39" t="str">
        <f t="shared" si="26"/>
        <v/>
      </c>
      <c r="W325" s="170"/>
      <c r="X325" s="40"/>
      <c r="Y325" s="41" t="str">
        <f t="shared" si="27"/>
        <v/>
      </c>
      <c r="Z325" s="205" t="str">
        <f t="shared" si="28"/>
        <v/>
      </c>
      <c r="AA325" s="205" t="str">
        <f t="shared" si="29"/>
        <v/>
      </c>
      <c r="AB325" s="163">
        <f t="shared" si="30"/>
        <v>0</v>
      </c>
      <c r="AC325" s="209"/>
    </row>
    <row r="326" spans="1:29" ht="26.1" customHeight="1" thickTop="1" thickBot="1">
      <c r="A326" s="209"/>
      <c r="B326" s="32"/>
      <c r="C326" s="33"/>
      <c r="D326" s="32"/>
      <c r="E326" s="34"/>
      <c r="F326" s="219"/>
      <c r="G326" s="220"/>
      <c r="H326" s="34"/>
      <c r="I326" s="221"/>
      <c r="J326" s="2"/>
      <c r="K326" s="221"/>
      <c r="L326" s="2"/>
      <c r="M326" s="221"/>
      <c r="N326" s="2"/>
      <c r="O326" s="221"/>
      <c r="P326" s="2"/>
      <c r="Q326" s="221"/>
      <c r="R326" s="2"/>
      <c r="S326" s="221"/>
      <c r="T326" s="2"/>
      <c r="U326" s="169" t="str">
        <f t="shared" si="25"/>
        <v/>
      </c>
      <c r="V326" s="39" t="str">
        <f t="shared" si="26"/>
        <v/>
      </c>
      <c r="W326" s="170"/>
      <c r="X326" s="40"/>
      <c r="Y326" s="41" t="str">
        <f t="shared" si="27"/>
        <v/>
      </c>
      <c r="Z326" s="205" t="str">
        <f t="shared" si="28"/>
        <v/>
      </c>
      <c r="AA326" s="205" t="str">
        <f t="shared" si="29"/>
        <v/>
      </c>
      <c r="AB326" s="163">
        <f t="shared" si="30"/>
        <v>0</v>
      </c>
      <c r="AC326" s="209"/>
    </row>
    <row r="327" spans="1:29" ht="26.1" customHeight="1" thickTop="1" thickBot="1">
      <c r="A327" s="209"/>
      <c r="B327" s="32"/>
      <c r="C327" s="33"/>
      <c r="D327" s="32"/>
      <c r="E327" s="34"/>
      <c r="F327" s="219"/>
      <c r="G327" s="220"/>
      <c r="H327" s="34"/>
      <c r="I327" s="221"/>
      <c r="J327" s="2"/>
      <c r="K327" s="221"/>
      <c r="L327" s="2"/>
      <c r="M327" s="221"/>
      <c r="N327" s="2"/>
      <c r="O327" s="221"/>
      <c r="P327" s="2"/>
      <c r="Q327" s="221"/>
      <c r="R327" s="2"/>
      <c r="S327" s="221"/>
      <c r="T327" s="2"/>
      <c r="U327" s="169" t="str">
        <f t="shared" si="25"/>
        <v/>
      </c>
      <c r="V327" s="39" t="str">
        <f t="shared" si="26"/>
        <v/>
      </c>
      <c r="W327" s="170"/>
      <c r="X327" s="40"/>
      <c r="Y327" s="41" t="str">
        <f t="shared" si="27"/>
        <v/>
      </c>
      <c r="Z327" s="205" t="str">
        <f t="shared" si="28"/>
        <v/>
      </c>
      <c r="AA327" s="205" t="str">
        <f t="shared" si="29"/>
        <v/>
      </c>
      <c r="AB327" s="163">
        <f t="shared" si="30"/>
        <v>0</v>
      </c>
      <c r="AC327" s="209"/>
    </row>
    <row r="328" spans="1:29" ht="26.1" customHeight="1" thickTop="1" thickBot="1">
      <c r="A328" s="209"/>
      <c r="B328" s="32"/>
      <c r="C328" s="33"/>
      <c r="D328" s="32"/>
      <c r="E328" s="34"/>
      <c r="F328" s="219"/>
      <c r="G328" s="220"/>
      <c r="H328" s="34"/>
      <c r="I328" s="221"/>
      <c r="J328" s="2"/>
      <c r="K328" s="221"/>
      <c r="L328" s="2"/>
      <c r="M328" s="221"/>
      <c r="N328" s="2"/>
      <c r="O328" s="221"/>
      <c r="P328" s="2"/>
      <c r="Q328" s="221"/>
      <c r="R328" s="2"/>
      <c r="S328" s="221"/>
      <c r="T328" s="2"/>
      <c r="U328" s="169" t="str">
        <f t="shared" si="25"/>
        <v/>
      </c>
      <c r="V328" s="39" t="str">
        <f t="shared" si="26"/>
        <v/>
      </c>
      <c r="W328" s="170"/>
      <c r="X328" s="40"/>
      <c r="Y328" s="41" t="str">
        <f t="shared" si="27"/>
        <v/>
      </c>
      <c r="Z328" s="205" t="str">
        <f t="shared" si="28"/>
        <v/>
      </c>
      <c r="AA328" s="205" t="str">
        <f t="shared" si="29"/>
        <v/>
      </c>
      <c r="AB328" s="163">
        <f t="shared" si="30"/>
        <v>0</v>
      </c>
      <c r="AC328" s="209"/>
    </row>
    <row r="329" spans="1:29" ht="26.1" customHeight="1" thickTop="1" thickBot="1">
      <c r="A329" s="209"/>
      <c r="B329" s="32"/>
      <c r="C329" s="33"/>
      <c r="D329" s="32"/>
      <c r="E329" s="34"/>
      <c r="F329" s="219"/>
      <c r="G329" s="220"/>
      <c r="H329" s="34"/>
      <c r="I329" s="221"/>
      <c r="J329" s="2"/>
      <c r="K329" s="221"/>
      <c r="L329" s="2"/>
      <c r="M329" s="221"/>
      <c r="N329" s="2"/>
      <c r="O329" s="221"/>
      <c r="P329" s="2"/>
      <c r="Q329" s="221"/>
      <c r="R329" s="2"/>
      <c r="S329" s="221"/>
      <c r="T329" s="2"/>
      <c r="U329" s="169" t="str">
        <f t="shared" si="25"/>
        <v/>
      </c>
      <c r="V329" s="39" t="str">
        <f t="shared" si="26"/>
        <v/>
      </c>
      <c r="W329" s="170"/>
      <c r="X329" s="40"/>
      <c r="Y329" s="41" t="str">
        <f t="shared" si="27"/>
        <v/>
      </c>
      <c r="Z329" s="205" t="str">
        <f t="shared" si="28"/>
        <v/>
      </c>
      <c r="AA329" s="205" t="str">
        <f t="shared" si="29"/>
        <v/>
      </c>
      <c r="AB329" s="163">
        <f t="shared" si="30"/>
        <v>0</v>
      </c>
      <c r="AC329" s="209"/>
    </row>
    <row r="330" spans="1:29" ht="26.1" customHeight="1" thickTop="1" thickBot="1">
      <c r="A330" s="209"/>
      <c r="B330" s="32"/>
      <c r="C330" s="33"/>
      <c r="D330" s="32"/>
      <c r="E330" s="34"/>
      <c r="F330" s="219"/>
      <c r="G330" s="220"/>
      <c r="H330" s="34"/>
      <c r="I330" s="221"/>
      <c r="J330" s="2"/>
      <c r="K330" s="221"/>
      <c r="L330" s="2"/>
      <c r="M330" s="221"/>
      <c r="N330" s="2"/>
      <c r="O330" s="221"/>
      <c r="P330" s="2"/>
      <c r="Q330" s="221"/>
      <c r="R330" s="2"/>
      <c r="S330" s="221"/>
      <c r="T330" s="2"/>
      <c r="U330" s="169" t="str">
        <f t="shared" si="25"/>
        <v/>
      </c>
      <c r="V330" s="39" t="str">
        <f t="shared" si="26"/>
        <v/>
      </c>
      <c r="W330" s="170"/>
      <c r="X330" s="40"/>
      <c r="Y330" s="41" t="str">
        <f t="shared" si="27"/>
        <v/>
      </c>
      <c r="Z330" s="205" t="str">
        <f t="shared" si="28"/>
        <v/>
      </c>
      <c r="AA330" s="205" t="str">
        <f t="shared" si="29"/>
        <v/>
      </c>
      <c r="AB330" s="163">
        <f t="shared" si="30"/>
        <v>0</v>
      </c>
      <c r="AC330" s="209"/>
    </row>
    <row r="331" spans="1:29" ht="26.1" customHeight="1" thickTop="1" thickBot="1">
      <c r="A331" s="209"/>
      <c r="B331" s="32"/>
      <c r="C331" s="33"/>
      <c r="D331" s="32"/>
      <c r="E331" s="34"/>
      <c r="F331" s="219"/>
      <c r="G331" s="220"/>
      <c r="H331" s="34"/>
      <c r="I331" s="221"/>
      <c r="J331" s="2"/>
      <c r="K331" s="221"/>
      <c r="L331" s="2"/>
      <c r="M331" s="221"/>
      <c r="N331" s="2"/>
      <c r="O331" s="221"/>
      <c r="P331" s="2"/>
      <c r="Q331" s="221"/>
      <c r="R331" s="2"/>
      <c r="S331" s="221"/>
      <c r="T331" s="2"/>
      <c r="U331" s="169" t="str">
        <f t="shared" si="25"/>
        <v/>
      </c>
      <c r="V331" s="39" t="str">
        <f t="shared" si="26"/>
        <v/>
      </c>
      <c r="W331" s="170"/>
      <c r="X331" s="40"/>
      <c r="Y331" s="41" t="str">
        <f t="shared" si="27"/>
        <v/>
      </c>
      <c r="Z331" s="205" t="str">
        <f t="shared" si="28"/>
        <v/>
      </c>
      <c r="AA331" s="205" t="str">
        <f t="shared" si="29"/>
        <v/>
      </c>
      <c r="AB331" s="163">
        <f t="shared" si="30"/>
        <v>0</v>
      </c>
      <c r="AC331" s="209"/>
    </row>
    <row r="332" spans="1:29" ht="26.1" customHeight="1" thickTop="1" thickBot="1">
      <c r="A332" s="209"/>
      <c r="B332" s="32"/>
      <c r="C332" s="33"/>
      <c r="D332" s="32"/>
      <c r="E332" s="34"/>
      <c r="F332" s="219"/>
      <c r="G332" s="220"/>
      <c r="H332" s="34"/>
      <c r="I332" s="221"/>
      <c r="J332" s="2"/>
      <c r="K332" s="221"/>
      <c r="L332" s="2"/>
      <c r="M332" s="221"/>
      <c r="N332" s="2"/>
      <c r="O332" s="221"/>
      <c r="P332" s="2"/>
      <c r="Q332" s="221"/>
      <c r="R332" s="2"/>
      <c r="S332" s="221"/>
      <c r="T332" s="2"/>
      <c r="U332" s="169" t="str">
        <f t="shared" si="25"/>
        <v/>
      </c>
      <c r="V332" s="39" t="str">
        <f t="shared" si="26"/>
        <v/>
      </c>
      <c r="W332" s="170"/>
      <c r="X332" s="40"/>
      <c r="Y332" s="41" t="str">
        <f t="shared" si="27"/>
        <v/>
      </c>
      <c r="Z332" s="205" t="str">
        <f t="shared" si="28"/>
        <v/>
      </c>
      <c r="AA332" s="205" t="str">
        <f t="shared" si="29"/>
        <v/>
      </c>
      <c r="AB332" s="163">
        <f t="shared" si="30"/>
        <v>0</v>
      </c>
      <c r="AC332" s="209"/>
    </row>
    <row r="333" spans="1:29" ht="26.1" customHeight="1" thickTop="1" thickBot="1">
      <c r="A333" s="209"/>
      <c r="B333" s="32"/>
      <c r="C333" s="33"/>
      <c r="D333" s="32"/>
      <c r="E333" s="34"/>
      <c r="F333" s="219"/>
      <c r="G333" s="220"/>
      <c r="H333" s="34"/>
      <c r="I333" s="221"/>
      <c r="J333" s="2"/>
      <c r="K333" s="221"/>
      <c r="L333" s="2"/>
      <c r="M333" s="221"/>
      <c r="N333" s="2"/>
      <c r="O333" s="221"/>
      <c r="P333" s="2"/>
      <c r="Q333" s="221"/>
      <c r="R333" s="2"/>
      <c r="S333" s="221"/>
      <c r="T333" s="2"/>
      <c r="U333" s="169" t="str">
        <f t="shared" si="25"/>
        <v/>
      </c>
      <c r="V333" s="39" t="str">
        <f t="shared" si="26"/>
        <v/>
      </c>
      <c r="W333" s="170"/>
      <c r="X333" s="40"/>
      <c r="Y333" s="41" t="str">
        <f t="shared" si="27"/>
        <v/>
      </c>
      <c r="Z333" s="205" t="str">
        <f t="shared" si="28"/>
        <v/>
      </c>
      <c r="AA333" s="205" t="str">
        <f t="shared" si="29"/>
        <v/>
      </c>
      <c r="AB333" s="163">
        <f t="shared" si="30"/>
        <v>0</v>
      </c>
      <c r="AC333" s="209"/>
    </row>
    <row r="334" spans="1:29" ht="26.1" customHeight="1" thickTop="1" thickBot="1">
      <c r="A334" s="209"/>
      <c r="B334" s="32"/>
      <c r="C334" s="33"/>
      <c r="D334" s="32"/>
      <c r="E334" s="34"/>
      <c r="F334" s="219"/>
      <c r="G334" s="220"/>
      <c r="H334" s="34"/>
      <c r="I334" s="221"/>
      <c r="J334" s="2"/>
      <c r="K334" s="221"/>
      <c r="L334" s="2"/>
      <c r="M334" s="221"/>
      <c r="N334" s="2"/>
      <c r="O334" s="221"/>
      <c r="P334" s="2"/>
      <c r="Q334" s="221"/>
      <c r="R334" s="2"/>
      <c r="S334" s="221"/>
      <c r="T334" s="2"/>
      <c r="U334" s="169" t="str">
        <f t="shared" si="25"/>
        <v/>
      </c>
      <c r="V334" s="39" t="str">
        <f t="shared" si="26"/>
        <v/>
      </c>
      <c r="W334" s="170"/>
      <c r="X334" s="40"/>
      <c r="Y334" s="41" t="str">
        <f t="shared" si="27"/>
        <v/>
      </c>
      <c r="Z334" s="205" t="str">
        <f t="shared" si="28"/>
        <v/>
      </c>
      <c r="AA334" s="205" t="str">
        <f t="shared" si="29"/>
        <v/>
      </c>
      <c r="AB334" s="163">
        <f t="shared" si="30"/>
        <v>0</v>
      </c>
      <c r="AC334" s="209"/>
    </row>
    <row r="335" spans="1:29" ht="26.1" customHeight="1" thickTop="1" thickBot="1">
      <c r="A335" s="209"/>
      <c r="B335" s="32"/>
      <c r="C335" s="33"/>
      <c r="D335" s="32"/>
      <c r="E335" s="34"/>
      <c r="F335" s="219"/>
      <c r="G335" s="220"/>
      <c r="H335" s="34"/>
      <c r="I335" s="221"/>
      <c r="J335" s="2"/>
      <c r="K335" s="221"/>
      <c r="L335" s="2"/>
      <c r="M335" s="221"/>
      <c r="N335" s="2"/>
      <c r="O335" s="221"/>
      <c r="P335" s="2"/>
      <c r="Q335" s="221"/>
      <c r="R335" s="2"/>
      <c r="S335" s="221"/>
      <c r="T335" s="2"/>
      <c r="U335" s="169" t="str">
        <f t="shared" si="25"/>
        <v/>
      </c>
      <c r="V335" s="39" t="str">
        <f t="shared" si="26"/>
        <v/>
      </c>
      <c r="W335" s="170"/>
      <c r="X335" s="40"/>
      <c r="Y335" s="41" t="str">
        <f t="shared" si="27"/>
        <v/>
      </c>
      <c r="Z335" s="205" t="str">
        <f t="shared" si="28"/>
        <v/>
      </c>
      <c r="AA335" s="205" t="str">
        <f t="shared" si="29"/>
        <v/>
      </c>
      <c r="AB335" s="163">
        <f t="shared" si="30"/>
        <v>0</v>
      </c>
      <c r="AC335" s="209"/>
    </row>
    <row r="336" spans="1:29" ht="26.1" customHeight="1" thickTop="1" thickBot="1">
      <c r="A336" s="209"/>
      <c r="B336" s="32"/>
      <c r="C336" s="33"/>
      <c r="D336" s="32"/>
      <c r="E336" s="34"/>
      <c r="F336" s="219"/>
      <c r="G336" s="220"/>
      <c r="H336" s="34"/>
      <c r="I336" s="221"/>
      <c r="J336" s="2"/>
      <c r="K336" s="221"/>
      <c r="L336" s="2"/>
      <c r="M336" s="221"/>
      <c r="N336" s="2"/>
      <c r="O336" s="221"/>
      <c r="P336" s="2"/>
      <c r="Q336" s="221"/>
      <c r="R336" s="2"/>
      <c r="S336" s="221"/>
      <c r="T336" s="2"/>
      <c r="U336" s="169" t="str">
        <f t="shared" ref="U336:U399" si="31">IF(AND(COUNTA(J336,L336,N336,P336,R336,T336)=0,COUNTA(I336,K336,M336,O336,Q336,S336)=6),"x","")</f>
        <v/>
      </c>
      <c r="V336" s="39" t="str">
        <f t="shared" ref="V336:V399" si="32">IF(COUNTA(J336,L336,N336,P336,R336,T336)=1,"x","")</f>
        <v/>
      </c>
      <c r="W336" s="170"/>
      <c r="X336" s="40"/>
      <c r="Y336" s="41" t="str">
        <f t="shared" ref="Y336:Y399" si="33">IF(AND(U336="x",V336="",W336&gt;0),EDATE(W336,$Y$10),"")</f>
        <v/>
      </c>
      <c r="Z336" s="205" t="str">
        <f t="shared" ref="Z336:Z399" si="34">IF(AND(COUNTA(H336)=1,COUNTIF(U336:V336,"x")=0),1,"")</f>
        <v/>
      </c>
      <c r="AA336" s="205" t="str">
        <f t="shared" ref="AA336:AA399" si="35">IF(AND($Z336=1,G336="x"),1,"")</f>
        <v/>
      </c>
      <c r="AB336" s="163">
        <f t="shared" ref="AB336:AB399" si="36">IF(AND(V336="X",G336="X"),1,0)</f>
        <v>0</v>
      </c>
      <c r="AC336" s="209"/>
    </row>
    <row r="337" spans="1:29" ht="26.1" customHeight="1" thickTop="1" thickBot="1">
      <c r="A337" s="209"/>
      <c r="B337" s="32"/>
      <c r="C337" s="33"/>
      <c r="D337" s="32"/>
      <c r="E337" s="34"/>
      <c r="F337" s="219"/>
      <c r="G337" s="220"/>
      <c r="H337" s="34"/>
      <c r="I337" s="221"/>
      <c r="J337" s="2"/>
      <c r="K337" s="221"/>
      <c r="L337" s="2"/>
      <c r="M337" s="221"/>
      <c r="N337" s="2"/>
      <c r="O337" s="221"/>
      <c r="P337" s="2"/>
      <c r="Q337" s="221"/>
      <c r="R337" s="2"/>
      <c r="S337" s="221"/>
      <c r="T337" s="2"/>
      <c r="U337" s="169" t="str">
        <f t="shared" si="31"/>
        <v/>
      </c>
      <c r="V337" s="39" t="str">
        <f t="shared" si="32"/>
        <v/>
      </c>
      <c r="W337" s="170"/>
      <c r="X337" s="40"/>
      <c r="Y337" s="41" t="str">
        <f t="shared" si="33"/>
        <v/>
      </c>
      <c r="Z337" s="205" t="str">
        <f t="shared" si="34"/>
        <v/>
      </c>
      <c r="AA337" s="205" t="str">
        <f t="shared" si="35"/>
        <v/>
      </c>
      <c r="AB337" s="163">
        <f t="shared" si="36"/>
        <v>0</v>
      </c>
      <c r="AC337" s="209"/>
    </row>
    <row r="338" spans="1:29" ht="26.1" customHeight="1" thickTop="1" thickBot="1">
      <c r="A338" s="209"/>
      <c r="B338" s="32"/>
      <c r="C338" s="33"/>
      <c r="D338" s="32"/>
      <c r="E338" s="34"/>
      <c r="F338" s="219"/>
      <c r="G338" s="220"/>
      <c r="H338" s="34"/>
      <c r="I338" s="221"/>
      <c r="J338" s="2"/>
      <c r="K338" s="221"/>
      <c r="L338" s="2"/>
      <c r="M338" s="221"/>
      <c r="N338" s="2"/>
      <c r="O338" s="221"/>
      <c r="P338" s="2"/>
      <c r="Q338" s="221"/>
      <c r="R338" s="2"/>
      <c r="S338" s="221"/>
      <c r="T338" s="2"/>
      <c r="U338" s="169" t="str">
        <f t="shared" si="31"/>
        <v/>
      </c>
      <c r="V338" s="39" t="str">
        <f t="shared" si="32"/>
        <v/>
      </c>
      <c r="W338" s="170"/>
      <c r="X338" s="40"/>
      <c r="Y338" s="41" t="str">
        <f t="shared" si="33"/>
        <v/>
      </c>
      <c r="Z338" s="205" t="str">
        <f t="shared" si="34"/>
        <v/>
      </c>
      <c r="AA338" s="205" t="str">
        <f t="shared" si="35"/>
        <v/>
      </c>
      <c r="AB338" s="163">
        <f t="shared" si="36"/>
        <v>0</v>
      </c>
      <c r="AC338" s="209"/>
    </row>
    <row r="339" spans="1:29" ht="26.1" customHeight="1" thickTop="1" thickBot="1">
      <c r="A339" s="209"/>
      <c r="B339" s="32"/>
      <c r="C339" s="33"/>
      <c r="D339" s="32"/>
      <c r="E339" s="34"/>
      <c r="F339" s="219"/>
      <c r="G339" s="220"/>
      <c r="H339" s="34"/>
      <c r="I339" s="221"/>
      <c r="J339" s="2"/>
      <c r="K339" s="221"/>
      <c r="L339" s="2"/>
      <c r="M339" s="221"/>
      <c r="N339" s="2"/>
      <c r="O339" s="221"/>
      <c r="P339" s="2"/>
      <c r="Q339" s="221"/>
      <c r="R339" s="2"/>
      <c r="S339" s="221"/>
      <c r="T339" s="2"/>
      <c r="U339" s="169" t="str">
        <f t="shared" si="31"/>
        <v/>
      </c>
      <c r="V339" s="39" t="str">
        <f t="shared" si="32"/>
        <v/>
      </c>
      <c r="W339" s="170"/>
      <c r="X339" s="40"/>
      <c r="Y339" s="41" t="str">
        <f t="shared" si="33"/>
        <v/>
      </c>
      <c r="Z339" s="205" t="str">
        <f t="shared" si="34"/>
        <v/>
      </c>
      <c r="AA339" s="205" t="str">
        <f t="shared" si="35"/>
        <v/>
      </c>
      <c r="AB339" s="163">
        <f t="shared" si="36"/>
        <v>0</v>
      </c>
      <c r="AC339" s="209"/>
    </row>
    <row r="340" spans="1:29" ht="26.1" customHeight="1" thickTop="1" thickBot="1">
      <c r="A340" s="209"/>
      <c r="B340" s="32"/>
      <c r="C340" s="33"/>
      <c r="D340" s="32"/>
      <c r="E340" s="34"/>
      <c r="F340" s="219"/>
      <c r="G340" s="220"/>
      <c r="H340" s="34"/>
      <c r="I340" s="221"/>
      <c r="J340" s="2"/>
      <c r="K340" s="221"/>
      <c r="L340" s="2"/>
      <c r="M340" s="221"/>
      <c r="N340" s="2"/>
      <c r="O340" s="221"/>
      <c r="P340" s="2"/>
      <c r="Q340" s="221"/>
      <c r="R340" s="2"/>
      <c r="S340" s="221"/>
      <c r="T340" s="2"/>
      <c r="U340" s="169" t="str">
        <f t="shared" si="31"/>
        <v/>
      </c>
      <c r="V340" s="39" t="str">
        <f t="shared" si="32"/>
        <v/>
      </c>
      <c r="W340" s="170"/>
      <c r="X340" s="40"/>
      <c r="Y340" s="41" t="str">
        <f t="shared" si="33"/>
        <v/>
      </c>
      <c r="Z340" s="205" t="str">
        <f t="shared" si="34"/>
        <v/>
      </c>
      <c r="AA340" s="205" t="str">
        <f t="shared" si="35"/>
        <v/>
      </c>
      <c r="AB340" s="163">
        <f t="shared" si="36"/>
        <v>0</v>
      </c>
      <c r="AC340" s="209"/>
    </row>
    <row r="341" spans="1:29" ht="26.1" customHeight="1" thickTop="1" thickBot="1">
      <c r="A341" s="209"/>
      <c r="B341" s="32"/>
      <c r="C341" s="33"/>
      <c r="D341" s="32"/>
      <c r="E341" s="34"/>
      <c r="F341" s="219"/>
      <c r="G341" s="220"/>
      <c r="H341" s="34"/>
      <c r="I341" s="221"/>
      <c r="J341" s="2"/>
      <c r="K341" s="221"/>
      <c r="L341" s="2"/>
      <c r="M341" s="221"/>
      <c r="N341" s="2"/>
      <c r="O341" s="221"/>
      <c r="P341" s="2"/>
      <c r="Q341" s="221"/>
      <c r="R341" s="2"/>
      <c r="S341" s="221"/>
      <c r="T341" s="2"/>
      <c r="U341" s="169" t="str">
        <f t="shared" si="31"/>
        <v/>
      </c>
      <c r="V341" s="39" t="str">
        <f t="shared" si="32"/>
        <v/>
      </c>
      <c r="W341" s="170"/>
      <c r="X341" s="40"/>
      <c r="Y341" s="41" t="str">
        <f t="shared" si="33"/>
        <v/>
      </c>
      <c r="Z341" s="205" t="str">
        <f t="shared" si="34"/>
        <v/>
      </c>
      <c r="AA341" s="205" t="str">
        <f t="shared" si="35"/>
        <v/>
      </c>
      <c r="AB341" s="163">
        <f t="shared" si="36"/>
        <v>0</v>
      </c>
      <c r="AC341" s="209"/>
    </row>
    <row r="342" spans="1:29" ht="26.1" customHeight="1" thickTop="1" thickBot="1">
      <c r="A342" s="209"/>
      <c r="B342" s="32"/>
      <c r="C342" s="33"/>
      <c r="D342" s="32"/>
      <c r="E342" s="34"/>
      <c r="F342" s="219"/>
      <c r="G342" s="220"/>
      <c r="H342" s="34"/>
      <c r="I342" s="221"/>
      <c r="J342" s="2"/>
      <c r="K342" s="221"/>
      <c r="L342" s="2"/>
      <c r="M342" s="221"/>
      <c r="N342" s="2"/>
      <c r="O342" s="221"/>
      <c r="P342" s="2"/>
      <c r="Q342" s="221"/>
      <c r="R342" s="2"/>
      <c r="S342" s="221"/>
      <c r="T342" s="2"/>
      <c r="U342" s="169" t="str">
        <f t="shared" si="31"/>
        <v/>
      </c>
      <c r="V342" s="39" t="str">
        <f t="shared" si="32"/>
        <v/>
      </c>
      <c r="W342" s="170"/>
      <c r="X342" s="40"/>
      <c r="Y342" s="41" t="str">
        <f t="shared" si="33"/>
        <v/>
      </c>
      <c r="Z342" s="205" t="str">
        <f t="shared" si="34"/>
        <v/>
      </c>
      <c r="AA342" s="205" t="str">
        <f t="shared" si="35"/>
        <v/>
      </c>
      <c r="AB342" s="163">
        <f t="shared" si="36"/>
        <v>0</v>
      </c>
      <c r="AC342" s="209"/>
    </row>
    <row r="343" spans="1:29" ht="26.1" customHeight="1" thickTop="1" thickBot="1">
      <c r="A343" s="209"/>
      <c r="B343" s="32"/>
      <c r="C343" s="33"/>
      <c r="D343" s="32"/>
      <c r="E343" s="34"/>
      <c r="F343" s="219"/>
      <c r="G343" s="220"/>
      <c r="H343" s="34"/>
      <c r="I343" s="221"/>
      <c r="J343" s="2"/>
      <c r="K343" s="221"/>
      <c r="L343" s="2"/>
      <c r="M343" s="221"/>
      <c r="N343" s="2"/>
      <c r="O343" s="221"/>
      <c r="P343" s="2"/>
      <c r="Q343" s="221"/>
      <c r="R343" s="2"/>
      <c r="S343" s="221"/>
      <c r="T343" s="2"/>
      <c r="U343" s="169" t="str">
        <f t="shared" si="31"/>
        <v/>
      </c>
      <c r="V343" s="39" t="str">
        <f t="shared" si="32"/>
        <v/>
      </c>
      <c r="W343" s="170"/>
      <c r="X343" s="40"/>
      <c r="Y343" s="41" t="str">
        <f t="shared" si="33"/>
        <v/>
      </c>
      <c r="Z343" s="205" t="str">
        <f t="shared" si="34"/>
        <v/>
      </c>
      <c r="AA343" s="205" t="str">
        <f t="shared" si="35"/>
        <v/>
      </c>
      <c r="AB343" s="163">
        <f t="shared" si="36"/>
        <v>0</v>
      </c>
      <c r="AC343" s="209"/>
    </row>
    <row r="344" spans="1:29" ht="26.1" customHeight="1" thickTop="1" thickBot="1">
      <c r="A344" s="209"/>
      <c r="B344" s="32"/>
      <c r="C344" s="33"/>
      <c r="D344" s="32"/>
      <c r="E344" s="34"/>
      <c r="F344" s="219"/>
      <c r="G344" s="220"/>
      <c r="H344" s="34"/>
      <c r="I344" s="221"/>
      <c r="J344" s="2"/>
      <c r="K344" s="221"/>
      <c r="L344" s="2"/>
      <c r="M344" s="221"/>
      <c r="N344" s="2"/>
      <c r="O344" s="221"/>
      <c r="P344" s="2"/>
      <c r="Q344" s="221"/>
      <c r="R344" s="2"/>
      <c r="S344" s="221"/>
      <c r="T344" s="2"/>
      <c r="U344" s="169" t="str">
        <f t="shared" si="31"/>
        <v/>
      </c>
      <c r="V344" s="39" t="str">
        <f t="shared" si="32"/>
        <v/>
      </c>
      <c r="W344" s="170"/>
      <c r="X344" s="40"/>
      <c r="Y344" s="41" t="str">
        <f t="shared" si="33"/>
        <v/>
      </c>
      <c r="Z344" s="205" t="str">
        <f t="shared" si="34"/>
        <v/>
      </c>
      <c r="AA344" s="205" t="str">
        <f t="shared" si="35"/>
        <v/>
      </c>
      <c r="AB344" s="163">
        <f t="shared" si="36"/>
        <v>0</v>
      </c>
      <c r="AC344" s="209"/>
    </row>
    <row r="345" spans="1:29" ht="26.1" customHeight="1" thickTop="1" thickBot="1">
      <c r="A345" s="209"/>
      <c r="B345" s="32"/>
      <c r="C345" s="33"/>
      <c r="D345" s="32"/>
      <c r="E345" s="34"/>
      <c r="F345" s="219"/>
      <c r="G345" s="220"/>
      <c r="H345" s="34"/>
      <c r="I345" s="221"/>
      <c r="J345" s="2"/>
      <c r="K345" s="221"/>
      <c r="L345" s="2"/>
      <c r="M345" s="221"/>
      <c r="N345" s="2"/>
      <c r="O345" s="221"/>
      <c r="P345" s="2"/>
      <c r="Q345" s="221"/>
      <c r="R345" s="2"/>
      <c r="S345" s="221"/>
      <c r="T345" s="2"/>
      <c r="U345" s="169" t="str">
        <f t="shared" si="31"/>
        <v/>
      </c>
      <c r="V345" s="39" t="str">
        <f t="shared" si="32"/>
        <v/>
      </c>
      <c r="W345" s="170"/>
      <c r="X345" s="40"/>
      <c r="Y345" s="41" t="str">
        <f t="shared" si="33"/>
        <v/>
      </c>
      <c r="Z345" s="205" t="str">
        <f t="shared" si="34"/>
        <v/>
      </c>
      <c r="AA345" s="205" t="str">
        <f t="shared" si="35"/>
        <v/>
      </c>
      <c r="AB345" s="163">
        <f t="shared" si="36"/>
        <v>0</v>
      </c>
      <c r="AC345" s="209"/>
    </row>
    <row r="346" spans="1:29" ht="26.1" customHeight="1" thickTop="1" thickBot="1">
      <c r="A346" s="209"/>
      <c r="B346" s="32"/>
      <c r="C346" s="33"/>
      <c r="D346" s="32"/>
      <c r="E346" s="34"/>
      <c r="F346" s="219"/>
      <c r="G346" s="220"/>
      <c r="H346" s="34"/>
      <c r="I346" s="221"/>
      <c r="J346" s="2"/>
      <c r="K346" s="221"/>
      <c r="L346" s="2"/>
      <c r="M346" s="221"/>
      <c r="N346" s="2"/>
      <c r="O346" s="221"/>
      <c r="P346" s="2"/>
      <c r="Q346" s="221"/>
      <c r="R346" s="2"/>
      <c r="S346" s="221"/>
      <c r="T346" s="2"/>
      <c r="U346" s="169" t="str">
        <f t="shared" si="31"/>
        <v/>
      </c>
      <c r="V346" s="39" t="str">
        <f t="shared" si="32"/>
        <v/>
      </c>
      <c r="W346" s="170"/>
      <c r="X346" s="40"/>
      <c r="Y346" s="41" t="str">
        <f t="shared" si="33"/>
        <v/>
      </c>
      <c r="Z346" s="205" t="str">
        <f t="shared" si="34"/>
        <v/>
      </c>
      <c r="AA346" s="205" t="str">
        <f t="shared" si="35"/>
        <v/>
      </c>
      <c r="AB346" s="163">
        <f t="shared" si="36"/>
        <v>0</v>
      </c>
      <c r="AC346" s="209"/>
    </row>
    <row r="347" spans="1:29" ht="26.1" customHeight="1" thickTop="1" thickBot="1">
      <c r="A347" s="209"/>
      <c r="B347" s="32"/>
      <c r="C347" s="33"/>
      <c r="D347" s="32"/>
      <c r="E347" s="34"/>
      <c r="F347" s="219"/>
      <c r="G347" s="220"/>
      <c r="H347" s="34"/>
      <c r="I347" s="221"/>
      <c r="J347" s="2"/>
      <c r="K347" s="221"/>
      <c r="L347" s="2"/>
      <c r="M347" s="221"/>
      <c r="N347" s="2"/>
      <c r="O347" s="221"/>
      <c r="P347" s="2"/>
      <c r="Q347" s="221"/>
      <c r="R347" s="2"/>
      <c r="S347" s="221"/>
      <c r="T347" s="2"/>
      <c r="U347" s="169" t="str">
        <f t="shared" si="31"/>
        <v/>
      </c>
      <c r="V347" s="39" t="str">
        <f t="shared" si="32"/>
        <v/>
      </c>
      <c r="W347" s="170"/>
      <c r="X347" s="40"/>
      <c r="Y347" s="41" t="str">
        <f t="shared" si="33"/>
        <v/>
      </c>
      <c r="Z347" s="205" t="str">
        <f t="shared" si="34"/>
        <v/>
      </c>
      <c r="AA347" s="205" t="str">
        <f t="shared" si="35"/>
        <v/>
      </c>
      <c r="AB347" s="163">
        <f t="shared" si="36"/>
        <v>0</v>
      </c>
      <c r="AC347" s="209"/>
    </row>
    <row r="348" spans="1:29" ht="26.1" customHeight="1" thickTop="1" thickBot="1">
      <c r="A348" s="209"/>
      <c r="B348" s="32"/>
      <c r="C348" s="33"/>
      <c r="D348" s="32"/>
      <c r="E348" s="34"/>
      <c r="F348" s="219"/>
      <c r="G348" s="220"/>
      <c r="H348" s="34"/>
      <c r="I348" s="221"/>
      <c r="J348" s="2"/>
      <c r="K348" s="221"/>
      <c r="L348" s="2"/>
      <c r="M348" s="221"/>
      <c r="N348" s="2"/>
      <c r="O348" s="221"/>
      <c r="P348" s="2"/>
      <c r="Q348" s="221"/>
      <c r="R348" s="2"/>
      <c r="S348" s="221"/>
      <c r="T348" s="2"/>
      <c r="U348" s="169" t="str">
        <f t="shared" si="31"/>
        <v/>
      </c>
      <c r="V348" s="39" t="str">
        <f t="shared" si="32"/>
        <v/>
      </c>
      <c r="W348" s="170"/>
      <c r="X348" s="40"/>
      <c r="Y348" s="41" t="str">
        <f t="shared" si="33"/>
        <v/>
      </c>
      <c r="Z348" s="205" t="str">
        <f t="shared" si="34"/>
        <v/>
      </c>
      <c r="AA348" s="205" t="str">
        <f t="shared" si="35"/>
        <v/>
      </c>
      <c r="AB348" s="163">
        <f t="shared" si="36"/>
        <v>0</v>
      </c>
      <c r="AC348" s="209"/>
    </row>
    <row r="349" spans="1:29" ht="26.1" customHeight="1" thickTop="1" thickBot="1">
      <c r="A349" s="209"/>
      <c r="B349" s="32"/>
      <c r="C349" s="33"/>
      <c r="D349" s="32"/>
      <c r="E349" s="34"/>
      <c r="F349" s="219"/>
      <c r="G349" s="220"/>
      <c r="H349" s="34"/>
      <c r="I349" s="221"/>
      <c r="J349" s="2"/>
      <c r="K349" s="221"/>
      <c r="L349" s="2"/>
      <c r="M349" s="221"/>
      <c r="N349" s="2"/>
      <c r="O349" s="221"/>
      <c r="P349" s="2"/>
      <c r="Q349" s="221"/>
      <c r="R349" s="2"/>
      <c r="S349" s="221"/>
      <c r="T349" s="2"/>
      <c r="U349" s="169" t="str">
        <f t="shared" si="31"/>
        <v/>
      </c>
      <c r="V349" s="39" t="str">
        <f t="shared" si="32"/>
        <v/>
      </c>
      <c r="W349" s="170"/>
      <c r="X349" s="40"/>
      <c r="Y349" s="41" t="str">
        <f t="shared" si="33"/>
        <v/>
      </c>
      <c r="Z349" s="205" t="str">
        <f t="shared" si="34"/>
        <v/>
      </c>
      <c r="AA349" s="205" t="str">
        <f t="shared" si="35"/>
        <v/>
      </c>
      <c r="AB349" s="163">
        <f t="shared" si="36"/>
        <v>0</v>
      </c>
      <c r="AC349" s="209"/>
    </row>
    <row r="350" spans="1:29" ht="26.1" customHeight="1" thickTop="1" thickBot="1">
      <c r="A350" s="209"/>
      <c r="B350" s="32"/>
      <c r="C350" s="33"/>
      <c r="D350" s="32"/>
      <c r="E350" s="34"/>
      <c r="F350" s="219"/>
      <c r="G350" s="220"/>
      <c r="H350" s="34"/>
      <c r="I350" s="221"/>
      <c r="J350" s="2"/>
      <c r="K350" s="221"/>
      <c r="L350" s="2"/>
      <c r="M350" s="221"/>
      <c r="N350" s="2"/>
      <c r="O350" s="221"/>
      <c r="P350" s="2"/>
      <c r="Q350" s="221"/>
      <c r="R350" s="2"/>
      <c r="S350" s="221"/>
      <c r="T350" s="2"/>
      <c r="U350" s="169" t="str">
        <f t="shared" si="31"/>
        <v/>
      </c>
      <c r="V350" s="39" t="str">
        <f t="shared" si="32"/>
        <v/>
      </c>
      <c r="W350" s="170"/>
      <c r="X350" s="40"/>
      <c r="Y350" s="41" t="str">
        <f t="shared" si="33"/>
        <v/>
      </c>
      <c r="Z350" s="205" t="str">
        <f t="shared" si="34"/>
        <v/>
      </c>
      <c r="AA350" s="205" t="str">
        <f t="shared" si="35"/>
        <v/>
      </c>
      <c r="AB350" s="163">
        <f t="shared" si="36"/>
        <v>0</v>
      </c>
      <c r="AC350" s="209"/>
    </row>
    <row r="351" spans="1:29" ht="26.1" customHeight="1" thickTop="1" thickBot="1">
      <c r="A351" s="209"/>
      <c r="B351" s="32"/>
      <c r="C351" s="33"/>
      <c r="D351" s="32"/>
      <c r="E351" s="34"/>
      <c r="F351" s="219"/>
      <c r="G351" s="220"/>
      <c r="H351" s="34"/>
      <c r="I351" s="221"/>
      <c r="J351" s="2"/>
      <c r="K351" s="221"/>
      <c r="L351" s="2"/>
      <c r="M351" s="221"/>
      <c r="N351" s="2"/>
      <c r="O351" s="221"/>
      <c r="P351" s="2"/>
      <c r="Q351" s="221"/>
      <c r="R351" s="2"/>
      <c r="S351" s="221"/>
      <c r="T351" s="2"/>
      <c r="U351" s="169" t="str">
        <f t="shared" si="31"/>
        <v/>
      </c>
      <c r="V351" s="39" t="str">
        <f t="shared" si="32"/>
        <v/>
      </c>
      <c r="W351" s="170"/>
      <c r="X351" s="40"/>
      <c r="Y351" s="41" t="str">
        <f t="shared" si="33"/>
        <v/>
      </c>
      <c r="Z351" s="205" t="str">
        <f t="shared" si="34"/>
        <v/>
      </c>
      <c r="AA351" s="205" t="str">
        <f t="shared" si="35"/>
        <v/>
      </c>
      <c r="AB351" s="163">
        <f t="shared" si="36"/>
        <v>0</v>
      </c>
      <c r="AC351" s="209"/>
    </row>
    <row r="352" spans="1:29" ht="26.1" customHeight="1" thickTop="1" thickBot="1">
      <c r="A352" s="209"/>
      <c r="B352" s="32"/>
      <c r="C352" s="33"/>
      <c r="D352" s="32"/>
      <c r="E352" s="34"/>
      <c r="F352" s="219"/>
      <c r="G352" s="220"/>
      <c r="H352" s="34"/>
      <c r="I352" s="221"/>
      <c r="J352" s="2"/>
      <c r="K352" s="221"/>
      <c r="L352" s="2"/>
      <c r="M352" s="221"/>
      <c r="N352" s="2"/>
      <c r="O352" s="221"/>
      <c r="P352" s="2"/>
      <c r="Q352" s="221"/>
      <c r="R352" s="2"/>
      <c r="S352" s="221"/>
      <c r="T352" s="2"/>
      <c r="U352" s="169" t="str">
        <f t="shared" si="31"/>
        <v/>
      </c>
      <c r="V352" s="39" t="str">
        <f t="shared" si="32"/>
        <v/>
      </c>
      <c r="W352" s="170"/>
      <c r="X352" s="40"/>
      <c r="Y352" s="41" t="str">
        <f t="shared" si="33"/>
        <v/>
      </c>
      <c r="Z352" s="205" t="str">
        <f t="shared" si="34"/>
        <v/>
      </c>
      <c r="AA352" s="205" t="str">
        <f t="shared" si="35"/>
        <v/>
      </c>
      <c r="AB352" s="163">
        <f t="shared" si="36"/>
        <v>0</v>
      </c>
      <c r="AC352" s="209"/>
    </row>
    <row r="353" spans="1:29" ht="26.1" customHeight="1" thickTop="1" thickBot="1">
      <c r="A353" s="209"/>
      <c r="B353" s="32"/>
      <c r="C353" s="33"/>
      <c r="D353" s="32"/>
      <c r="E353" s="34"/>
      <c r="F353" s="219"/>
      <c r="G353" s="220"/>
      <c r="H353" s="34"/>
      <c r="I353" s="221"/>
      <c r="J353" s="2"/>
      <c r="K353" s="221"/>
      <c r="L353" s="2"/>
      <c r="M353" s="221"/>
      <c r="N353" s="2"/>
      <c r="O353" s="221"/>
      <c r="P353" s="2"/>
      <c r="Q353" s="221"/>
      <c r="R353" s="2"/>
      <c r="S353" s="221"/>
      <c r="T353" s="2"/>
      <c r="U353" s="169" t="str">
        <f t="shared" si="31"/>
        <v/>
      </c>
      <c r="V353" s="39" t="str">
        <f t="shared" si="32"/>
        <v/>
      </c>
      <c r="W353" s="170"/>
      <c r="X353" s="40"/>
      <c r="Y353" s="41" t="str">
        <f t="shared" si="33"/>
        <v/>
      </c>
      <c r="Z353" s="205" t="str">
        <f t="shared" si="34"/>
        <v/>
      </c>
      <c r="AA353" s="205" t="str">
        <f t="shared" si="35"/>
        <v/>
      </c>
      <c r="AB353" s="163">
        <f t="shared" si="36"/>
        <v>0</v>
      </c>
      <c r="AC353" s="209"/>
    </row>
    <row r="354" spans="1:29" ht="26.1" customHeight="1" thickTop="1" thickBot="1">
      <c r="A354" s="209"/>
      <c r="B354" s="32"/>
      <c r="C354" s="33"/>
      <c r="D354" s="32"/>
      <c r="E354" s="34"/>
      <c r="F354" s="219"/>
      <c r="G354" s="220"/>
      <c r="H354" s="34"/>
      <c r="I354" s="221"/>
      <c r="J354" s="2"/>
      <c r="K354" s="221"/>
      <c r="L354" s="2"/>
      <c r="M354" s="221"/>
      <c r="N354" s="2"/>
      <c r="O354" s="221"/>
      <c r="P354" s="2"/>
      <c r="Q354" s="221"/>
      <c r="R354" s="2"/>
      <c r="S354" s="221"/>
      <c r="T354" s="2"/>
      <c r="U354" s="169" t="str">
        <f t="shared" si="31"/>
        <v/>
      </c>
      <c r="V354" s="39" t="str">
        <f t="shared" si="32"/>
        <v/>
      </c>
      <c r="W354" s="170"/>
      <c r="X354" s="40"/>
      <c r="Y354" s="41" t="str">
        <f t="shared" si="33"/>
        <v/>
      </c>
      <c r="Z354" s="205" t="str">
        <f t="shared" si="34"/>
        <v/>
      </c>
      <c r="AA354" s="205" t="str">
        <f t="shared" si="35"/>
        <v/>
      </c>
      <c r="AB354" s="163">
        <f t="shared" si="36"/>
        <v>0</v>
      </c>
      <c r="AC354" s="209"/>
    </row>
    <row r="355" spans="1:29" ht="26.1" customHeight="1" thickTop="1" thickBot="1">
      <c r="A355" s="209"/>
      <c r="B355" s="32"/>
      <c r="C355" s="33"/>
      <c r="D355" s="32"/>
      <c r="E355" s="34"/>
      <c r="F355" s="219"/>
      <c r="G355" s="220"/>
      <c r="H355" s="34"/>
      <c r="I355" s="221"/>
      <c r="J355" s="2"/>
      <c r="K355" s="221"/>
      <c r="L355" s="2"/>
      <c r="M355" s="221"/>
      <c r="N355" s="2"/>
      <c r="O355" s="221"/>
      <c r="P355" s="2"/>
      <c r="Q355" s="221"/>
      <c r="R355" s="2"/>
      <c r="S355" s="221"/>
      <c r="T355" s="2"/>
      <c r="U355" s="169" t="str">
        <f t="shared" si="31"/>
        <v/>
      </c>
      <c r="V355" s="39" t="str">
        <f t="shared" si="32"/>
        <v/>
      </c>
      <c r="W355" s="170"/>
      <c r="X355" s="40"/>
      <c r="Y355" s="41" t="str">
        <f t="shared" si="33"/>
        <v/>
      </c>
      <c r="Z355" s="205" t="str">
        <f t="shared" si="34"/>
        <v/>
      </c>
      <c r="AA355" s="205" t="str">
        <f t="shared" si="35"/>
        <v/>
      </c>
      <c r="AB355" s="163">
        <f t="shared" si="36"/>
        <v>0</v>
      </c>
      <c r="AC355" s="209"/>
    </row>
    <row r="356" spans="1:29" ht="26.1" customHeight="1" thickTop="1" thickBot="1">
      <c r="A356" s="209"/>
      <c r="B356" s="32"/>
      <c r="C356" s="33"/>
      <c r="D356" s="32"/>
      <c r="E356" s="34"/>
      <c r="F356" s="219"/>
      <c r="G356" s="220"/>
      <c r="H356" s="34"/>
      <c r="I356" s="221"/>
      <c r="J356" s="2"/>
      <c r="K356" s="221"/>
      <c r="L356" s="2"/>
      <c r="M356" s="221"/>
      <c r="N356" s="2"/>
      <c r="O356" s="221"/>
      <c r="P356" s="2"/>
      <c r="Q356" s="221"/>
      <c r="R356" s="2"/>
      <c r="S356" s="221"/>
      <c r="T356" s="2"/>
      <c r="U356" s="169" t="str">
        <f t="shared" si="31"/>
        <v/>
      </c>
      <c r="V356" s="39" t="str">
        <f t="shared" si="32"/>
        <v/>
      </c>
      <c r="W356" s="170"/>
      <c r="X356" s="40"/>
      <c r="Y356" s="41" t="str">
        <f t="shared" si="33"/>
        <v/>
      </c>
      <c r="Z356" s="205" t="str">
        <f t="shared" si="34"/>
        <v/>
      </c>
      <c r="AA356" s="205" t="str">
        <f t="shared" si="35"/>
        <v/>
      </c>
      <c r="AB356" s="163">
        <f t="shared" si="36"/>
        <v>0</v>
      </c>
      <c r="AC356" s="209"/>
    </row>
    <row r="357" spans="1:29" ht="26.1" customHeight="1" thickTop="1" thickBot="1">
      <c r="A357" s="209"/>
      <c r="B357" s="32"/>
      <c r="C357" s="33"/>
      <c r="D357" s="32"/>
      <c r="E357" s="34"/>
      <c r="F357" s="219"/>
      <c r="G357" s="220"/>
      <c r="H357" s="34"/>
      <c r="I357" s="221"/>
      <c r="J357" s="2"/>
      <c r="K357" s="221"/>
      <c r="L357" s="2"/>
      <c r="M357" s="221"/>
      <c r="N357" s="2"/>
      <c r="O357" s="221"/>
      <c r="P357" s="2"/>
      <c r="Q357" s="221"/>
      <c r="R357" s="2"/>
      <c r="S357" s="221"/>
      <c r="T357" s="2"/>
      <c r="U357" s="169" t="str">
        <f t="shared" si="31"/>
        <v/>
      </c>
      <c r="V357" s="39" t="str">
        <f t="shared" si="32"/>
        <v/>
      </c>
      <c r="W357" s="170"/>
      <c r="X357" s="40"/>
      <c r="Y357" s="41" t="str">
        <f t="shared" si="33"/>
        <v/>
      </c>
      <c r="Z357" s="205" t="str">
        <f t="shared" si="34"/>
        <v/>
      </c>
      <c r="AA357" s="205" t="str">
        <f t="shared" si="35"/>
        <v/>
      </c>
      <c r="AB357" s="163">
        <f t="shared" si="36"/>
        <v>0</v>
      </c>
      <c r="AC357" s="209"/>
    </row>
    <row r="358" spans="1:29" ht="26.1" customHeight="1" thickTop="1" thickBot="1">
      <c r="A358" s="209"/>
      <c r="B358" s="32"/>
      <c r="C358" s="33"/>
      <c r="D358" s="32"/>
      <c r="E358" s="34"/>
      <c r="F358" s="219"/>
      <c r="G358" s="220"/>
      <c r="H358" s="34"/>
      <c r="I358" s="221"/>
      <c r="J358" s="2"/>
      <c r="K358" s="221"/>
      <c r="L358" s="2"/>
      <c r="M358" s="221"/>
      <c r="N358" s="2"/>
      <c r="O358" s="221"/>
      <c r="P358" s="2"/>
      <c r="Q358" s="221"/>
      <c r="R358" s="2"/>
      <c r="S358" s="221"/>
      <c r="T358" s="2"/>
      <c r="U358" s="169" t="str">
        <f t="shared" si="31"/>
        <v/>
      </c>
      <c r="V358" s="39" t="str">
        <f t="shared" si="32"/>
        <v/>
      </c>
      <c r="W358" s="170"/>
      <c r="X358" s="40"/>
      <c r="Y358" s="41" t="str">
        <f t="shared" si="33"/>
        <v/>
      </c>
      <c r="Z358" s="205" t="str">
        <f t="shared" si="34"/>
        <v/>
      </c>
      <c r="AA358" s="205" t="str">
        <f t="shared" si="35"/>
        <v/>
      </c>
      <c r="AB358" s="163">
        <f t="shared" si="36"/>
        <v>0</v>
      </c>
      <c r="AC358" s="209"/>
    </row>
    <row r="359" spans="1:29" ht="26.1" customHeight="1" thickTop="1" thickBot="1">
      <c r="A359" s="209"/>
      <c r="B359" s="32"/>
      <c r="C359" s="33"/>
      <c r="D359" s="32"/>
      <c r="E359" s="34"/>
      <c r="F359" s="219"/>
      <c r="G359" s="220"/>
      <c r="H359" s="34"/>
      <c r="I359" s="221"/>
      <c r="J359" s="2"/>
      <c r="K359" s="221"/>
      <c r="L359" s="2"/>
      <c r="M359" s="221"/>
      <c r="N359" s="2"/>
      <c r="O359" s="221"/>
      <c r="P359" s="2"/>
      <c r="Q359" s="221"/>
      <c r="R359" s="2"/>
      <c r="S359" s="221"/>
      <c r="T359" s="2"/>
      <c r="U359" s="169" t="str">
        <f t="shared" si="31"/>
        <v/>
      </c>
      <c r="V359" s="39" t="str">
        <f t="shared" si="32"/>
        <v/>
      </c>
      <c r="W359" s="170"/>
      <c r="X359" s="40"/>
      <c r="Y359" s="41" t="str">
        <f t="shared" si="33"/>
        <v/>
      </c>
      <c r="Z359" s="205" t="str">
        <f t="shared" si="34"/>
        <v/>
      </c>
      <c r="AA359" s="205" t="str">
        <f t="shared" si="35"/>
        <v/>
      </c>
      <c r="AB359" s="163">
        <f t="shared" si="36"/>
        <v>0</v>
      </c>
      <c r="AC359" s="209"/>
    </row>
    <row r="360" spans="1:29" ht="26.1" customHeight="1" thickTop="1" thickBot="1">
      <c r="A360" s="209"/>
      <c r="B360" s="32"/>
      <c r="C360" s="33"/>
      <c r="D360" s="32"/>
      <c r="E360" s="34"/>
      <c r="F360" s="219"/>
      <c r="G360" s="220"/>
      <c r="H360" s="34"/>
      <c r="I360" s="221"/>
      <c r="J360" s="2"/>
      <c r="K360" s="221"/>
      <c r="L360" s="2"/>
      <c r="M360" s="221"/>
      <c r="N360" s="2"/>
      <c r="O360" s="221"/>
      <c r="P360" s="2"/>
      <c r="Q360" s="221"/>
      <c r="R360" s="2"/>
      <c r="S360" s="221"/>
      <c r="T360" s="2"/>
      <c r="U360" s="169" t="str">
        <f t="shared" si="31"/>
        <v/>
      </c>
      <c r="V360" s="39" t="str">
        <f t="shared" si="32"/>
        <v/>
      </c>
      <c r="W360" s="170"/>
      <c r="X360" s="40"/>
      <c r="Y360" s="41" t="str">
        <f t="shared" si="33"/>
        <v/>
      </c>
      <c r="Z360" s="205" t="str">
        <f t="shared" si="34"/>
        <v/>
      </c>
      <c r="AA360" s="205" t="str">
        <f t="shared" si="35"/>
        <v/>
      </c>
      <c r="AB360" s="163">
        <f t="shared" si="36"/>
        <v>0</v>
      </c>
      <c r="AC360" s="209"/>
    </row>
    <row r="361" spans="1:29" ht="26.1" customHeight="1" thickTop="1" thickBot="1">
      <c r="A361" s="209"/>
      <c r="B361" s="32"/>
      <c r="C361" s="33"/>
      <c r="D361" s="32"/>
      <c r="E361" s="34"/>
      <c r="F361" s="219"/>
      <c r="G361" s="220"/>
      <c r="H361" s="34"/>
      <c r="I361" s="221"/>
      <c r="J361" s="2"/>
      <c r="K361" s="221"/>
      <c r="L361" s="2"/>
      <c r="M361" s="221"/>
      <c r="N361" s="2"/>
      <c r="O361" s="221"/>
      <c r="P361" s="2"/>
      <c r="Q361" s="221"/>
      <c r="R361" s="2"/>
      <c r="S361" s="221"/>
      <c r="T361" s="2"/>
      <c r="U361" s="169" t="str">
        <f t="shared" si="31"/>
        <v/>
      </c>
      <c r="V361" s="39" t="str">
        <f t="shared" si="32"/>
        <v/>
      </c>
      <c r="W361" s="170"/>
      <c r="X361" s="40"/>
      <c r="Y361" s="41" t="str">
        <f t="shared" si="33"/>
        <v/>
      </c>
      <c r="Z361" s="205" t="str">
        <f t="shared" si="34"/>
        <v/>
      </c>
      <c r="AA361" s="205" t="str">
        <f t="shared" si="35"/>
        <v/>
      </c>
      <c r="AB361" s="163">
        <f t="shared" si="36"/>
        <v>0</v>
      </c>
      <c r="AC361" s="209"/>
    </row>
    <row r="362" spans="1:29" ht="26.1" customHeight="1" thickTop="1" thickBot="1">
      <c r="A362" s="209"/>
      <c r="B362" s="32"/>
      <c r="C362" s="33"/>
      <c r="D362" s="32"/>
      <c r="E362" s="34"/>
      <c r="F362" s="219"/>
      <c r="G362" s="220"/>
      <c r="H362" s="34"/>
      <c r="I362" s="221"/>
      <c r="J362" s="2"/>
      <c r="K362" s="221"/>
      <c r="L362" s="2"/>
      <c r="M362" s="221"/>
      <c r="N362" s="2"/>
      <c r="O362" s="221"/>
      <c r="P362" s="2"/>
      <c r="Q362" s="221"/>
      <c r="R362" s="2"/>
      <c r="S362" s="221"/>
      <c r="T362" s="2"/>
      <c r="U362" s="169" t="str">
        <f t="shared" si="31"/>
        <v/>
      </c>
      <c r="V362" s="39" t="str">
        <f t="shared" si="32"/>
        <v/>
      </c>
      <c r="W362" s="170"/>
      <c r="X362" s="40"/>
      <c r="Y362" s="41" t="str">
        <f t="shared" si="33"/>
        <v/>
      </c>
      <c r="Z362" s="205" t="str">
        <f t="shared" si="34"/>
        <v/>
      </c>
      <c r="AA362" s="205" t="str">
        <f t="shared" si="35"/>
        <v/>
      </c>
      <c r="AB362" s="163">
        <f t="shared" si="36"/>
        <v>0</v>
      </c>
      <c r="AC362" s="209"/>
    </row>
    <row r="363" spans="1:29" ht="26.1" customHeight="1" thickTop="1" thickBot="1">
      <c r="A363" s="209"/>
      <c r="B363" s="32"/>
      <c r="C363" s="33"/>
      <c r="D363" s="32"/>
      <c r="E363" s="34"/>
      <c r="F363" s="219"/>
      <c r="G363" s="220"/>
      <c r="H363" s="34"/>
      <c r="I363" s="221"/>
      <c r="J363" s="2"/>
      <c r="K363" s="221"/>
      <c r="L363" s="2"/>
      <c r="M363" s="221"/>
      <c r="N363" s="2"/>
      <c r="O363" s="221"/>
      <c r="P363" s="2"/>
      <c r="Q363" s="221"/>
      <c r="R363" s="2"/>
      <c r="S363" s="221"/>
      <c r="T363" s="2"/>
      <c r="U363" s="169" t="str">
        <f t="shared" si="31"/>
        <v/>
      </c>
      <c r="V363" s="39" t="str">
        <f t="shared" si="32"/>
        <v/>
      </c>
      <c r="W363" s="170"/>
      <c r="X363" s="40"/>
      <c r="Y363" s="41" t="str">
        <f t="shared" si="33"/>
        <v/>
      </c>
      <c r="Z363" s="205" t="str">
        <f t="shared" si="34"/>
        <v/>
      </c>
      <c r="AA363" s="205" t="str">
        <f t="shared" si="35"/>
        <v/>
      </c>
      <c r="AB363" s="163">
        <f t="shared" si="36"/>
        <v>0</v>
      </c>
      <c r="AC363" s="209"/>
    </row>
    <row r="364" spans="1:29" ht="26.1" customHeight="1" thickTop="1" thickBot="1">
      <c r="A364" s="209"/>
      <c r="B364" s="32"/>
      <c r="C364" s="33"/>
      <c r="D364" s="32"/>
      <c r="E364" s="34"/>
      <c r="F364" s="219"/>
      <c r="G364" s="220"/>
      <c r="H364" s="34"/>
      <c r="I364" s="221"/>
      <c r="J364" s="2"/>
      <c r="K364" s="221"/>
      <c r="L364" s="2"/>
      <c r="M364" s="221"/>
      <c r="N364" s="2"/>
      <c r="O364" s="221"/>
      <c r="P364" s="2"/>
      <c r="Q364" s="221"/>
      <c r="R364" s="2"/>
      <c r="S364" s="221"/>
      <c r="T364" s="2"/>
      <c r="U364" s="169" t="str">
        <f t="shared" si="31"/>
        <v/>
      </c>
      <c r="V364" s="39" t="str">
        <f t="shared" si="32"/>
        <v/>
      </c>
      <c r="W364" s="170"/>
      <c r="X364" s="40"/>
      <c r="Y364" s="41" t="str">
        <f t="shared" si="33"/>
        <v/>
      </c>
      <c r="Z364" s="205" t="str">
        <f t="shared" si="34"/>
        <v/>
      </c>
      <c r="AA364" s="205" t="str">
        <f t="shared" si="35"/>
        <v/>
      </c>
      <c r="AB364" s="163">
        <f t="shared" si="36"/>
        <v>0</v>
      </c>
      <c r="AC364" s="209"/>
    </row>
    <row r="365" spans="1:29" ht="26.1" customHeight="1" thickTop="1" thickBot="1">
      <c r="A365" s="209"/>
      <c r="B365" s="32"/>
      <c r="C365" s="33"/>
      <c r="D365" s="32"/>
      <c r="E365" s="34"/>
      <c r="F365" s="219"/>
      <c r="G365" s="220"/>
      <c r="H365" s="34"/>
      <c r="I365" s="221"/>
      <c r="J365" s="2"/>
      <c r="K365" s="221"/>
      <c r="L365" s="2"/>
      <c r="M365" s="221"/>
      <c r="N365" s="2"/>
      <c r="O365" s="221"/>
      <c r="P365" s="2"/>
      <c r="Q365" s="221"/>
      <c r="R365" s="2"/>
      <c r="S365" s="221"/>
      <c r="T365" s="2"/>
      <c r="U365" s="169" t="str">
        <f t="shared" si="31"/>
        <v/>
      </c>
      <c r="V365" s="39" t="str">
        <f t="shared" si="32"/>
        <v/>
      </c>
      <c r="W365" s="170"/>
      <c r="X365" s="40"/>
      <c r="Y365" s="41" t="str">
        <f t="shared" si="33"/>
        <v/>
      </c>
      <c r="Z365" s="205" t="str">
        <f t="shared" si="34"/>
        <v/>
      </c>
      <c r="AA365" s="205" t="str">
        <f t="shared" si="35"/>
        <v/>
      </c>
      <c r="AB365" s="163">
        <f t="shared" si="36"/>
        <v>0</v>
      </c>
      <c r="AC365" s="209"/>
    </row>
    <row r="366" spans="1:29" ht="26.1" customHeight="1" thickTop="1" thickBot="1">
      <c r="A366" s="209"/>
      <c r="B366" s="32"/>
      <c r="C366" s="33"/>
      <c r="D366" s="32"/>
      <c r="E366" s="34"/>
      <c r="F366" s="219"/>
      <c r="G366" s="220"/>
      <c r="H366" s="34"/>
      <c r="I366" s="221"/>
      <c r="J366" s="2"/>
      <c r="K366" s="221"/>
      <c r="L366" s="2"/>
      <c r="M366" s="221"/>
      <c r="N366" s="2"/>
      <c r="O366" s="221"/>
      <c r="P366" s="2"/>
      <c r="Q366" s="221"/>
      <c r="R366" s="2"/>
      <c r="S366" s="221"/>
      <c r="T366" s="2"/>
      <c r="U366" s="169" t="str">
        <f t="shared" si="31"/>
        <v/>
      </c>
      <c r="V366" s="39" t="str">
        <f t="shared" si="32"/>
        <v/>
      </c>
      <c r="W366" s="170"/>
      <c r="X366" s="40"/>
      <c r="Y366" s="41" t="str">
        <f t="shared" si="33"/>
        <v/>
      </c>
      <c r="Z366" s="205" t="str">
        <f t="shared" si="34"/>
        <v/>
      </c>
      <c r="AA366" s="205" t="str">
        <f t="shared" si="35"/>
        <v/>
      </c>
      <c r="AB366" s="163">
        <f t="shared" si="36"/>
        <v>0</v>
      </c>
      <c r="AC366" s="209"/>
    </row>
    <row r="367" spans="1:29" ht="26.1" customHeight="1" thickTop="1" thickBot="1">
      <c r="A367" s="209"/>
      <c r="B367" s="32"/>
      <c r="C367" s="33"/>
      <c r="D367" s="32"/>
      <c r="E367" s="34"/>
      <c r="F367" s="219"/>
      <c r="G367" s="220"/>
      <c r="H367" s="34"/>
      <c r="I367" s="221"/>
      <c r="J367" s="2"/>
      <c r="K367" s="221"/>
      <c r="L367" s="2"/>
      <c r="M367" s="221"/>
      <c r="N367" s="2"/>
      <c r="O367" s="221"/>
      <c r="P367" s="2"/>
      <c r="Q367" s="221"/>
      <c r="R367" s="2"/>
      <c r="S367" s="221"/>
      <c r="T367" s="2"/>
      <c r="U367" s="169" t="str">
        <f t="shared" si="31"/>
        <v/>
      </c>
      <c r="V367" s="39" t="str">
        <f t="shared" si="32"/>
        <v/>
      </c>
      <c r="W367" s="170"/>
      <c r="X367" s="40"/>
      <c r="Y367" s="41" t="str">
        <f t="shared" si="33"/>
        <v/>
      </c>
      <c r="Z367" s="205" t="str">
        <f t="shared" si="34"/>
        <v/>
      </c>
      <c r="AA367" s="205" t="str">
        <f t="shared" si="35"/>
        <v/>
      </c>
      <c r="AB367" s="163">
        <f t="shared" si="36"/>
        <v>0</v>
      </c>
      <c r="AC367" s="209"/>
    </row>
    <row r="368" spans="1:29" ht="26.1" customHeight="1" thickTop="1" thickBot="1">
      <c r="A368" s="209"/>
      <c r="B368" s="32"/>
      <c r="C368" s="33"/>
      <c r="D368" s="32"/>
      <c r="E368" s="34"/>
      <c r="F368" s="219"/>
      <c r="G368" s="220"/>
      <c r="H368" s="34"/>
      <c r="I368" s="221"/>
      <c r="J368" s="2"/>
      <c r="K368" s="221"/>
      <c r="L368" s="2"/>
      <c r="M368" s="221"/>
      <c r="N368" s="2"/>
      <c r="O368" s="221"/>
      <c r="P368" s="2"/>
      <c r="Q368" s="221"/>
      <c r="R368" s="2"/>
      <c r="S368" s="221"/>
      <c r="T368" s="2"/>
      <c r="U368" s="169" t="str">
        <f t="shared" si="31"/>
        <v/>
      </c>
      <c r="V368" s="39" t="str">
        <f t="shared" si="32"/>
        <v/>
      </c>
      <c r="W368" s="170"/>
      <c r="X368" s="40"/>
      <c r="Y368" s="41" t="str">
        <f t="shared" si="33"/>
        <v/>
      </c>
      <c r="Z368" s="205" t="str">
        <f t="shared" si="34"/>
        <v/>
      </c>
      <c r="AA368" s="205" t="str">
        <f t="shared" si="35"/>
        <v/>
      </c>
      <c r="AB368" s="163">
        <f t="shared" si="36"/>
        <v>0</v>
      </c>
      <c r="AC368" s="209"/>
    </row>
    <row r="369" spans="1:29" ht="26.1" customHeight="1" thickTop="1" thickBot="1">
      <c r="A369" s="209"/>
      <c r="B369" s="32"/>
      <c r="C369" s="33"/>
      <c r="D369" s="32"/>
      <c r="E369" s="34"/>
      <c r="F369" s="219"/>
      <c r="G369" s="220"/>
      <c r="H369" s="34"/>
      <c r="I369" s="221"/>
      <c r="J369" s="2"/>
      <c r="K369" s="221"/>
      <c r="L369" s="2"/>
      <c r="M369" s="221"/>
      <c r="N369" s="2"/>
      <c r="O369" s="221"/>
      <c r="P369" s="2"/>
      <c r="Q369" s="221"/>
      <c r="R369" s="2"/>
      <c r="S369" s="221"/>
      <c r="T369" s="2"/>
      <c r="U369" s="169" t="str">
        <f t="shared" si="31"/>
        <v/>
      </c>
      <c r="V369" s="39" t="str">
        <f t="shared" si="32"/>
        <v/>
      </c>
      <c r="W369" s="170"/>
      <c r="X369" s="40"/>
      <c r="Y369" s="41" t="str">
        <f t="shared" si="33"/>
        <v/>
      </c>
      <c r="Z369" s="205" t="str">
        <f t="shared" si="34"/>
        <v/>
      </c>
      <c r="AA369" s="205" t="str">
        <f t="shared" si="35"/>
        <v/>
      </c>
      <c r="AB369" s="163">
        <f t="shared" si="36"/>
        <v>0</v>
      </c>
      <c r="AC369" s="209"/>
    </row>
    <row r="370" spans="1:29" ht="26.1" customHeight="1" thickTop="1" thickBot="1">
      <c r="A370" s="209"/>
      <c r="B370" s="32"/>
      <c r="C370" s="33"/>
      <c r="D370" s="32"/>
      <c r="E370" s="34"/>
      <c r="F370" s="219"/>
      <c r="G370" s="220"/>
      <c r="H370" s="34"/>
      <c r="I370" s="221"/>
      <c r="J370" s="2"/>
      <c r="K370" s="221"/>
      <c r="L370" s="2"/>
      <c r="M370" s="221"/>
      <c r="N370" s="2"/>
      <c r="O370" s="221"/>
      <c r="P370" s="2"/>
      <c r="Q370" s="221"/>
      <c r="R370" s="2"/>
      <c r="S370" s="221"/>
      <c r="T370" s="2"/>
      <c r="U370" s="169" t="str">
        <f t="shared" si="31"/>
        <v/>
      </c>
      <c r="V370" s="39" t="str">
        <f t="shared" si="32"/>
        <v/>
      </c>
      <c r="W370" s="170"/>
      <c r="X370" s="40"/>
      <c r="Y370" s="41" t="str">
        <f t="shared" si="33"/>
        <v/>
      </c>
      <c r="Z370" s="205" t="str">
        <f t="shared" si="34"/>
        <v/>
      </c>
      <c r="AA370" s="205" t="str">
        <f t="shared" si="35"/>
        <v/>
      </c>
      <c r="AB370" s="163">
        <f t="shared" si="36"/>
        <v>0</v>
      </c>
      <c r="AC370" s="209"/>
    </row>
    <row r="371" spans="1:29" ht="26.1" customHeight="1" thickTop="1" thickBot="1">
      <c r="A371" s="209"/>
      <c r="B371" s="32"/>
      <c r="C371" s="33"/>
      <c r="D371" s="32"/>
      <c r="E371" s="34"/>
      <c r="F371" s="219"/>
      <c r="G371" s="220"/>
      <c r="H371" s="34"/>
      <c r="I371" s="221"/>
      <c r="J371" s="2"/>
      <c r="K371" s="221"/>
      <c r="L371" s="2"/>
      <c r="M371" s="221"/>
      <c r="N371" s="2"/>
      <c r="O371" s="221"/>
      <c r="P371" s="2"/>
      <c r="Q371" s="221"/>
      <c r="R371" s="2"/>
      <c r="S371" s="221"/>
      <c r="T371" s="2"/>
      <c r="U371" s="169" t="str">
        <f t="shared" si="31"/>
        <v/>
      </c>
      <c r="V371" s="39" t="str">
        <f t="shared" si="32"/>
        <v/>
      </c>
      <c r="W371" s="170"/>
      <c r="X371" s="40"/>
      <c r="Y371" s="41" t="str">
        <f t="shared" si="33"/>
        <v/>
      </c>
      <c r="Z371" s="205" t="str">
        <f t="shared" si="34"/>
        <v/>
      </c>
      <c r="AA371" s="205" t="str">
        <f t="shared" si="35"/>
        <v/>
      </c>
      <c r="AB371" s="163">
        <f t="shared" si="36"/>
        <v>0</v>
      </c>
      <c r="AC371" s="209"/>
    </row>
    <row r="372" spans="1:29" ht="26.1" customHeight="1" thickTop="1" thickBot="1">
      <c r="A372" s="209"/>
      <c r="B372" s="32"/>
      <c r="C372" s="33"/>
      <c r="D372" s="32"/>
      <c r="E372" s="34"/>
      <c r="F372" s="219"/>
      <c r="G372" s="220"/>
      <c r="H372" s="34"/>
      <c r="I372" s="221"/>
      <c r="J372" s="2"/>
      <c r="K372" s="221"/>
      <c r="L372" s="2"/>
      <c r="M372" s="221"/>
      <c r="N372" s="2"/>
      <c r="O372" s="221"/>
      <c r="P372" s="2"/>
      <c r="Q372" s="221"/>
      <c r="R372" s="2"/>
      <c r="S372" s="221"/>
      <c r="T372" s="2"/>
      <c r="U372" s="169" t="str">
        <f t="shared" si="31"/>
        <v/>
      </c>
      <c r="V372" s="39" t="str">
        <f t="shared" si="32"/>
        <v/>
      </c>
      <c r="W372" s="170"/>
      <c r="X372" s="40"/>
      <c r="Y372" s="41" t="str">
        <f t="shared" si="33"/>
        <v/>
      </c>
      <c r="Z372" s="205" t="str">
        <f t="shared" si="34"/>
        <v/>
      </c>
      <c r="AA372" s="205" t="str">
        <f t="shared" si="35"/>
        <v/>
      </c>
      <c r="AB372" s="163">
        <f t="shared" si="36"/>
        <v>0</v>
      </c>
      <c r="AC372" s="209"/>
    </row>
    <row r="373" spans="1:29" ht="26.1" customHeight="1" thickTop="1" thickBot="1">
      <c r="A373" s="209"/>
      <c r="B373" s="32"/>
      <c r="C373" s="33"/>
      <c r="D373" s="32"/>
      <c r="E373" s="34"/>
      <c r="F373" s="219"/>
      <c r="G373" s="220"/>
      <c r="H373" s="34"/>
      <c r="I373" s="221"/>
      <c r="J373" s="2"/>
      <c r="K373" s="221"/>
      <c r="L373" s="2"/>
      <c r="M373" s="221"/>
      <c r="N373" s="2"/>
      <c r="O373" s="221"/>
      <c r="P373" s="2"/>
      <c r="Q373" s="221"/>
      <c r="R373" s="2"/>
      <c r="S373" s="221"/>
      <c r="T373" s="2"/>
      <c r="U373" s="169" t="str">
        <f t="shared" si="31"/>
        <v/>
      </c>
      <c r="V373" s="39" t="str">
        <f t="shared" si="32"/>
        <v/>
      </c>
      <c r="W373" s="170"/>
      <c r="X373" s="40"/>
      <c r="Y373" s="41" t="str">
        <f t="shared" si="33"/>
        <v/>
      </c>
      <c r="Z373" s="205" t="str">
        <f t="shared" si="34"/>
        <v/>
      </c>
      <c r="AA373" s="205" t="str">
        <f t="shared" si="35"/>
        <v/>
      </c>
      <c r="AB373" s="163">
        <f t="shared" si="36"/>
        <v>0</v>
      </c>
      <c r="AC373" s="209"/>
    </row>
    <row r="374" spans="1:29" ht="26.1" customHeight="1" thickTop="1" thickBot="1">
      <c r="A374" s="209"/>
      <c r="B374" s="32"/>
      <c r="C374" s="33"/>
      <c r="D374" s="32"/>
      <c r="E374" s="34"/>
      <c r="F374" s="219"/>
      <c r="G374" s="220"/>
      <c r="H374" s="34"/>
      <c r="I374" s="221"/>
      <c r="J374" s="2"/>
      <c r="K374" s="221"/>
      <c r="L374" s="2"/>
      <c r="M374" s="221"/>
      <c r="N374" s="2"/>
      <c r="O374" s="221"/>
      <c r="P374" s="2"/>
      <c r="Q374" s="221"/>
      <c r="R374" s="2"/>
      <c r="S374" s="221"/>
      <c r="T374" s="2"/>
      <c r="U374" s="169" t="str">
        <f t="shared" si="31"/>
        <v/>
      </c>
      <c r="V374" s="39" t="str">
        <f t="shared" si="32"/>
        <v/>
      </c>
      <c r="W374" s="170"/>
      <c r="X374" s="40"/>
      <c r="Y374" s="41" t="str">
        <f t="shared" si="33"/>
        <v/>
      </c>
      <c r="Z374" s="205" t="str">
        <f t="shared" si="34"/>
        <v/>
      </c>
      <c r="AA374" s="205" t="str">
        <f t="shared" si="35"/>
        <v/>
      </c>
      <c r="AB374" s="163">
        <f t="shared" si="36"/>
        <v>0</v>
      </c>
      <c r="AC374" s="209"/>
    </row>
    <row r="375" spans="1:29" ht="26.1" customHeight="1" thickTop="1" thickBot="1">
      <c r="A375" s="209"/>
      <c r="B375" s="32"/>
      <c r="C375" s="33"/>
      <c r="D375" s="32"/>
      <c r="E375" s="34"/>
      <c r="F375" s="219"/>
      <c r="G375" s="220"/>
      <c r="H375" s="34"/>
      <c r="I375" s="221"/>
      <c r="J375" s="2"/>
      <c r="K375" s="221"/>
      <c r="L375" s="2"/>
      <c r="M375" s="221"/>
      <c r="N375" s="2"/>
      <c r="O375" s="221"/>
      <c r="P375" s="2"/>
      <c r="Q375" s="221"/>
      <c r="R375" s="2"/>
      <c r="S375" s="221"/>
      <c r="T375" s="2"/>
      <c r="U375" s="169" t="str">
        <f t="shared" si="31"/>
        <v/>
      </c>
      <c r="V375" s="39" t="str">
        <f t="shared" si="32"/>
        <v/>
      </c>
      <c r="W375" s="170"/>
      <c r="X375" s="40"/>
      <c r="Y375" s="41" t="str">
        <f t="shared" si="33"/>
        <v/>
      </c>
      <c r="Z375" s="205" t="str">
        <f t="shared" si="34"/>
        <v/>
      </c>
      <c r="AA375" s="205" t="str">
        <f t="shared" si="35"/>
        <v/>
      </c>
      <c r="AB375" s="163">
        <f t="shared" si="36"/>
        <v>0</v>
      </c>
      <c r="AC375" s="209"/>
    </row>
    <row r="376" spans="1:29" ht="26.1" customHeight="1" thickTop="1" thickBot="1">
      <c r="A376" s="209"/>
      <c r="B376" s="32"/>
      <c r="C376" s="33"/>
      <c r="D376" s="32"/>
      <c r="E376" s="34"/>
      <c r="F376" s="219"/>
      <c r="G376" s="220"/>
      <c r="H376" s="34"/>
      <c r="I376" s="221"/>
      <c r="J376" s="2"/>
      <c r="K376" s="221"/>
      <c r="L376" s="2"/>
      <c r="M376" s="221"/>
      <c r="N376" s="2"/>
      <c r="O376" s="221"/>
      <c r="P376" s="2"/>
      <c r="Q376" s="221"/>
      <c r="R376" s="2"/>
      <c r="S376" s="221"/>
      <c r="T376" s="2"/>
      <c r="U376" s="169" t="str">
        <f t="shared" si="31"/>
        <v/>
      </c>
      <c r="V376" s="39" t="str">
        <f t="shared" si="32"/>
        <v/>
      </c>
      <c r="W376" s="170"/>
      <c r="X376" s="40"/>
      <c r="Y376" s="41" t="str">
        <f t="shared" si="33"/>
        <v/>
      </c>
      <c r="Z376" s="205" t="str">
        <f t="shared" si="34"/>
        <v/>
      </c>
      <c r="AA376" s="205" t="str">
        <f t="shared" si="35"/>
        <v/>
      </c>
      <c r="AB376" s="163">
        <f t="shared" si="36"/>
        <v>0</v>
      </c>
      <c r="AC376" s="209"/>
    </row>
    <row r="377" spans="1:29" ht="26.1" customHeight="1" thickTop="1" thickBot="1">
      <c r="A377" s="209"/>
      <c r="B377" s="32"/>
      <c r="C377" s="33"/>
      <c r="D377" s="32"/>
      <c r="E377" s="34"/>
      <c r="F377" s="219"/>
      <c r="G377" s="220"/>
      <c r="H377" s="34"/>
      <c r="I377" s="221"/>
      <c r="J377" s="2"/>
      <c r="K377" s="221"/>
      <c r="L377" s="2"/>
      <c r="M377" s="221"/>
      <c r="N377" s="2"/>
      <c r="O377" s="221"/>
      <c r="P377" s="2"/>
      <c r="Q377" s="221"/>
      <c r="R377" s="2"/>
      <c r="S377" s="221"/>
      <c r="T377" s="2"/>
      <c r="U377" s="169" t="str">
        <f t="shared" si="31"/>
        <v/>
      </c>
      <c r="V377" s="39" t="str">
        <f t="shared" si="32"/>
        <v/>
      </c>
      <c r="W377" s="170"/>
      <c r="X377" s="40"/>
      <c r="Y377" s="41" t="str">
        <f t="shared" si="33"/>
        <v/>
      </c>
      <c r="Z377" s="205" t="str">
        <f t="shared" si="34"/>
        <v/>
      </c>
      <c r="AA377" s="205" t="str">
        <f t="shared" si="35"/>
        <v/>
      </c>
      <c r="AB377" s="163">
        <f t="shared" si="36"/>
        <v>0</v>
      </c>
      <c r="AC377" s="209"/>
    </row>
    <row r="378" spans="1:29" ht="26.1" customHeight="1" thickTop="1" thickBot="1">
      <c r="A378" s="209"/>
      <c r="B378" s="32"/>
      <c r="C378" s="33"/>
      <c r="D378" s="32"/>
      <c r="E378" s="34"/>
      <c r="F378" s="219"/>
      <c r="G378" s="220"/>
      <c r="H378" s="34"/>
      <c r="I378" s="221"/>
      <c r="J378" s="2"/>
      <c r="K378" s="221"/>
      <c r="L378" s="2"/>
      <c r="M378" s="221"/>
      <c r="N378" s="2"/>
      <c r="O378" s="221"/>
      <c r="P378" s="2"/>
      <c r="Q378" s="221"/>
      <c r="R378" s="2"/>
      <c r="S378" s="221"/>
      <c r="T378" s="2"/>
      <c r="U378" s="169" t="str">
        <f t="shared" si="31"/>
        <v/>
      </c>
      <c r="V378" s="39" t="str">
        <f t="shared" si="32"/>
        <v/>
      </c>
      <c r="W378" s="170"/>
      <c r="X378" s="40"/>
      <c r="Y378" s="41" t="str">
        <f t="shared" si="33"/>
        <v/>
      </c>
      <c r="Z378" s="205" t="str">
        <f t="shared" si="34"/>
        <v/>
      </c>
      <c r="AA378" s="205" t="str">
        <f t="shared" si="35"/>
        <v/>
      </c>
      <c r="AB378" s="163">
        <f t="shared" si="36"/>
        <v>0</v>
      </c>
      <c r="AC378" s="209"/>
    </row>
    <row r="379" spans="1:29" ht="26.1" customHeight="1" thickTop="1" thickBot="1">
      <c r="A379" s="209"/>
      <c r="B379" s="32"/>
      <c r="C379" s="33"/>
      <c r="D379" s="32"/>
      <c r="E379" s="34"/>
      <c r="F379" s="219"/>
      <c r="G379" s="220"/>
      <c r="H379" s="34"/>
      <c r="I379" s="221"/>
      <c r="J379" s="2"/>
      <c r="K379" s="221"/>
      <c r="L379" s="2"/>
      <c r="M379" s="221"/>
      <c r="N379" s="2"/>
      <c r="O379" s="221"/>
      <c r="P379" s="2"/>
      <c r="Q379" s="221"/>
      <c r="R379" s="2"/>
      <c r="S379" s="221"/>
      <c r="T379" s="2"/>
      <c r="U379" s="169" t="str">
        <f t="shared" si="31"/>
        <v/>
      </c>
      <c r="V379" s="39" t="str">
        <f t="shared" si="32"/>
        <v/>
      </c>
      <c r="W379" s="170"/>
      <c r="X379" s="40"/>
      <c r="Y379" s="41" t="str">
        <f t="shared" si="33"/>
        <v/>
      </c>
      <c r="Z379" s="205" t="str">
        <f t="shared" si="34"/>
        <v/>
      </c>
      <c r="AA379" s="205" t="str">
        <f t="shared" si="35"/>
        <v/>
      </c>
      <c r="AB379" s="163">
        <f t="shared" si="36"/>
        <v>0</v>
      </c>
      <c r="AC379" s="209"/>
    </row>
    <row r="380" spans="1:29" ht="26.1" customHeight="1" thickTop="1" thickBot="1">
      <c r="A380" s="209"/>
      <c r="B380" s="32"/>
      <c r="C380" s="33"/>
      <c r="D380" s="32"/>
      <c r="E380" s="34"/>
      <c r="F380" s="219"/>
      <c r="G380" s="220"/>
      <c r="H380" s="34"/>
      <c r="I380" s="221"/>
      <c r="J380" s="2"/>
      <c r="K380" s="221"/>
      <c r="L380" s="2"/>
      <c r="M380" s="221"/>
      <c r="N380" s="2"/>
      <c r="O380" s="221"/>
      <c r="P380" s="2"/>
      <c r="Q380" s="221"/>
      <c r="R380" s="2"/>
      <c r="S380" s="221"/>
      <c r="T380" s="2"/>
      <c r="U380" s="169" t="str">
        <f t="shared" si="31"/>
        <v/>
      </c>
      <c r="V380" s="39" t="str">
        <f t="shared" si="32"/>
        <v/>
      </c>
      <c r="W380" s="170"/>
      <c r="X380" s="40"/>
      <c r="Y380" s="41" t="str">
        <f t="shared" si="33"/>
        <v/>
      </c>
      <c r="Z380" s="205" t="str">
        <f t="shared" si="34"/>
        <v/>
      </c>
      <c r="AA380" s="205" t="str">
        <f t="shared" si="35"/>
        <v/>
      </c>
      <c r="AB380" s="163">
        <f t="shared" si="36"/>
        <v>0</v>
      </c>
      <c r="AC380" s="209"/>
    </row>
    <row r="381" spans="1:29" ht="26.1" customHeight="1" thickTop="1" thickBot="1">
      <c r="A381" s="209"/>
      <c r="B381" s="32"/>
      <c r="C381" s="33"/>
      <c r="D381" s="32"/>
      <c r="E381" s="34"/>
      <c r="F381" s="219"/>
      <c r="G381" s="220"/>
      <c r="H381" s="34"/>
      <c r="I381" s="221"/>
      <c r="J381" s="2"/>
      <c r="K381" s="221"/>
      <c r="L381" s="2"/>
      <c r="M381" s="221"/>
      <c r="N381" s="2"/>
      <c r="O381" s="221"/>
      <c r="P381" s="2"/>
      <c r="Q381" s="221"/>
      <c r="R381" s="2"/>
      <c r="S381" s="221"/>
      <c r="T381" s="2"/>
      <c r="U381" s="169" t="str">
        <f t="shared" si="31"/>
        <v/>
      </c>
      <c r="V381" s="39" t="str">
        <f t="shared" si="32"/>
        <v/>
      </c>
      <c r="W381" s="170"/>
      <c r="X381" s="40"/>
      <c r="Y381" s="41" t="str">
        <f t="shared" si="33"/>
        <v/>
      </c>
      <c r="Z381" s="205" t="str">
        <f t="shared" si="34"/>
        <v/>
      </c>
      <c r="AA381" s="205" t="str">
        <f t="shared" si="35"/>
        <v/>
      </c>
      <c r="AB381" s="163">
        <f t="shared" si="36"/>
        <v>0</v>
      </c>
      <c r="AC381" s="209"/>
    </row>
    <row r="382" spans="1:29" ht="26.1" customHeight="1" thickTop="1" thickBot="1">
      <c r="A382" s="209"/>
      <c r="B382" s="32"/>
      <c r="C382" s="33"/>
      <c r="D382" s="32"/>
      <c r="E382" s="34"/>
      <c r="F382" s="219"/>
      <c r="G382" s="220"/>
      <c r="H382" s="34"/>
      <c r="I382" s="221"/>
      <c r="J382" s="2"/>
      <c r="K382" s="221"/>
      <c r="L382" s="2"/>
      <c r="M382" s="221"/>
      <c r="N382" s="2"/>
      <c r="O382" s="221"/>
      <c r="P382" s="2"/>
      <c r="Q382" s="221"/>
      <c r="R382" s="2"/>
      <c r="S382" s="221"/>
      <c r="T382" s="2"/>
      <c r="U382" s="169" t="str">
        <f t="shared" si="31"/>
        <v/>
      </c>
      <c r="V382" s="39" t="str">
        <f t="shared" si="32"/>
        <v/>
      </c>
      <c r="W382" s="170"/>
      <c r="X382" s="40"/>
      <c r="Y382" s="41" t="str">
        <f t="shared" si="33"/>
        <v/>
      </c>
      <c r="Z382" s="205" t="str">
        <f t="shared" si="34"/>
        <v/>
      </c>
      <c r="AA382" s="205" t="str">
        <f t="shared" si="35"/>
        <v/>
      </c>
      <c r="AB382" s="163">
        <f t="shared" si="36"/>
        <v>0</v>
      </c>
      <c r="AC382" s="209"/>
    </row>
    <row r="383" spans="1:29" ht="26.1" customHeight="1" thickTop="1" thickBot="1">
      <c r="A383" s="209"/>
      <c r="B383" s="32"/>
      <c r="C383" s="33"/>
      <c r="D383" s="32"/>
      <c r="E383" s="34"/>
      <c r="F383" s="219"/>
      <c r="G383" s="220"/>
      <c r="H383" s="34"/>
      <c r="I383" s="221"/>
      <c r="J383" s="2"/>
      <c r="K383" s="221"/>
      <c r="L383" s="2"/>
      <c r="M383" s="221"/>
      <c r="N383" s="2"/>
      <c r="O383" s="221"/>
      <c r="P383" s="2"/>
      <c r="Q383" s="221"/>
      <c r="R383" s="2"/>
      <c r="S383" s="221"/>
      <c r="T383" s="2"/>
      <c r="U383" s="169" t="str">
        <f t="shared" si="31"/>
        <v/>
      </c>
      <c r="V383" s="39" t="str">
        <f t="shared" si="32"/>
        <v/>
      </c>
      <c r="W383" s="170"/>
      <c r="X383" s="40"/>
      <c r="Y383" s="41" t="str">
        <f t="shared" si="33"/>
        <v/>
      </c>
      <c r="Z383" s="205" t="str">
        <f t="shared" si="34"/>
        <v/>
      </c>
      <c r="AA383" s="205" t="str">
        <f t="shared" si="35"/>
        <v/>
      </c>
      <c r="AB383" s="163">
        <f t="shared" si="36"/>
        <v>0</v>
      </c>
      <c r="AC383" s="209"/>
    </row>
    <row r="384" spans="1:29" ht="26.1" customHeight="1" thickTop="1" thickBot="1">
      <c r="A384" s="209"/>
      <c r="B384" s="32"/>
      <c r="C384" s="33"/>
      <c r="D384" s="32"/>
      <c r="E384" s="34"/>
      <c r="F384" s="219"/>
      <c r="G384" s="220"/>
      <c r="H384" s="34"/>
      <c r="I384" s="221"/>
      <c r="J384" s="2"/>
      <c r="K384" s="221"/>
      <c r="L384" s="2"/>
      <c r="M384" s="221"/>
      <c r="N384" s="2"/>
      <c r="O384" s="221"/>
      <c r="P384" s="2"/>
      <c r="Q384" s="221"/>
      <c r="R384" s="2"/>
      <c r="S384" s="221"/>
      <c r="T384" s="2"/>
      <c r="U384" s="169" t="str">
        <f t="shared" si="31"/>
        <v/>
      </c>
      <c r="V384" s="39" t="str">
        <f t="shared" si="32"/>
        <v/>
      </c>
      <c r="W384" s="170"/>
      <c r="X384" s="40"/>
      <c r="Y384" s="41" t="str">
        <f t="shared" si="33"/>
        <v/>
      </c>
      <c r="Z384" s="205" t="str">
        <f t="shared" si="34"/>
        <v/>
      </c>
      <c r="AA384" s="205" t="str">
        <f t="shared" si="35"/>
        <v/>
      </c>
      <c r="AB384" s="163">
        <f t="shared" si="36"/>
        <v>0</v>
      </c>
      <c r="AC384" s="209"/>
    </row>
    <row r="385" spans="1:29" ht="26.1" customHeight="1" thickTop="1" thickBot="1">
      <c r="A385" s="209"/>
      <c r="B385" s="32"/>
      <c r="C385" s="33"/>
      <c r="D385" s="32"/>
      <c r="E385" s="34"/>
      <c r="F385" s="219"/>
      <c r="G385" s="220"/>
      <c r="H385" s="34"/>
      <c r="I385" s="221"/>
      <c r="J385" s="2"/>
      <c r="K385" s="221"/>
      <c r="L385" s="2"/>
      <c r="M385" s="221"/>
      <c r="N385" s="2"/>
      <c r="O385" s="221"/>
      <c r="P385" s="2"/>
      <c r="Q385" s="221"/>
      <c r="R385" s="2"/>
      <c r="S385" s="221"/>
      <c r="T385" s="2"/>
      <c r="U385" s="169" t="str">
        <f t="shared" si="31"/>
        <v/>
      </c>
      <c r="V385" s="39" t="str">
        <f t="shared" si="32"/>
        <v/>
      </c>
      <c r="W385" s="170"/>
      <c r="X385" s="40"/>
      <c r="Y385" s="41" t="str">
        <f t="shared" si="33"/>
        <v/>
      </c>
      <c r="Z385" s="205" t="str">
        <f t="shared" si="34"/>
        <v/>
      </c>
      <c r="AA385" s="205" t="str">
        <f t="shared" si="35"/>
        <v/>
      </c>
      <c r="AB385" s="163">
        <f t="shared" si="36"/>
        <v>0</v>
      </c>
      <c r="AC385" s="209"/>
    </row>
    <row r="386" spans="1:29" ht="26.1" customHeight="1" thickTop="1" thickBot="1">
      <c r="A386" s="209"/>
      <c r="B386" s="32"/>
      <c r="C386" s="33"/>
      <c r="D386" s="32"/>
      <c r="E386" s="34"/>
      <c r="F386" s="219"/>
      <c r="G386" s="220"/>
      <c r="H386" s="34"/>
      <c r="I386" s="221"/>
      <c r="J386" s="2"/>
      <c r="K386" s="221"/>
      <c r="L386" s="2"/>
      <c r="M386" s="221"/>
      <c r="N386" s="2"/>
      <c r="O386" s="221"/>
      <c r="P386" s="2"/>
      <c r="Q386" s="221"/>
      <c r="R386" s="2"/>
      <c r="S386" s="221"/>
      <c r="T386" s="2"/>
      <c r="U386" s="169" t="str">
        <f t="shared" si="31"/>
        <v/>
      </c>
      <c r="V386" s="39" t="str">
        <f t="shared" si="32"/>
        <v/>
      </c>
      <c r="W386" s="170"/>
      <c r="X386" s="40"/>
      <c r="Y386" s="41" t="str">
        <f t="shared" si="33"/>
        <v/>
      </c>
      <c r="Z386" s="205" t="str">
        <f t="shared" si="34"/>
        <v/>
      </c>
      <c r="AA386" s="205" t="str">
        <f t="shared" si="35"/>
        <v/>
      </c>
      <c r="AB386" s="163">
        <f t="shared" si="36"/>
        <v>0</v>
      </c>
      <c r="AC386" s="209"/>
    </row>
    <row r="387" spans="1:29" ht="26.1" customHeight="1" thickTop="1" thickBot="1">
      <c r="A387" s="209"/>
      <c r="B387" s="32"/>
      <c r="C387" s="33"/>
      <c r="D387" s="32"/>
      <c r="E387" s="34"/>
      <c r="F387" s="219"/>
      <c r="G387" s="220"/>
      <c r="H387" s="34"/>
      <c r="I387" s="221"/>
      <c r="J387" s="2"/>
      <c r="K387" s="221"/>
      <c r="L387" s="2"/>
      <c r="M387" s="221"/>
      <c r="N387" s="2"/>
      <c r="O387" s="221"/>
      <c r="P387" s="2"/>
      <c r="Q387" s="221"/>
      <c r="R387" s="2"/>
      <c r="S387" s="221"/>
      <c r="T387" s="2"/>
      <c r="U387" s="169" t="str">
        <f t="shared" si="31"/>
        <v/>
      </c>
      <c r="V387" s="39" t="str">
        <f t="shared" si="32"/>
        <v/>
      </c>
      <c r="W387" s="170"/>
      <c r="X387" s="40"/>
      <c r="Y387" s="41" t="str">
        <f t="shared" si="33"/>
        <v/>
      </c>
      <c r="Z387" s="205" t="str">
        <f t="shared" si="34"/>
        <v/>
      </c>
      <c r="AA387" s="205" t="str">
        <f t="shared" si="35"/>
        <v/>
      </c>
      <c r="AB387" s="163">
        <f t="shared" si="36"/>
        <v>0</v>
      </c>
      <c r="AC387" s="209"/>
    </row>
    <row r="388" spans="1:29" ht="26.1" customHeight="1" thickTop="1" thickBot="1">
      <c r="A388" s="209"/>
      <c r="B388" s="32"/>
      <c r="C388" s="33"/>
      <c r="D388" s="32"/>
      <c r="E388" s="34"/>
      <c r="F388" s="219"/>
      <c r="G388" s="220"/>
      <c r="H388" s="34"/>
      <c r="I388" s="221"/>
      <c r="J388" s="2"/>
      <c r="K388" s="221"/>
      <c r="L388" s="2"/>
      <c r="M388" s="221"/>
      <c r="N388" s="2"/>
      <c r="O388" s="221"/>
      <c r="P388" s="2"/>
      <c r="Q388" s="221"/>
      <c r="R388" s="2"/>
      <c r="S388" s="221"/>
      <c r="T388" s="2"/>
      <c r="U388" s="169" t="str">
        <f t="shared" si="31"/>
        <v/>
      </c>
      <c r="V388" s="39" t="str">
        <f t="shared" si="32"/>
        <v/>
      </c>
      <c r="W388" s="170"/>
      <c r="X388" s="40"/>
      <c r="Y388" s="41" t="str">
        <f t="shared" si="33"/>
        <v/>
      </c>
      <c r="Z388" s="205" t="str">
        <f t="shared" si="34"/>
        <v/>
      </c>
      <c r="AA388" s="205" t="str">
        <f t="shared" si="35"/>
        <v/>
      </c>
      <c r="AB388" s="163">
        <f t="shared" si="36"/>
        <v>0</v>
      </c>
      <c r="AC388" s="209"/>
    </row>
    <row r="389" spans="1:29" ht="26.1" customHeight="1" thickTop="1" thickBot="1">
      <c r="A389" s="209"/>
      <c r="B389" s="32"/>
      <c r="C389" s="33"/>
      <c r="D389" s="32"/>
      <c r="E389" s="34"/>
      <c r="F389" s="219"/>
      <c r="G389" s="220"/>
      <c r="H389" s="34"/>
      <c r="I389" s="221"/>
      <c r="J389" s="2"/>
      <c r="K389" s="221"/>
      <c r="L389" s="2"/>
      <c r="M389" s="221"/>
      <c r="N389" s="2"/>
      <c r="O389" s="221"/>
      <c r="P389" s="2"/>
      <c r="Q389" s="221"/>
      <c r="R389" s="2"/>
      <c r="S389" s="221"/>
      <c r="T389" s="2"/>
      <c r="U389" s="169" t="str">
        <f t="shared" si="31"/>
        <v/>
      </c>
      <c r="V389" s="39" t="str">
        <f t="shared" si="32"/>
        <v/>
      </c>
      <c r="W389" s="170"/>
      <c r="X389" s="40"/>
      <c r="Y389" s="41" t="str">
        <f t="shared" si="33"/>
        <v/>
      </c>
      <c r="Z389" s="205" t="str">
        <f t="shared" si="34"/>
        <v/>
      </c>
      <c r="AA389" s="205" t="str">
        <f t="shared" si="35"/>
        <v/>
      </c>
      <c r="AB389" s="163">
        <f t="shared" si="36"/>
        <v>0</v>
      </c>
      <c r="AC389" s="209"/>
    </row>
    <row r="390" spans="1:29" ht="26.1" customHeight="1" thickTop="1" thickBot="1">
      <c r="A390" s="209"/>
      <c r="B390" s="32"/>
      <c r="C390" s="33"/>
      <c r="D390" s="32"/>
      <c r="E390" s="34"/>
      <c r="F390" s="219"/>
      <c r="G390" s="220"/>
      <c r="H390" s="34"/>
      <c r="I390" s="221"/>
      <c r="J390" s="2"/>
      <c r="K390" s="221"/>
      <c r="L390" s="2"/>
      <c r="M390" s="221"/>
      <c r="N390" s="2"/>
      <c r="O390" s="221"/>
      <c r="P390" s="2"/>
      <c r="Q390" s="221"/>
      <c r="R390" s="2"/>
      <c r="S390" s="221"/>
      <c r="T390" s="2"/>
      <c r="U390" s="169" t="str">
        <f t="shared" si="31"/>
        <v/>
      </c>
      <c r="V390" s="39" t="str">
        <f t="shared" si="32"/>
        <v/>
      </c>
      <c r="W390" s="170"/>
      <c r="X390" s="40"/>
      <c r="Y390" s="41" t="str">
        <f t="shared" si="33"/>
        <v/>
      </c>
      <c r="Z390" s="205" t="str">
        <f t="shared" si="34"/>
        <v/>
      </c>
      <c r="AA390" s="205" t="str">
        <f t="shared" si="35"/>
        <v/>
      </c>
      <c r="AB390" s="163">
        <f t="shared" si="36"/>
        <v>0</v>
      </c>
      <c r="AC390" s="209"/>
    </row>
    <row r="391" spans="1:29" ht="26.1" customHeight="1" thickTop="1" thickBot="1">
      <c r="A391" s="209"/>
      <c r="B391" s="32"/>
      <c r="C391" s="33"/>
      <c r="D391" s="32"/>
      <c r="E391" s="34"/>
      <c r="F391" s="219"/>
      <c r="G391" s="220"/>
      <c r="H391" s="34"/>
      <c r="I391" s="221"/>
      <c r="J391" s="2"/>
      <c r="K391" s="221"/>
      <c r="L391" s="2"/>
      <c r="M391" s="221"/>
      <c r="N391" s="2"/>
      <c r="O391" s="221"/>
      <c r="P391" s="2"/>
      <c r="Q391" s="221"/>
      <c r="R391" s="2"/>
      <c r="S391" s="221"/>
      <c r="T391" s="2"/>
      <c r="U391" s="169" t="str">
        <f t="shared" si="31"/>
        <v/>
      </c>
      <c r="V391" s="39" t="str">
        <f t="shared" si="32"/>
        <v/>
      </c>
      <c r="W391" s="170"/>
      <c r="X391" s="40"/>
      <c r="Y391" s="41" t="str">
        <f t="shared" si="33"/>
        <v/>
      </c>
      <c r="Z391" s="205" t="str">
        <f t="shared" si="34"/>
        <v/>
      </c>
      <c r="AA391" s="205" t="str">
        <f t="shared" si="35"/>
        <v/>
      </c>
      <c r="AB391" s="163">
        <f t="shared" si="36"/>
        <v>0</v>
      </c>
      <c r="AC391" s="209"/>
    </row>
    <row r="392" spans="1:29" ht="26.1" customHeight="1" thickTop="1" thickBot="1">
      <c r="A392" s="209"/>
      <c r="B392" s="32"/>
      <c r="C392" s="33"/>
      <c r="D392" s="32"/>
      <c r="E392" s="34"/>
      <c r="F392" s="219"/>
      <c r="G392" s="220"/>
      <c r="H392" s="34"/>
      <c r="I392" s="221"/>
      <c r="J392" s="2"/>
      <c r="K392" s="221"/>
      <c r="L392" s="2"/>
      <c r="M392" s="221"/>
      <c r="N392" s="2"/>
      <c r="O392" s="221"/>
      <c r="P392" s="2"/>
      <c r="Q392" s="221"/>
      <c r="R392" s="2"/>
      <c r="S392" s="221"/>
      <c r="T392" s="2"/>
      <c r="U392" s="169" t="str">
        <f t="shared" si="31"/>
        <v/>
      </c>
      <c r="V392" s="39" t="str">
        <f t="shared" si="32"/>
        <v/>
      </c>
      <c r="W392" s="170"/>
      <c r="X392" s="40"/>
      <c r="Y392" s="41" t="str">
        <f t="shared" si="33"/>
        <v/>
      </c>
      <c r="Z392" s="205" t="str">
        <f t="shared" si="34"/>
        <v/>
      </c>
      <c r="AA392" s="205" t="str">
        <f t="shared" si="35"/>
        <v/>
      </c>
      <c r="AB392" s="163">
        <f t="shared" si="36"/>
        <v>0</v>
      </c>
      <c r="AC392" s="209"/>
    </row>
    <row r="393" spans="1:29" ht="26.1" customHeight="1" thickTop="1" thickBot="1">
      <c r="A393" s="209"/>
      <c r="B393" s="32"/>
      <c r="C393" s="33"/>
      <c r="D393" s="32"/>
      <c r="E393" s="34"/>
      <c r="F393" s="219"/>
      <c r="G393" s="220"/>
      <c r="H393" s="34"/>
      <c r="I393" s="221"/>
      <c r="J393" s="2"/>
      <c r="K393" s="221"/>
      <c r="L393" s="2"/>
      <c r="M393" s="221"/>
      <c r="N393" s="2"/>
      <c r="O393" s="221"/>
      <c r="P393" s="2"/>
      <c r="Q393" s="221"/>
      <c r="R393" s="2"/>
      <c r="S393" s="221"/>
      <c r="T393" s="2"/>
      <c r="U393" s="169" t="str">
        <f t="shared" si="31"/>
        <v/>
      </c>
      <c r="V393" s="39" t="str">
        <f t="shared" si="32"/>
        <v/>
      </c>
      <c r="W393" s="170"/>
      <c r="X393" s="40"/>
      <c r="Y393" s="41" t="str">
        <f t="shared" si="33"/>
        <v/>
      </c>
      <c r="Z393" s="205" t="str">
        <f t="shared" si="34"/>
        <v/>
      </c>
      <c r="AA393" s="205" t="str">
        <f t="shared" si="35"/>
        <v/>
      </c>
      <c r="AB393" s="163">
        <f t="shared" si="36"/>
        <v>0</v>
      </c>
      <c r="AC393" s="209"/>
    </row>
    <row r="394" spans="1:29" ht="26.1" customHeight="1" thickTop="1" thickBot="1">
      <c r="A394" s="209"/>
      <c r="B394" s="32"/>
      <c r="C394" s="33"/>
      <c r="D394" s="32"/>
      <c r="E394" s="34"/>
      <c r="F394" s="219"/>
      <c r="G394" s="220"/>
      <c r="H394" s="34"/>
      <c r="I394" s="221"/>
      <c r="J394" s="2"/>
      <c r="K394" s="221"/>
      <c r="L394" s="2"/>
      <c r="M394" s="221"/>
      <c r="N394" s="2"/>
      <c r="O394" s="221"/>
      <c r="P394" s="2"/>
      <c r="Q394" s="221"/>
      <c r="R394" s="2"/>
      <c r="S394" s="221"/>
      <c r="T394" s="2"/>
      <c r="U394" s="169" t="str">
        <f t="shared" si="31"/>
        <v/>
      </c>
      <c r="V394" s="39" t="str">
        <f t="shared" si="32"/>
        <v/>
      </c>
      <c r="W394" s="170"/>
      <c r="X394" s="40"/>
      <c r="Y394" s="41" t="str">
        <f t="shared" si="33"/>
        <v/>
      </c>
      <c r="Z394" s="205" t="str">
        <f t="shared" si="34"/>
        <v/>
      </c>
      <c r="AA394" s="205" t="str">
        <f t="shared" si="35"/>
        <v/>
      </c>
      <c r="AB394" s="163">
        <f t="shared" si="36"/>
        <v>0</v>
      </c>
      <c r="AC394" s="209"/>
    </row>
    <row r="395" spans="1:29" ht="26.1" customHeight="1" thickTop="1" thickBot="1">
      <c r="A395" s="209"/>
      <c r="B395" s="32"/>
      <c r="C395" s="33"/>
      <c r="D395" s="32"/>
      <c r="E395" s="34"/>
      <c r="F395" s="219"/>
      <c r="G395" s="220"/>
      <c r="H395" s="34"/>
      <c r="I395" s="221"/>
      <c r="J395" s="2"/>
      <c r="K395" s="221"/>
      <c r="L395" s="2"/>
      <c r="M395" s="221"/>
      <c r="N395" s="2"/>
      <c r="O395" s="221"/>
      <c r="P395" s="2"/>
      <c r="Q395" s="221"/>
      <c r="R395" s="2"/>
      <c r="S395" s="221"/>
      <c r="T395" s="2"/>
      <c r="U395" s="169" t="str">
        <f t="shared" si="31"/>
        <v/>
      </c>
      <c r="V395" s="39" t="str">
        <f t="shared" si="32"/>
        <v/>
      </c>
      <c r="W395" s="170"/>
      <c r="X395" s="40"/>
      <c r="Y395" s="41" t="str">
        <f t="shared" si="33"/>
        <v/>
      </c>
      <c r="Z395" s="205" t="str">
        <f t="shared" si="34"/>
        <v/>
      </c>
      <c r="AA395" s="205" t="str">
        <f t="shared" si="35"/>
        <v/>
      </c>
      <c r="AB395" s="163">
        <f t="shared" si="36"/>
        <v>0</v>
      </c>
      <c r="AC395" s="209"/>
    </row>
    <row r="396" spans="1:29" ht="26.1" customHeight="1" thickTop="1" thickBot="1">
      <c r="A396" s="209"/>
      <c r="B396" s="32"/>
      <c r="C396" s="33"/>
      <c r="D396" s="32"/>
      <c r="E396" s="34"/>
      <c r="F396" s="219"/>
      <c r="G396" s="220"/>
      <c r="H396" s="34"/>
      <c r="I396" s="221"/>
      <c r="J396" s="2"/>
      <c r="K396" s="221"/>
      <c r="L396" s="2"/>
      <c r="M396" s="221"/>
      <c r="N396" s="2"/>
      <c r="O396" s="221"/>
      <c r="P396" s="2"/>
      <c r="Q396" s="221"/>
      <c r="R396" s="2"/>
      <c r="S396" s="221"/>
      <c r="T396" s="2"/>
      <c r="U396" s="169" t="str">
        <f t="shared" si="31"/>
        <v/>
      </c>
      <c r="V396" s="39" t="str">
        <f t="shared" si="32"/>
        <v/>
      </c>
      <c r="W396" s="170"/>
      <c r="X396" s="40"/>
      <c r="Y396" s="41" t="str">
        <f t="shared" si="33"/>
        <v/>
      </c>
      <c r="Z396" s="205" t="str">
        <f t="shared" si="34"/>
        <v/>
      </c>
      <c r="AA396" s="205" t="str">
        <f t="shared" si="35"/>
        <v/>
      </c>
      <c r="AB396" s="163">
        <f t="shared" si="36"/>
        <v>0</v>
      </c>
      <c r="AC396" s="209"/>
    </row>
    <row r="397" spans="1:29" ht="26.1" customHeight="1" thickTop="1" thickBot="1">
      <c r="A397" s="209"/>
      <c r="B397" s="32"/>
      <c r="C397" s="33"/>
      <c r="D397" s="32"/>
      <c r="E397" s="34"/>
      <c r="F397" s="219"/>
      <c r="G397" s="220"/>
      <c r="H397" s="34"/>
      <c r="I397" s="221"/>
      <c r="J397" s="2"/>
      <c r="K397" s="221"/>
      <c r="L397" s="2"/>
      <c r="M397" s="221"/>
      <c r="N397" s="2"/>
      <c r="O397" s="221"/>
      <c r="P397" s="2"/>
      <c r="Q397" s="221"/>
      <c r="R397" s="2"/>
      <c r="S397" s="221"/>
      <c r="T397" s="2"/>
      <c r="U397" s="169" t="str">
        <f t="shared" si="31"/>
        <v/>
      </c>
      <c r="V397" s="39" t="str">
        <f t="shared" si="32"/>
        <v/>
      </c>
      <c r="W397" s="170"/>
      <c r="X397" s="40"/>
      <c r="Y397" s="41" t="str">
        <f t="shared" si="33"/>
        <v/>
      </c>
      <c r="Z397" s="205" t="str">
        <f t="shared" si="34"/>
        <v/>
      </c>
      <c r="AA397" s="205" t="str">
        <f t="shared" si="35"/>
        <v/>
      </c>
      <c r="AB397" s="163">
        <f t="shared" si="36"/>
        <v>0</v>
      </c>
      <c r="AC397" s="209"/>
    </row>
    <row r="398" spans="1:29" ht="26.1" customHeight="1" thickTop="1" thickBot="1">
      <c r="A398" s="209"/>
      <c r="B398" s="32"/>
      <c r="C398" s="33"/>
      <c r="D398" s="32"/>
      <c r="E398" s="34"/>
      <c r="F398" s="219"/>
      <c r="G398" s="220"/>
      <c r="H398" s="34"/>
      <c r="I398" s="221"/>
      <c r="J398" s="2"/>
      <c r="K398" s="221"/>
      <c r="L398" s="2"/>
      <c r="M398" s="221"/>
      <c r="N398" s="2"/>
      <c r="O398" s="221"/>
      <c r="P398" s="2"/>
      <c r="Q398" s="221"/>
      <c r="R398" s="2"/>
      <c r="S398" s="221"/>
      <c r="T398" s="2"/>
      <c r="U398" s="169" t="str">
        <f t="shared" si="31"/>
        <v/>
      </c>
      <c r="V398" s="39" t="str">
        <f t="shared" si="32"/>
        <v/>
      </c>
      <c r="W398" s="170"/>
      <c r="X398" s="40"/>
      <c r="Y398" s="41" t="str">
        <f t="shared" si="33"/>
        <v/>
      </c>
      <c r="Z398" s="205" t="str">
        <f t="shared" si="34"/>
        <v/>
      </c>
      <c r="AA398" s="205" t="str">
        <f t="shared" si="35"/>
        <v/>
      </c>
      <c r="AB398" s="163">
        <f t="shared" si="36"/>
        <v>0</v>
      </c>
      <c r="AC398" s="209"/>
    </row>
    <row r="399" spans="1:29" ht="26.1" customHeight="1" thickTop="1" thickBot="1">
      <c r="A399" s="209"/>
      <c r="B399" s="32"/>
      <c r="C399" s="33"/>
      <c r="D399" s="32"/>
      <c r="E399" s="34"/>
      <c r="F399" s="219"/>
      <c r="G399" s="220"/>
      <c r="H399" s="34"/>
      <c r="I399" s="221"/>
      <c r="J399" s="2"/>
      <c r="K399" s="221"/>
      <c r="L399" s="2"/>
      <c r="M399" s="221"/>
      <c r="N399" s="2"/>
      <c r="O399" s="221"/>
      <c r="P399" s="2"/>
      <c r="Q399" s="221"/>
      <c r="R399" s="2"/>
      <c r="S399" s="221"/>
      <c r="T399" s="2"/>
      <c r="U399" s="169" t="str">
        <f t="shared" si="31"/>
        <v/>
      </c>
      <c r="V399" s="39" t="str">
        <f t="shared" si="32"/>
        <v/>
      </c>
      <c r="W399" s="170"/>
      <c r="X399" s="40"/>
      <c r="Y399" s="41" t="str">
        <f t="shared" si="33"/>
        <v/>
      </c>
      <c r="Z399" s="205" t="str">
        <f t="shared" si="34"/>
        <v/>
      </c>
      <c r="AA399" s="205" t="str">
        <f t="shared" si="35"/>
        <v/>
      </c>
      <c r="AB399" s="163">
        <f t="shared" si="36"/>
        <v>0</v>
      </c>
      <c r="AC399" s="209"/>
    </row>
    <row r="400" spans="1:29" ht="26.1" customHeight="1" thickTop="1" thickBot="1">
      <c r="A400" s="209"/>
      <c r="B400" s="32"/>
      <c r="C400" s="33"/>
      <c r="D400" s="32"/>
      <c r="E400" s="34"/>
      <c r="F400" s="219"/>
      <c r="G400" s="220"/>
      <c r="H400" s="34"/>
      <c r="I400" s="221"/>
      <c r="J400" s="2"/>
      <c r="K400" s="221"/>
      <c r="L400" s="2"/>
      <c r="M400" s="221"/>
      <c r="N400" s="2"/>
      <c r="O400" s="221"/>
      <c r="P400" s="2"/>
      <c r="Q400" s="221"/>
      <c r="R400" s="2"/>
      <c r="S400" s="221"/>
      <c r="T400" s="2"/>
      <c r="U400" s="169" t="str">
        <f t="shared" ref="U400:U463" si="37">IF(AND(COUNTA(J400,L400,N400,P400,R400,T400)=0,COUNTA(I400,K400,M400,O400,Q400,S400)=6),"x","")</f>
        <v/>
      </c>
      <c r="V400" s="39" t="str">
        <f t="shared" ref="V400:V463" si="38">IF(COUNTA(J400,L400,N400,P400,R400,T400)=1,"x","")</f>
        <v/>
      </c>
      <c r="W400" s="170"/>
      <c r="X400" s="40"/>
      <c r="Y400" s="41" t="str">
        <f t="shared" ref="Y400:Y463" si="39">IF(AND(U400="x",V400="",W400&gt;0),EDATE(W400,$Y$10),"")</f>
        <v/>
      </c>
      <c r="Z400" s="205" t="str">
        <f t="shared" ref="Z400:Z463" si="40">IF(AND(COUNTA(H400)=1,COUNTIF(U400:V400,"x")=0),1,"")</f>
        <v/>
      </c>
      <c r="AA400" s="205" t="str">
        <f t="shared" ref="AA400:AA463" si="41">IF(AND($Z400=1,G400="x"),1,"")</f>
        <v/>
      </c>
      <c r="AB400" s="163">
        <f t="shared" ref="AB400:AB463" si="42">IF(AND(V400="X",G400="X"),1,0)</f>
        <v>0</v>
      </c>
      <c r="AC400" s="209"/>
    </row>
    <row r="401" spans="1:29" ht="26.1" customHeight="1" thickTop="1" thickBot="1">
      <c r="A401" s="209"/>
      <c r="B401" s="32"/>
      <c r="C401" s="33"/>
      <c r="D401" s="32"/>
      <c r="E401" s="34"/>
      <c r="F401" s="219"/>
      <c r="G401" s="220"/>
      <c r="H401" s="34"/>
      <c r="I401" s="221"/>
      <c r="J401" s="2"/>
      <c r="K401" s="221"/>
      <c r="L401" s="2"/>
      <c r="M401" s="221"/>
      <c r="N401" s="2"/>
      <c r="O401" s="221"/>
      <c r="P401" s="2"/>
      <c r="Q401" s="221"/>
      <c r="R401" s="2"/>
      <c r="S401" s="221"/>
      <c r="T401" s="2"/>
      <c r="U401" s="169" t="str">
        <f t="shared" si="37"/>
        <v/>
      </c>
      <c r="V401" s="39" t="str">
        <f t="shared" si="38"/>
        <v/>
      </c>
      <c r="W401" s="170"/>
      <c r="X401" s="40"/>
      <c r="Y401" s="41" t="str">
        <f t="shared" si="39"/>
        <v/>
      </c>
      <c r="Z401" s="205" t="str">
        <f t="shared" si="40"/>
        <v/>
      </c>
      <c r="AA401" s="205" t="str">
        <f t="shared" si="41"/>
        <v/>
      </c>
      <c r="AB401" s="163">
        <f t="shared" si="42"/>
        <v>0</v>
      </c>
      <c r="AC401" s="209"/>
    </row>
    <row r="402" spans="1:29" ht="26.1" customHeight="1" thickTop="1" thickBot="1">
      <c r="A402" s="209"/>
      <c r="B402" s="32"/>
      <c r="C402" s="33"/>
      <c r="D402" s="32"/>
      <c r="E402" s="34"/>
      <c r="F402" s="219"/>
      <c r="G402" s="220"/>
      <c r="H402" s="34"/>
      <c r="I402" s="221"/>
      <c r="J402" s="2"/>
      <c r="K402" s="221"/>
      <c r="L402" s="2"/>
      <c r="M402" s="221"/>
      <c r="N402" s="2"/>
      <c r="O402" s="221"/>
      <c r="P402" s="2"/>
      <c r="Q402" s="221"/>
      <c r="R402" s="2"/>
      <c r="S402" s="221"/>
      <c r="T402" s="2"/>
      <c r="U402" s="169" t="str">
        <f t="shared" si="37"/>
        <v/>
      </c>
      <c r="V402" s="39" t="str">
        <f t="shared" si="38"/>
        <v/>
      </c>
      <c r="W402" s="170"/>
      <c r="X402" s="40"/>
      <c r="Y402" s="41" t="str">
        <f t="shared" si="39"/>
        <v/>
      </c>
      <c r="Z402" s="205" t="str">
        <f t="shared" si="40"/>
        <v/>
      </c>
      <c r="AA402" s="205" t="str">
        <f t="shared" si="41"/>
        <v/>
      </c>
      <c r="AB402" s="163">
        <f t="shared" si="42"/>
        <v>0</v>
      </c>
      <c r="AC402" s="209"/>
    </row>
    <row r="403" spans="1:29" ht="26.1" customHeight="1" thickTop="1" thickBot="1">
      <c r="A403" s="209"/>
      <c r="B403" s="32"/>
      <c r="C403" s="33"/>
      <c r="D403" s="32"/>
      <c r="E403" s="34"/>
      <c r="F403" s="219"/>
      <c r="G403" s="220"/>
      <c r="H403" s="34"/>
      <c r="I403" s="221"/>
      <c r="J403" s="2"/>
      <c r="K403" s="221"/>
      <c r="L403" s="2"/>
      <c r="M403" s="221"/>
      <c r="N403" s="2"/>
      <c r="O403" s="221"/>
      <c r="P403" s="2"/>
      <c r="Q403" s="221"/>
      <c r="R403" s="2"/>
      <c r="S403" s="221"/>
      <c r="T403" s="2"/>
      <c r="U403" s="169" t="str">
        <f t="shared" si="37"/>
        <v/>
      </c>
      <c r="V403" s="39" t="str">
        <f t="shared" si="38"/>
        <v/>
      </c>
      <c r="W403" s="170"/>
      <c r="X403" s="40"/>
      <c r="Y403" s="41" t="str">
        <f t="shared" si="39"/>
        <v/>
      </c>
      <c r="Z403" s="205" t="str">
        <f t="shared" si="40"/>
        <v/>
      </c>
      <c r="AA403" s="205" t="str">
        <f t="shared" si="41"/>
        <v/>
      </c>
      <c r="AB403" s="163">
        <f t="shared" si="42"/>
        <v>0</v>
      </c>
      <c r="AC403" s="209"/>
    </row>
    <row r="404" spans="1:29" ht="26.1" customHeight="1" thickTop="1" thickBot="1">
      <c r="A404" s="209"/>
      <c r="B404" s="32"/>
      <c r="C404" s="33"/>
      <c r="D404" s="32"/>
      <c r="E404" s="34"/>
      <c r="F404" s="219"/>
      <c r="G404" s="220"/>
      <c r="H404" s="34"/>
      <c r="I404" s="221"/>
      <c r="J404" s="2"/>
      <c r="K404" s="221"/>
      <c r="L404" s="2"/>
      <c r="M404" s="221"/>
      <c r="N404" s="2"/>
      <c r="O404" s="221"/>
      <c r="P404" s="2"/>
      <c r="Q404" s="221"/>
      <c r="R404" s="2"/>
      <c r="S404" s="221"/>
      <c r="T404" s="2"/>
      <c r="U404" s="169" t="str">
        <f t="shared" si="37"/>
        <v/>
      </c>
      <c r="V404" s="39" t="str">
        <f t="shared" si="38"/>
        <v/>
      </c>
      <c r="W404" s="170"/>
      <c r="X404" s="40"/>
      <c r="Y404" s="41" t="str">
        <f t="shared" si="39"/>
        <v/>
      </c>
      <c r="Z404" s="205" t="str">
        <f t="shared" si="40"/>
        <v/>
      </c>
      <c r="AA404" s="205" t="str">
        <f t="shared" si="41"/>
        <v/>
      </c>
      <c r="AB404" s="163">
        <f t="shared" si="42"/>
        <v>0</v>
      </c>
      <c r="AC404" s="209"/>
    </row>
    <row r="405" spans="1:29" ht="26.1" customHeight="1" thickTop="1" thickBot="1">
      <c r="A405" s="209"/>
      <c r="B405" s="32"/>
      <c r="C405" s="33"/>
      <c r="D405" s="32"/>
      <c r="E405" s="34"/>
      <c r="F405" s="219"/>
      <c r="G405" s="220"/>
      <c r="H405" s="34"/>
      <c r="I405" s="221"/>
      <c r="J405" s="2"/>
      <c r="K405" s="221"/>
      <c r="L405" s="2"/>
      <c r="M405" s="221"/>
      <c r="N405" s="2"/>
      <c r="O405" s="221"/>
      <c r="P405" s="2"/>
      <c r="Q405" s="221"/>
      <c r="R405" s="2"/>
      <c r="S405" s="221"/>
      <c r="T405" s="2"/>
      <c r="U405" s="169" t="str">
        <f t="shared" si="37"/>
        <v/>
      </c>
      <c r="V405" s="39" t="str">
        <f t="shared" si="38"/>
        <v/>
      </c>
      <c r="W405" s="170"/>
      <c r="X405" s="40"/>
      <c r="Y405" s="41" t="str">
        <f t="shared" si="39"/>
        <v/>
      </c>
      <c r="Z405" s="205" t="str">
        <f t="shared" si="40"/>
        <v/>
      </c>
      <c r="AA405" s="205" t="str">
        <f t="shared" si="41"/>
        <v/>
      </c>
      <c r="AB405" s="163">
        <f t="shared" si="42"/>
        <v>0</v>
      </c>
      <c r="AC405" s="209"/>
    </row>
    <row r="406" spans="1:29" ht="26.1" customHeight="1" thickTop="1" thickBot="1">
      <c r="A406" s="209"/>
      <c r="B406" s="32"/>
      <c r="C406" s="33"/>
      <c r="D406" s="32"/>
      <c r="E406" s="34"/>
      <c r="F406" s="219"/>
      <c r="G406" s="220"/>
      <c r="H406" s="34"/>
      <c r="I406" s="221"/>
      <c r="J406" s="2"/>
      <c r="K406" s="221"/>
      <c r="L406" s="2"/>
      <c r="M406" s="221"/>
      <c r="N406" s="2"/>
      <c r="O406" s="221"/>
      <c r="P406" s="2"/>
      <c r="Q406" s="221"/>
      <c r="R406" s="2"/>
      <c r="S406" s="221"/>
      <c r="T406" s="2"/>
      <c r="U406" s="169" t="str">
        <f t="shared" si="37"/>
        <v/>
      </c>
      <c r="V406" s="39" t="str">
        <f t="shared" si="38"/>
        <v/>
      </c>
      <c r="W406" s="170"/>
      <c r="X406" s="40"/>
      <c r="Y406" s="41" t="str">
        <f t="shared" si="39"/>
        <v/>
      </c>
      <c r="Z406" s="205" t="str">
        <f t="shared" si="40"/>
        <v/>
      </c>
      <c r="AA406" s="205" t="str">
        <f t="shared" si="41"/>
        <v/>
      </c>
      <c r="AB406" s="163">
        <f t="shared" si="42"/>
        <v>0</v>
      </c>
      <c r="AC406" s="209"/>
    </row>
    <row r="407" spans="1:29" ht="26.1" customHeight="1" thickTop="1" thickBot="1">
      <c r="A407" s="209"/>
      <c r="B407" s="32"/>
      <c r="C407" s="33"/>
      <c r="D407" s="32"/>
      <c r="E407" s="34"/>
      <c r="F407" s="219"/>
      <c r="G407" s="220"/>
      <c r="H407" s="34"/>
      <c r="I407" s="221"/>
      <c r="J407" s="2"/>
      <c r="K407" s="221"/>
      <c r="L407" s="2"/>
      <c r="M407" s="221"/>
      <c r="N407" s="2"/>
      <c r="O407" s="221"/>
      <c r="P407" s="2"/>
      <c r="Q407" s="221"/>
      <c r="R407" s="2"/>
      <c r="S407" s="221"/>
      <c r="T407" s="2"/>
      <c r="U407" s="169" t="str">
        <f t="shared" si="37"/>
        <v/>
      </c>
      <c r="V407" s="39" t="str">
        <f t="shared" si="38"/>
        <v/>
      </c>
      <c r="W407" s="170"/>
      <c r="X407" s="40"/>
      <c r="Y407" s="41" t="str">
        <f t="shared" si="39"/>
        <v/>
      </c>
      <c r="Z407" s="205" t="str">
        <f t="shared" si="40"/>
        <v/>
      </c>
      <c r="AA407" s="205" t="str">
        <f t="shared" si="41"/>
        <v/>
      </c>
      <c r="AB407" s="163">
        <f t="shared" si="42"/>
        <v>0</v>
      </c>
      <c r="AC407" s="209"/>
    </row>
    <row r="408" spans="1:29" ht="26.1" customHeight="1" thickTop="1" thickBot="1">
      <c r="A408" s="209"/>
      <c r="B408" s="32"/>
      <c r="C408" s="33"/>
      <c r="D408" s="32"/>
      <c r="E408" s="34"/>
      <c r="F408" s="219"/>
      <c r="G408" s="220"/>
      <c r="H408" s="34"/>
      <c r="I408" s="221"/>
      <c r="J408" s="2"/>
      <c r="K408" s="221"/>
      <c r="L408" s="2"/>
      <c r="M408" s="221"/>
      <c r="N408" s="2"/>
      <c r="O408" s="221"/>
      <c r="P408" s="2"/>
      <c r="Q408" s="221"/>
      <c r="R408" s="2"/>
      <c r="S408" s="221"/>
      <c r="T408" s="2"/>
      <c r="U408" s="169" t="str">
        <f t="shared" si="37"/>
        <v/>
      </c>
      <c r="V408" s="39" t="str">
        <f t="shared" si="38"/>
        <v/>
      </c>
      <c r="W408" s="170"/>
      <c r="X408" s="40"/>
      <c r="Y408" s="41" t="str">
        <f t="shared" si="39"/>
        <v/>
      </c>
      <c r="Z408" s="205" t="str">
        <f t="shared" si="40"/>
        <v/>
      </c>
      <c r="AA408" s="205" t="str">
        <f t="shared" si="41"/>
        <v/>
      </c>
      <c r="AB408" s="163">
        <f t="shared" si="42"/>
        <v>0</v>
      </c>
      <c r="AC408" s="209"/>
    </row>
    <row r="409" spans="1:29" ht="26.1" customHeight="1" thickTop="1" thickBot="1">
      <c r="A409" s="209"/>
      <c r="B409" s="32"/>
      <c r="C409" s="33"/>
      <c r="D409" s="32"/>
      <c r="E409" s="34"/>
      <c r="F409" s="219"/>
      <c r="G409" s="220"/>
      <c r="H409" s="34"/>
      <c r="I409" s="221"/>
      <c r="J409" s="2"/>
      <c r="K409" s="221"/>
      <c r="L409" s="2"/>
      <c r="M409" s="221"/>
      <c r="N409" s="2"/>
      <c r="O409" s="221"/>
      <c r="P409" s="2"/>
      <c r="Q409" s="221"/>
      <c r="R409" s="2"/>
      <c r="S409" s="221"/>
      <c r="T409" s="2"/>
      <c r="U409" s="169" t="str">
        <f t="shared" si="37"/>
        <v/>
      </c>
      <c r="V409" s="39" t="str">
        <f t="shared" si="38"/>
        <v/>
      </c>
      <c r="W409" s="170"/>
      <c r="X409" s="40"/>
      <c r="Y409" s="41" t="str">
        <f t="shared" si="39"/>
        <v/>
      </c>
      <c r="Z409" s="205" t="str">
        <f t="shared" si="40"/>
        <v/>
      </c>
      <c r="AA409" s="205" t="str">
        <f t="shared" si="41"/>
        <v/>
      </c>
      <c r="AB409" s="163">
        <f t="shared" si="42"/>
        <v>0</v>
      </c>
      <c r="AC409" s="209"/>
    </row>
    <row r="410" spans="1:29" ht="26.1" customHeight="1" thickTop="1" thickBot="1">
      <c r="A410" s="209"/>
      <c r="B410" s="32"/>
      <c r="C410" s="33"/>
      <c r="D410" s="32"/>
      <c r="E410" s="34"/>
      <c r="F410" s="219"/>
      <c r="G410" s="220"/>
      <c r="H410" s="34"/>
      <c r="I410" s="221"/>
      <c r="J410" s="2"/>
      <c r="K410" s="221"/>
      <c r="L410" s="2"/>
      <c r="M410" s="221"/>
      <c r="N410" s="2"/>
      <c r="O410" s="221"/>
      <c r="P410" s="2"/>
      <c r="Q410" s="221"/>
      <c r="R410" s="2"/>
      <c r="S410" s="221"/>
      <c r="T410" s="2"/>
      <c r="U410" s="169" t="str">
        <f t="shared" si="37"/>
        <v/>
      </c>
      <c r="V410" s="39" t="str">
        <f t="shared" si="38"/>
        <v/>
      </c>
      <c r="W410" s="170"/>
      <c r="X410" s="40"/>
      <c r="Y410" s="41" t="str">
        <f t="shared" si="39"/>
        <v/>
      </c>
      <c r="Z410" s="205" t="str">
        <f t="shared" si="40"/>
        <v/>
      </c>
      <c r="AA410" s="205" t="str">
        <f t="shared" si="41"/>
        <v/>
      </c>
      <c r="AB410" s="163">
        <f t="shared" si="42"/>
        <v>0</v>
      </c>
      <c r="AC410" s="209"/>
    </row>
    <row r="411" spans="1:29" ht="26.1" customHeight="1" thickTop="1" thickBot="1">
      <c r="A411" s="209"/>
      <c r="B411" s="32"/>
      <c r="C411" s="33"/>
      <c r="D411" s="32"/>
      <c r="E411" s="34"/>
      <c r="F411" s="219"/>
      <c r="G411" s="220"/>
      <c r="H411" s="34"/>
      <c r="I411" s="221"/>
      <c r="J411" s="2"/>
      <c r="K411" s="221"/>
      <c r="L411" s="2"/>
      <c r="M411" s="221"/>
      <c r="N411" s="2"/>
      <c r="O411" s="221"/>
      <c r="P411" s="2"/>
      <c r="Q411" s="221"/>
      <c r="R411" s="2"/>
      <c r="S411" s="221"/>
      <c r="T411" s="2"/>
      <c r="U411" s="169" t="str">
        <f t="shared" si="37"/>
        <v/>
      </c>
      <c r="V411" s="39" t="str">
        <f t="shared" si="38"/>
        <v/>
      </c>
      <c r="W411" s="170"/>
      <c r="X411" s="40"/>
      <c r="Y411" s="41" t="str">
        <f t="shared" si="39"/>
        <v/>
      </c>
      <c r="Z411" s="205" t="str">
        <f t="shared" si="40"/>
        <v/>
      </c>
      <c r="AA411" s="205" t="str">
        <f t="shared" si="41"/>
        <v/>
      </c>
      <c r="AB411" s="163">
        <f t="shared" si="42"/>
        <v>0</v>
      </c>
      <c r="AC411" s="209"/>
    </row>
    <row r="412" spans="1:29" ht="26.1" customHeight="1" thickTop="1" thickBot="1">
      <c r="A412" s="209"/>
      <c r="B412" s="32"/>
      <c r="C412" s="33"/>
      <c r="D412" s="32"/>
      <c r="E412" s="34"/>
      <c r="F412" s="219"/>
      <c r="G412" s="220"/>
      <c r="H412" s="34"/>
      <c r="I412" s="221"/>
      <c r="J412" s="2"/>
      <c r="K412" s="221"/>
      <c r="L412" s="2"/>
      <c r="M412" s="221"/>
      <c r="N412" s="2"/>
      <c r="O412" s="221"/>
      <c r="P412" s="2"/>
      <c r="Q412" s="221"/>
      <c r="R412" s="2"/>
      <c r="S412" s="221"/>
      <c r="T412" s="2"/>
      <c r="U412" s="169" t="str">
        <f t="shared" si="37"/>
        <v/>
      </c>
      <c r="V412" s="39" t="str">
        <f t="shared" si="38"/>
        <v/>
      </c>
      <c r="W412" s="170"/>
      <c r="X412" s="40"/>
      <c r="Y412" s="41" t="str">
        <f t="shared" si="39"/>
        <v/>
      </c>
      <c r="Z412" s="205" t="str">
        <f t="shared" si="40"/>
        <v/>
      </c>
      <c r="AA412" s="205" t="str">
        <f t="shared" si="41"/>
        <v/>
      </c>
      <c r="AB412" s="163">
        <f t="shared" si="42"/>
        <v>0</v>
      </c>
      <c r="AC412" s="209"/>
    </row>
    <row r="413" spans="1:29" ht="26.1" customHeight="1" thickTop="1" thickBot="1">
      <c r="A413" s="209"/>
      <c r="B413" s="32"/>
      <c r="C413" s="33"/>
      <c r="D413" s="32"/>
      <c r="E413" s="34"/>
      <c r="F413" s="219"/>
      <c r="G413" s="220"/>
      <c r="H413" s="34"/>
      <c r="I413" s="221"/>
      <c r="J413" s="2"/>
      <c r="K413" s="221"/>
      <c r="L413" s="2"/>
      <c r="M413" s="221"/>
      <c r="N413" s="2"/>
      <c r="O413" s="221"/>
      <c r="P413" s="2"/>
      <c r="Q413" s="221"/>
      <c r="R413" s="2"/>
      <c r="S413" s="221"/>
      <c r="T413" s="2"/>
      <c r="U413" s="169" t="str">
        <f t="shared" si="37"/>
        <v/>
      </c>
      <c r="V413" s="39" t="str">
        <f t="shared" si="38"/>
        <v/>
      </c>
      <c r="W413" s="170"/>
      <c r="X413" s="40"/>
      <c r="Y413" s="41" t="str">
        <f t="shared" si="39"/>
        <v/>
      </c>
      <c r="Z413" s="205" t="str">
        <f t="shared" si="40"/>
        <v/>
      </c>
      <c r="AA413" s="205" t="str">
        <f t="shared" si="41"/>
        <v/>
      </c>
      <c r="AB413" s="163">
        <f t="shared" si="42"/>
        <v>0</v>
      </c>
      <c r="AC413" s="209"/>
    </row>
    <row r="414" spans="1:29" ht="26.1" customHeight="1" thickTop="1" thickBot="1">
      <c r="A414" s="209"/>
      <c r="B414" s="32"/>
      <c r="C414" s="33"/>
      <c r="D414" s="32"/>
      <c r="E414" s="34"/>
      <c r="F414" s="219"/>
      <c r="G414" s="220"/>
      <c r="H414" s="34"/>
      <c r="I414" s="221"/>
      <c r="J414" s="2"/>
      <c r="K414" s="221"/>
      <c r="L414" s="2"/>
      <c r="M414" s="221"/>
      <c r="N414" s="2"/>
      <c r="O414" s="221"/>
      <c r="P414" s="2"/>
      <c r="Q414" s="221"/>
      <c r="R414" s="2"/>
      <c r="S414" s="221"/>
      <c r="T414" s="2"/>
      <c r="U414" s="169" t="str">
        <f t="shared" si="37"/>
        <v/>
      </c>
      <c r="V414" s="39" t="str">
        <f t="shared" si="38"/>
        <v/>
      </c>
      <c r="W414" s="170"/>
      <c r="X414" s="40"/>
      <c r="Y414" s="41" t="str">
        <f t="shared" si="39"/>
        <v/>
      </c>
      <c r="Z414" s="205" t="str">
        <f t="shared" si="40"/>
        <v/>
      </c>
      <c r="AA414" s="205" t="str">
        <f t="shared" si="41"/>
        <v/>
      </c>
      <c r="AB414" s="163">
        <f t="shared" si="42"/>
        <v>0</v>
      </c>
      <c r="AC414" s="209"/>
    </row>
    <row r="415" spans="1:29" ht="26.1" customHeight="1" thickTop="1" thickBot="1">
      <c r="A415" s="209"/>
      <c r="B415" s="32"/>
      <c r="C415" s="33"/>
      <c r="D415" s="32"/>
      <c r="E415" s="34"/>
      <c r="F415" s="219"/>
      <c r="G415" s="220"/>
      <c r="H415" s="34"/>
      <c r="I415" s="221"/>
      <c r="J415" s="2"/>
      <c r="K415" s="221"/>
      <c r="L415" s="2"/>
      <c r="M415" s="221"/>
      <c r="N415" s="2"/>
      <c r="O415" s="221"/>
      <c r="P415" s="2"/>
      <c r="Q415" s="221"/>
      <c r="R415" s="2"/>
      <c r="S415" s="221"/>
      <c r="T415" s="2"/>
      <c r="U415" s="169" t="str">
        <f t="shared" si="37"/>
        <v/>
      </c>
      <c r="V415" s="39" t="str">
        <f t="shared" si="38"/>
        <v/>
      </c>
      <c r="W415" s="170"/>
      <c r="X415" s="40"/>
      <c r="Y415" s="41" t="str">
        <f t="shared" si="39"/>
        <v/>
      </c>
      <c r="Z415" s="205" t="str">
        <f t="shared" si="40"/>
        <v/>
      </c>
      <c r="AA415" s="205" t="str">
        <f t="shared" si="41"/>
        <v/>
      </c>
      <c r="AB415" s="163">
        <f t="shared" si="42"/>
        <v>0</v>
      </c>
      <c r="AC415" s="209"/>
    </row>
    <row r="416" spans="1:29" ht="26.1" customHeight="1" thickTop="1" thickBot="1">
      <c r="A416" s="209"/>
      <c r="B416" s="32"/>
      <c r="C416" s="33"/>
      <c r="D416" s="32"/>
      <c r="E416" s="34"/>
      <c r="F416" s="219"/>
      <c r="G416" s="220"/>
      <c r="H416" s="34"/>
      <c r="I416" s="221"/>
      <c r="J416" s="2"/>
      <c r="K416" s="221"/>
      <c r="L416" s="2"/>
      <c r="M416" s="221"/>
      <c r="N416" s="2"/>
      <c r="O416" s="221"/>
      <c r="P416" s="2"/>
      <c r="Q416" s="221"/>
      <c r="R416" s="2"/>
      <c r="S416" s="221"/>
      <c r="T416" s="2"/>
      <c r="U416" s="169" t="str">
        <f t="shared" si="37"/>
        <v/>
      </c>
      <c r="V416" s="39" t="str">
        <f t="shared" si="38"/>
        <v/>
      </c>
      <c r="W416" s="170"/>
      <c r="X416" s="40"/>
      <c r="Y416" s="41" t="str">
        <f t="shared" si="39"/>
        <v/>
      </c>
      <c r="Z416" s="205" t="str">
        <f t="shared" si="40"/>
        <v/>
      </c>
      <c r="AA416" s="205" t="str">
        <f t="shared" si="41"/>
        <v/>
      </c>
      <c r="AB416" s="163">
        <f t="shared" si="42"/>
        <v>0</v>
      </c>
      <c r="AC416" s="209"/>
    </row>
    <row r="417" spans="1:29" ht="26.1" customHeight="1" thickTop="1" thickBot="1">
      <c r="A417" s="209"/>
      <c r="B417" s="32"/>
      <c r="C417" s="33"/>
      <c r="D417" s="32"/>
      <c r="E417" s="34"/>
      <c r="F417" s="219"/>
      <c r="G417" s="220"/>
      <c r="H417" s="34"/>
      <c r="I417" s="221"/>
      <c r="J417" s="2"/>
      <c r="K417" s="221"/>
      <c r="L417" s="2"/>
      <c r="M417" s="221"/>
      <c r="N417" s="2"/>
      <c r="O417" s="221"/>
      <c r="P417" s="2"/>
      <c r="Q417" s="221"/>
      <c r="R417" s="2"/>
      <c r="S417" s="221"/>
      <c r="T417" s="2"/>
      <c r="U417" s="169" t="str">
        <f t="shared" si="37"/>
        <v/>
      </c>
      <c r="V417" s="39" t="str">
        <f t="shared" si="38"/>
        <v/>
      </c>
      <c r="W417" s="170"/>
      <c r="X417" s="40"/>
      <c r="Y417" s="41" t="str">
        <f t="shared" si="39"/>
        <v/>
      </c>
      <c r="Z417" s="205" t="str">
        <f t="shared" si="40"/>
        <v/>
      </c>
      <c r="AA417" s="205" t="str">
        <f t="shared" si="41"/>
        <v/>
      </c>
      <c r="AB417" s="163">
        <f t="shared" si="42"/>
        <v>0</v>
      </c>
      <c r="AC417" s="209"/>
    </row>
    <row r="418" spans="1:29" ht="26.1" customHeight="1" thickTop="1" thickBot="1">
      <c r="A418" s="209"/>
      <c r="B418" s="32"/>
      <c r="C418" s="33"/>
      <c r="D418" s="32"/>
      <c r="E418" s="34"/>
      <c r="F418" s="219"/>
      <c r="G418" s="220"/>
      <c r="H418" s="34"/>
      <c r="I418" s="221"/>
      <c r="J418" s="2"/>
      <c r="K418" s="221"/>
      <c r="L418" s="2"/>
      <c r="M418" s="221"/>
      <c r="N418" s="2"/>
      <c r="O418" s="221"/>
      <c r="P418" s="2"/>
      <c r="Q418" s="221"/>
      <c r="R418" s="2"/>
      <c r="S418" s="221"/>
      <c r="T418" s="2"/>
      <c r="U418" s="169" t="str">
        <f t="shared" si="37"/>
        <v/>
      </c>
      <c r="V418" s="39" t="str">
        <f t="shared" si="38"/>
        <v/>
      </c>
      <c r="W418" s="170"/>
      <c r="X418" s="40"/>
      <c r="Y418" s="41" t="str">
        <f t="shared" si="39"/>
        <v/>
      </c>
      <c r="Z418" s="205" t="str">
        <f t="shared" si="40"/>
        <v/>
      </c>
      <c r="AA418" s="205" t="str">
        <f t="shared" si="41"/>
        <v/>
      </c>
      <c r="AB418" s="163">
        <f t="shared" si="42"/>
        <v>0</v>
      </c>
      <c r="AC418" s="209"/>
    </row>
    <row r="419" spans="1:29" ht="26.1" customHeight="1" thickTop="1" thickBot="1">
      <c r="A419" s="209"/>
      <c r="B419" s="32"/>
      <c r="C419" s="33"/>
      <c r="D419" s="32"/>
      <c r="E419" s="34"/>
      <c r="F419" s="219"/>
      <c r="G419" s="220"/>
      <c r="H419" s="34"/>
      <c r="I419" s="221"/>
      <c r="J419" s="2"/>
      <c r="K419" s="221"/>
      <c r="L419" s="2"/>
      <c r="M419" s="221"/>
      <c r="N419" s="2"/>
      <c r="O419" s="221"/>
      <c r="P419" s="2"/>
      <c r="Q419" s="221"/>
      <c r="R419" s="2"/>
      <c r="S419" s="221"/>
      <c r="T419" s="2"/>
      <c r="U419" s="169" t="str">
        <f t="shared" si="37"/>
        <v/>
      </c>
      <c r="V419" s="39" t="str">
        <f t="shared" si="38"/>
        <v/>
      </c>
      <c r="W419" s="170"/>
      <c r="X419" s="40"/>
      <c r="Y419" s="41" t="str">
        <f t="shared" si="39"/>
        <v/>
      </c>
      <c r="Z419" s="205" t="str">
        <f t="shared" si="40"/>
        <v/>
      </c>
      <c r="AA419" s="205" t="str">
        <f t="shared" si="41"/>
        <v/>
      </c>
      <c r="AB419" s="163">
        <f t="shared" si="42"/>
        <v>0</v>
      </c>
      <c r="AC419" s="209"/>
    </row>
    <row r="420" spans="1:29" ht="26.1" customHeight="1" thickTop="1" thickBot="1">
      <c r="A420" s="209"/>
      <c r="B420" s="32"/>
      <c r="C420" s="33"/>
      <c r="D420" s="32"/>
      <c r="E420" s="34"/>
      <c r="F420" s="219"/>
      <c r="G420" s="220"/>
      <c r="H420" s="34"/>
      <c r="I420" s="221"/>
      <c r="J420" s="2"/>
      <c r="K420" s="221"/>
      <c r="L420" s="2"/>
      <c r="M420" s="221"/>
      <c r="N420" s="2"/>
      <c r="O420" s="221"/>
      <c r="P420" s="2"/>
      <c r="Q420" s="221"/>
      <c r="R420" s="2"/>
      <c r="S420" s="221"/>
      <c r="T420" s="2"/>
      <c r="U420" s="169" t="str">
        <f t="shared" si="37"/>
        <v/>
      </c>
      <c r="V420" s="39" t="str">
        <f t="shared" si="38"/>
        <v/>
      </c>
      <c r="W420" s="170"/>
      <c r="X420" s="40"/>
      <c r="Y420" s="41" t="str">
        <f t="shared" si="39"/>
        <v/>
      </c>
      <c r="Z420" s="205" t="str">
        <f t="shared" si="40"/>
        <v/>
      </c>
      <c r="AA420" s="205" t="str">
        <f t="shared" si="41"/>
        <v/>
      </c>
      <c r="AB420" s="163">
        <f t="shared" si="42"/>
        <v>0</v>
      </c>
      <c r="AC420" s="209"/>
    </row>
    <row r="421" spans="1:29" ht="26.1" customHeight="1" thickTop="1" thickBot="1">
      <c r="A421" s="209"/>
      <c r="B421" s="32"/>
      <c r="C421" s="33"/>
      <c r="D421" s="32"/>
      <c r="E421" s="34"/>
      <c r="F421" s="219"/>
      <c r="G421" s="220"/>
      <c r="H421" s="34"/>
      <c r="I421" s="221"/>
      <c r="J421" s="2"/>
      <c r="K421" s="221"/>
      <c r="L421" s="2"/>
      <c r="M421" s="221"/>
      <c r="N421" s="2"/>
      <c r="O421" s="221"/>
      <c r="P421" s="2"/>
      <c r="Q421" s="221"/>
      <c r="R421" s="2"/>
      <c r="S421" s="221"/>
      <c r="T421" s="2"/>
      <c r="U421" s="169" t="str">
        <f t="shared" si="37"/>
        <v/>
      </c>
      <c r="V421" s="39" t="str">
        <f t="shared" si="38"/>
        <v/>
      </c>
      <c r="W421" s="170"/>
      <c r="X421" s="40"/>
      <c r="Y421" s="41" t="str">
        <f t="shared" si="39"/>
        <v/>
      </c>
      <c r="Z421" s="205" t="str">
        <f t="shared" si="40"/>
        <v/>
      </c>
      <c r="AA421" s="205" t="str">
        <f t="shared" si="41"/>
        <v/>
      </c>
      <c r="AB421" s="163">
        <f t="shared" si="42"/>
        <v>0</v>
      </c>
      <c r="AC421" s="209"/>
    </row>
    <row r="422" spans="1:29" ht="26.1" customHeight="1" thickTop="1" thickBot="1">
      <c r="A422" s="209"/>
      <c r="B422" s="32"/>
      <c r="C422" s="33"/>
      <c r="D422" s="32"/>
      <c r="E422" s="34"/>
      <c r="F422" s="219"/>
      <c r="G422" s="220"/>
      <c r="H422" s="34"/>
      <c r="I422" s="221"/>
      <c r="J422" s="2"/>
      <c r="K422" s="221"/>
      <c r="L422" s="2"/>
      <c r="M422" s="221"/>
      <c r="N422" s="2"/>
      <c r="O422" s="221"/>
      <c r="P422" s="2"/>
      <c r="Q422" s="221"/>
      <c r="R422" s="2"/>
      <c r="S422" s="221"/>
      <c r="T422" s="2"/>
      <c r="U422" s="169" t="str">
        <f t="shared" si="37"/>
        <v/>
      </c>
      <c r="V422" s="39" t="str">
        <f t="shared" si="38"/>
        <v/>
      </c>
      <c r="W422" s="170"/>
      <c r="X422" s="40"/>
      <c r="Y422" s="41" t="str">
        <f t="shared" si="39"/>
        <v/>
      </c>
      <c r="Z422" s="205" t="str">
        <f t="shared" si="40"/>
        <v/>
      </c>
      <c r="AA422" s="205" t="str">
        <f t="shared" si="41"/>
        <v/>
      </c>
      <c r="AB422" s="163">
        <f t="shared" si="42"/>
        <v>0</v>
      </c>
      <c r="AC422" s="209"/>
    </row>
    <row r="423" spans="1:29" ht="26.1" customHeight="1" thickTop="1" thickBot="1">
      <c r="A423" s="209"/>
      <c r="B423" s="32"/>
      <c r="C423" s="33"/>
      <c r="D423" s="32"/>
      <c r="E423" s="34"/>
      <c r="F423" s="219"/>
      <c r="G423" s="220"/>
      <c r="H423" s="34"/>
      <c r="I423" s="221"/>
      <c r="J423" s="2"/>
      <c r="K423" s="221"/>
      <c r="L423" s="2"/>
      <c r="M423" s="221"/>
      <c r="N423" s="2"/>
      <c r="O423" s="221"/>
      <c r="P423" s="2"/>
      <c r="Q423" s="221"/>
      <c r="R423" s="2"/>
      <c r="S423" s="221"/>
      <c r="T423" s="2"/>
      <c r="U423" s="169" t="str">
        <f t="shared" si="37"/>
        <v/>
      </c>
      <c r="V423" s="39" t="str">
        <f t="shared" si="38"/>
        <v/>
      </c>
      <c r="W423" s="170"/>
      <c r="X423" s="40"/>
      <c r="Y423" s="41" t="str">
        <f t="shared" si="39"/>
        <v/>
      </c>
      <c r="Z423" s="205" t="str">
        <f t="shared" si="40"/>
        <v/>
      </c>
      <c r="AA423" s="205" t="str">
        <f t="shared" si="41"/>
        <v/>
      </c>
      <c r="AB423" s="163">
        <f t="shared" si="42"/>
        <v>0</v>
      </c>
      <c r="AC423" s="209"/>
    </row>
    <row r="424" spans="1:29" ht="26.1" customHeight="1" thickTop="1" thickBot="1">
      <c r="A424" s="209"/>
      <c r="B424" s="32"/>
      <c r="C424" s="33"/>
      <c r="D424" s="32"/>
      <c r="E424" s="34"/>
      <c r="F424" s="219"/>
      <c r="G424" s="220"/>
      <c r="H424" s="34"/>
      <c r="I424" s="221"/>
      <c r="J424" s="2"/>
      <c r="K424" s="221"/>
      <c r="L424" s="2"/>
      <c r="M424" s="221"/>
      <c r="N424" s="2"/>
      <c r="O424" s="221"/>
      <c r="P424" s="2"/>
      <c r="Q424" s="221"/>
      <c r="R424" s="2"/>
      <c r="S424" s="221"/>
      <c r="T424" s="2"/>
      <c r="U424" s="169" t="str">
        <f t="shared" si="37"/>
        <v/>
      </c>
      <c r="V424" s="39" t="str">
        <f t="shared" si="38"/>
        <v/>
      </c>
      <c r="W424" s="170"/>
      <c r="X424" s="40"/>
      <c r="Y424" s="41" t="str">
        <f t="shared" si="39"/>
        <v/>
      </c>
      <c r="Z424" s="205" t="str">
        <f t="shared" si="40"/>
        <v/>
      </c>
      <c r="AA424" s="205" t="str">
        <f t="shared" si="41"/>
        <v/>
      </c>
      <c r="AB424" s="163">
        <f t="shared" si="42"/>
        <v>0</v>
      </c>
      <c r="AC424" s="209"/>
    </row>
    <row r="425" spans="1:29" ht="26.1" customHeight="1" thickTop="1" thickBot="1">
      <c r="A425" s="209"/>
      <c r="B425" s="32"/>
      <c r="C425" s="33"/>
      <c r="D425" s="32"/>
      <c r="E425" s="34"/>
      <c r="F425" s="219"/>
      <c r="G425" s="220"/>
      <c r="H425" s="34"/>
      <c r="I425" s="221"/>
      <c r="J425" s="2"/>
      <c r="K425" s="221"/>
      <c r="L425" s="2"/>
      <c r="M425" s="221"/>
      <c r="N425" s="2"/>
      <c r="O425" s="221"/>
      <c r="P425" s="2"/>
      <c r="Q425" s="221"/>
      <c r="R425" s="2"/>
      <c r="S425" s="221"/>
      <c r="T425" s="2"/>
      <c r="U425" s="169" t="str">
        <f t="shared" si="37"/>
        <v/>
      </c>
      <c r="V425" s="39" t="str">
        <f t="shared" si="38"/>
        <v/>
      </c>
      <c r="W425" s="170"/>
      <c r="X425" s="40"/>
      <c r="Y425" s="41" t="str">
        <f t="shared" si="39"/>
        <v/>
      </c>
      <c r="Z425" s="205" t="str">
        <f t="shared" si="40"/>
        <v/>
      </c>
      <c r="AA425" s="205" t="str">
        <f t="shared" si="41"/>
        <v/>
      </c>
      <c r="AB425" s="163">
        <f t="shared" si="42"/>
        <v>0</v>
      </c>
      <c r="AC425" s="209"/>
    </row>
    <row r="426" spans="1:29" ht="26.1" customHeight="1" thickTop="1" thickBot="1">
      <c r="A426" s="209"/>
      <c r="B426" s="32"/>
      <c r="C426" s="33"/>
      <c r="D426" s="32"/>
      <c r="E426" s="34"/>
      <c r="F426" s="219"/>
      <c r="G426" s="220"/>
      <c r="H426" s="34"/>
      <c r="I426" s="221"/>
      <c r="J426" s="2"/>
      <c r="K426" s="221"/>
      <c r="L426" s="2"/>
      <c r="M426" s="221"/>
      <c r="N426" s="2"/>
      <c r="O426" s="221"/>
      <c r="P426" s="2"/>
      <c r="Q426" s="221"/>
      <c r="R426" s="2"/>
      <c r="S426" s="221"/>
      <c r="T426" s="2"/>
      <c r="U426" s="169" t="str">
        <f t="shared" si="37"/>
        <v/>
      </c>
      <c r="V426" s="39" t="str">
        <f t="shared" si="38"/>
        <v/>
      </c>
      <c r="W426" s="170"/>
      <c r="X426" s="40"/>
      <c r="Y426" s="41" t="str">
        <f t="shared" si="39"/>
        <v/>
      </c>
      <c r="Z426" s="205" t="str">
        <f t="shared" si="40"/>
        <v/>
      </c>
      <c r="AA426" s="205" t="str">
        <f t="shared" si="41"/>
        <v/>
      </c>
      <c r="AB426" s="163">
        <f t="shared" si="42"/>
        <v>0</v>
      </c>
      <c r="AC426" s="209"/>
    </row>
    <row r="427" spans="1:29" ht="26.1" customHeight="1" thickTop="1" thickBot="1">
      <c r="A427" s="209"/>
      <c r="B427" s="32"/>
      <c r="C427" s="33"/>
      <c r="D427" s="32"/>
      <c r="E427" s="34"/>
      <c r="F427" s="219"/>
      <c r="G427" s="220"/>
      <c r="H427" s="34"/>
      <c r="I427" s="221"/>
      <c r="J427" s="2"/>
      <c r="K427" s="221"/>
      <c r="L427" s="2"/>
      <c r="M427" s="221"/>
      <c r="N427" s="2"/>
      <c r="O427" s="221"/>
      <c r="P427" s="2"/>
      <c r="Q427" s="221"/>
      <c r="R427" s="2"/>
      <c r="S427" s="221"/>
      <c r="T427" s="2"/>
      <c r="U427" s="169" t="str">
        <f t="shared" si="37"/>
        <v/>
      </c>
      <c r="V427" s="39" t="str">
        <f t="shared" si="38"/>
        <v/>
      </c>
      <c r="W427" s="170"/>
      <c r="X427" s="40"/>
      <c r="Y427" s="41" t="str">
        <f t="shared" si="39"/>
        <v/>
      </c>
      <c r="Z427" s="205" t="str">
        <f t="shared" si="40"/>
        <v/>
      </c>
      <c r="AA427" s="205" t="str">
        <f t="shared" si="41"/>
        <v/>
      </c>
      <c r="AB427" s="163">
        <f t="shared" si="42"/>
        <v>0</v>
      </c>
      <c r="AC427" s="209"/>
    </row>
    <row r="428" spans="1:29" ht="26.1" customHeight="1" thickTop="1" thickBot="1">
      <c r="A428" s="209"/>
      <c r="B428" s="32"/>
      <c r="C428" s="33"/>
      <c r="D428" s="32"/>
      <c r="E428" s="34"/>
      <c r="F428" s="219"/>
      <c r="G428" s="220"/>
      <c r="H428" s="34"/>
      <c r="I428" s="221"/>
      <c r="J428" s="2"/>
      <c r="K428" s="221"/>
      <c r="L428" s="2"/>
      <c r="M428" s="221"/>
      <c r="N428" s="2"/>
      <c r="O428" s="221"/>
      <c r="P428" s="2"/>
      <c r="Q428" s="221"/>
      <c r="R428" s="2"/>
      <c r="S428" s="221"/>
      <c r="T428" s="2"/>
      <c r="U428" s="169" t="str">
        <f t="shared" si="37"/>
        <v/>
      </c>
      <c r="V428" s="39" t="str">
        <f t="shared" si="38"/>
        <v/>
      </c>
      <c r="W428" s="170"/>
      <c r="X428" s="40"/>
      <c r="Y428" s="41" t="str">
        <f t="shared" si="39"/>
        <v/>
      </c>
      <c r="Z428" s="205" t="str">
        <f t="shared" si="40"/>
        <v/>
      </c>
      <c r="AA428" s="205" t="str">
        <f t="shared" si="41"/>
        <v/>
      </c>
      <c r="AB428" s="163">
        <f t="shared" si="42"/>
        <v>0</v>
      </c>
      <c r="AC428" s="209"/>
    </row>
    <row r="429" spans="1:29" ht="26.1" customHeight="1" thickTop="1" thickBot="1">
      <c r="A429" s="209"/>
      <c r="B429" s="32"/>
      <c r="C429" s="33"/>
      <c r="D429" s="32"/>
      <c r="E429" s="34"/>
      <c r="F429" s="219"/>
      <c r="G429" s="220"/>
      <c r="H429" s="34"/>
      <c r="I429" s="221"/>
      <c r="J429" s="2"/>
      <c r="K429" s="221"/>
      <c r="L429" s="2"/>
      <c r="M429" s="221"/>
      <c r="N429" s="2"/>
      <c r="O429" s="221"/>
      <c r="P429" s="2"/>
      <c r="Q429" s="221"/>
      <c r="R429" s="2"/>
      <c r="S429" s="221"/>
      <c r="T429" s="2"/>
      <c r="U429" s="169" t="str">
        <f t="shared" si="37"/>
        <v/>
      </c>
      <c r="V429" s="39" t="str">
        <f t="shared" si="38"/>
        <v/>
      </c>
      <c r="W429" s="170"/>
      <c r="X429" s="40"/>
      <c r="Y429" s="41" t="str">
        <f t="shared" si="39"/>
        <v/>
      </c>
      <c r="Z429" s="205" t="str">
        <f t="shared" si="40"/>
        <v/>
      </c>
      <c r="AA429" s="205" t="str">
        <f t="shared" si="41"/>
        <v/>
      </c>
      <c r="AB429" s="163">
        <f t="shared" si="42"/>
        <v>0</v>
      </c>
      <c r="AC429" s="209"/>
    </row>
    <row r="430" spans="1:29" ht="26.1" customHeight="1" thickTop="1" thickBot="1">
      <c r="A430" s="209"/>
      <c r="B430" s="32"/>
      <c r="C430" s="33"/>
      <c r="D430" s="32"/>
      <c r="E430" s="34"/>
      <c r="F430" s="219"/>
      <c r="G430" s="220"/>
      <c r="H430" s="34"/>
      <c r="I430" s="221"/>
      <c r="J430" s="2"/>
      <c r="K430" s="221"/>
      <c r="L430" s="2"/>
      <c r="M430" s="221"/>
      <c r="N430" s="2"/>
      <c r="O430" s="221"/>
      <c r="P430" s="2"/>
      <c r="Q430" s="221"/>
      <c r="R430" s="2"/>
      <c r="S430" s="221"/>
      <c r="T430" s="2"/>
      <c r="U430" s="169" t="str">
        <f t="shared" si="37"/>
        <v/>
      </c>
      <c r="V430" s="39" t="str">
        <f t="shared" si="38"/>
        <v/>
      </c>
      <c r="W430" s="170"/>
      <c r="X430" s="40"/>
      <c r="Y430" s="41" t="str">
        <f t="shared" si="39"/>
        <v/>
      </c>
      <c r="Z430" s="205" t="str">
        <f t="shared" si="40"/>
        <v/>
      </c>
      <c r="AA430" s="205" t="str">
        <f t="shared" si="41"/>
        <v/>
      </c>
      <c r="AB430" s="163">
        <f t="shared" si="42"/>
        <v>0</v>
      </c>
      <c r="AC430" s="209"/>
    </row>
    <row r="431" spans="1:29" ht="26.1" customHeight="1" thickTop="1" thickBot="1">
      <c r="A431" s="209"/>
      <c r="B431" s="32"/>
      <c r="C431" s="33"/>
      <c r="D431" s="32"/>
      <c r="E431" s="34"/>
      <c r="F431" s="219"/>
      <c r="G431" s="220"/>
      <c r="H431" s="34"/>
      <c r="I431" s="221"/>
      <c r="J431" s="2"/>
      <c r="K431" s="221"/>
      <c r="L431" s="2"/>
      <c r="M431" s="221"/>
      <c r="N431" s="2"/>
      <c r="O431" s="221"/>
      <c r="P431" s="2"/>
      <c r="Q431" s="221"/>
      <c r="R431" s="2"/>
      <c r="S431" s="221"/>
      <c r="T431" s="2"/>
      <c r="U431" s="169" t="str">
        <f t="shared" si="37"/>
        <v/>
      </c>
      <c r="V431" s="39" t="str">
        <f t="shared" si="38"/>
        <v/>
      </c>
      <c r="W431" s="170"/>
      <c r="X431" s="40"/>
      <c r="Y431" s="41" t="str">
        <f t="shared" si="39"/>
        <v/>
      </c>
      <c r="Z431" s="205" t="str">
        <f t="shared" si="40"/>
        <v/>
      </c>
      <c r="AA431" s="205" t="str">
        <f t="shared" si="41"/>
        <v/>
      </c>
      <c r="AB431" s="163">
        <f t="shared" si="42"/>
        <v>0</v>
      </c>
      <c r="AC431" s="209"/>
    </row>
    <row r="432" spans="1:29" ht="26.1" customHeight="1" thickTop="1" thickBot="1">
      <c r="A432" s="209"/>
      <c r="B432" s="32"/>
      <c r="C432" s="33"/>
      <c r="D432" s="32"/>
      <c r="E432" s="34"/>
      <c r="F432" s="219"/>
      <c r="G432" s="220"/>
      <c r="H432" s="34"/>
      <c r="I432" s="221"/>
      <c r="J432" s="2"/>
      <c r="K432" s="221"/>
      <c r="L432" s="2"/>
      <c r="M432" s="221"/>
      <c r="N432" s="2"/>
      <c r="O432" s="221"/>
      <c r="P432" s="2"/>
      <c r="Q432" s="221"/>
      <c r="R432" s="2"/>
      <c r="S432" s="221"/>
      <c r="T432" s="2"/>
      <c r="U432" s="169" t="str">
        <f t="shared" si="37"/>
        <v/>
      </c>
      <c r="V432" s="39" t="str">
        <f t="shared" si="38"/>
        <v/>
      </c>
      <c r="W432" s="170"/>
      <c r="X432" s="40"/>
      <c r="Y432" s="41" t="str">
        <f t="shared" si="39"/>
        <v/>
      </c>
      <c r="Z432" s="205" t="str">
        <f t="shared" si="40"/>
        <v/>
      </c>
      <c r="AA432" s="205" t="str">
        <f t="shared" si="41"/>
        <v/>
      </c>
      <c r="AB432" s="163">
        <f t="shared" si="42"/>
        <v>0</v>
      </c>
      <c r="AC432" s="209"/>
    </row>
    <row r="433" spans="1:29" ht="26.1" customHeight="1" thickTop="1" thickBot="1">
      <c r="A433" s="209"/>
      <c r="B433" s="32"/>
      <c r="C433" s="33"/>
      <c r="D433" s="32"/>
      <c r="E433" s="34"/>
      <c r="F433" s="219"/>
      <c r="G433" s="220"/>
      <c r="H433" s="34"/>
      <c r="I433" s="221"/>
      <c r="J433" s="2"/>
      <c r="K433" s="221"/>
      <c r="L433" s="2"/>
      <c r="M433" s="221"/>
      <c r="N433" s="2"/>
      <c r="O433" s="221"/>
      <c r="P433" s="2"/>
      <c r="Q433" s="221"/>
      <c r="R433" s="2"/>
      <c r="S433" s="221"/>
      <c r="T433" s="2"/>
      <c r="U433" s="169" t="str">
        <f t="shared" si="37"/>
        <v/>
      </c>
      <c r="V433" s="39" t="str">
        <f t="shared" si="38"/>
        <v/>
      </c>
      <c r="W433" s="170"/>
      <c r="X433" s="40"/>
      <c r="Y433" s="41" t="str">
        <f t="shared" si="39"/>
        <v/>
      </c>
      <c r="Z433" s="205" t="str">
        <f t="shared" si="40"/>
        <v/>
      </c>
      <c r="AA433" s="205" t="str">
        <f t="shared" si="41"/>
        <v/>
      </c>
      <c r="AB433" s="163">
        <f t="shared" si="42"/>
        <v>0</v>
      </c>
      <c r="AC433" s="209"/>
    </row>
    <row r="434" spans="1:29" ht="26.1" customHeight="1" thickTop="1" thickBot="1">
      <c r="A434" s="209"/>
      <c r="B434" s="32"/>
      <c r="C434" s="33"/>
      <c r="D434" s="32"/>
      <c r="E434" s="34"/>
      <c r="F434" s="219"/>
      <c r="G434" s="220"/>
      <c r="H434" s="34"/>
      <c r="I434" s="221"/>
      <c r="J434" s="2"/>
      <c r="K434" s="221"/>
      <c r="L434" s="2"/>
      <c r="M434" s="221"/>
      <c r="N434" s="2"/>
      <c r="O434" s="221"/>
      <c r="P434" s="2"/>
      <c r="Q434" s="221"/>
      <c r="R434" s="2"/>
      <c r="S434" s="221"/>
      <c r="T434" s="2"/>
      <c r="U434" s="169" t="str">
        <f t="shared" si="37"/>
        <v/>
      </c>
      <c r="V434" s="39" t="str">
        <f t="shared" si="38"/>
        <v/>
      </c>
      <c r="W434" s="170"/>
      <c r="X434" s="40"/>
      <c r="Y434" s="41" t="str">
        <f t="shared" si="39"/>
        <v/>
      </c>
      <c r="Z434" s="205" t="str">
        <f t="shared" si="40"/>
        <v/>
      </c>
      <c r="AA434" s="205" t="str">
        <f t="shared" si="41"/>
        <v/>
      </c>
      <c r="AB434" s="163">
        <f t="shared" si="42"/>
        <v>0</v>
      </c>
      <c r="AC434" s="209"/>
    </row>
    <row r="435" spans="1:29" ht="26.1" customHeight="1" thickTop="1" thickBot="1">
      <c r="A435" s="209"/>
      <c r="B435" s="32"/>
      <c r="C435" s="33"/>
      <c r="D435" s="32"/>
      <c r="E435" s="34"/>
      <c r="F435" s="219"/>
      <c r="G435" s="220"/>
      <c r="H435" s="34"/>
      <c r="I435" s="221"/>
      <c r="J435" s="2"/>
      <c r="K435" s="221"/>
      <c r="L435" s="2"/>
      <c r="M435" s="221"/>
      <c r="N435" s="2"/>
      <c r="O435" s="221"/>
      <c r="P435" s="2"/>
      <c r="Q435" s="221"/>
      <c r="R435" s="2"/>
      <c r="S435" s="221"/>
      <c r="T435" s="2"/>
      <c r="U435" s="169" t="str">
        <f t="shared" si="37"/>
        <v/>
      </c>
      <c r="V435" s="39" t="str">
        <f t="shared" si="38"/>
        <v/>
      </c>
      <c r="W435" s="170"/>
      <c r="X435" s="40"/>
      <c r="Y435" s="41" t="str">
        <f t="shared" si="39"/>
        <v/>
      </c>
      <c r="Z435" s="205" t="str">
        <f t="shared" si="40"/>
        <v/>
      </c>
      <c r="AA435" s="205" t="str">
        <f t="shared" si="41"/>
        <v/>
      </c>
      <c r="AB435" s="163">
        <f t="shared" si="42"/>
        <v>0</v>
      </c>
      <c r="AC435" s="209"/>
    </row>
    <row r="436" spans="1:29" ht="26.1" customHeight="1" thickTop="1" thickBot="1">
      <c r="A436" s="209"/>
      <c r="B436" s="32"/>
      <c r="C436" s="33"/>
      <c r="D436" s="32"/>
      <c r="E436" s="34"/>
      <c r="F436" s="219"/>
      <c r="G436" s="220"/>
      <c r="H436" s="34"/>
      <c r="I436" s="221"/>
      <c r="J436" s="2"/>
      <c r="K436" s="221"/>
      <c r="L436" s="2"/>
      <c r="M436" s="221"/>
      <c r="N436" s="2"/>
      <c r="O436" s="221"/>
      <c r="P436" s="2"/>
      <c r="Q436" s="221"/>
      <c r="R436" s="2"/>
      <c r="S436" s="221"/>
      <c r="T436" s="2"/>
      <c r="U436" s="169" t="str">
        <f t="shared" si="37"/>
        <v/>
      </c>
      <c r="V436" s="39" t="str">
        <f t="shared" si="38"/>
        <v/>
      </c>
      <c r="W436" s="170"/>
      <c r="X436" s="40"/>
      <c r="Y436" s="41" t="str">
        <f t="shared" si="39"/>
        <v/>
      </c>
      <c r="Z436" s="205" t="str">
        <f t="shared" si="40"/>
        <v/>
      </c>
      <c r="AA436" s="205" t="str">
        <f t="shared" si="41"/>
        <v/>
      </c>
      <c r="AB436" s="163">
        <f t="shared" si="42"/>
        <v>0</v>
      </c>
      <c r="AC436" s="209"/>
    </row>
    <row r="437" spans="1:29" ht="26.1" customHeight="1" thickTop="1" thickBot="1">
      <c r="A437" s="209"/>
      <c r="B437" s="32"/>
      <c r="C437" s="33"/>
      <c r="D437" s="32"/>
      <c r="E437" s="34"/>
      <c r="F437" s="219"/>
      <c r="G437" s="220"/>
      <c r="H437" s="34"/>
      <c r="I437" s="221"/>
      <c r="J437" s="2"/>
      <c r="K437" s="221"/>
      <c r="L437" s="2"/>
      <c r="M437" s="221"/>
      <c r="N437" s="2"/>
      <c r="O437" s="221"/>
      <c r="P437" s="2"/>
      <c r="Q437" s="221"/>
      <c r="R437" s="2"/>
      <c r="S437" s="221"/>
      <c r="T437" s="2"/>
      <c r="U437" s="169" t="str">
        <f t="shared" si="37"/>
        <v/>
      </c>
      <c r="V437" s="39" t="str">
        <f t="shared" si="38"/>
        <v/>
      </c>
      <c r="W437" s="170"/>
      <c r="X437" s="40"/>
      <c r="Y437" s="41" t="str">
        <f t="shared" si="39"/>
        <v/>
      </c>
      <c r="Z437" s="205" t="str">
        <f t="shared" si="40"/>
        <v/>
      </c>
      <c r="AA437" s="205" t="str">
        <f t="shared" si="41"/>
        <v/>
      </c>
      <c r="AB437" s="163">
        <f t="shared" si="42"/>
        <v>0</v>
      </c>
      <c r="AC437" s="209"/>
    </row>
    <row r="438" spans="1:29" ht="26.1" customHeight="1" thickTop="1" thickBot="1">
      <c r="A438" s="209"/>
      <c r="B438" s="32"/>
      <c r="C438" s="33"/>
      <c r="D438" s="32"/>
      <c r="E438" s="34"/>
      <c r="F438" s="219"/>
      <c r="G438" s="220"/>
      <c r="H438" s="34"/>
      <c r="I438" s="221"/>
      <c r="J438" s="2"/>
      <c r="K438" s="221"/>
      <c r="L438" s="2"/>
      <c r="M438" s="221"/>
      <c r="N438" s="2"/>
      <c r="O438" s="221"/>
      <c r="P438" s="2"/>
      <c r="Q438" s="221"/>
      <c r="R438" s="2"/>
      <c r="S438" s="221"/>
      <c r="T438" s="2"/>
      <c r="U438" s="169" t="str">
        <f t="shared" si="37"/>
        <v/>
      </c>
      <c r="V438" s="39" t="str">
        <f t="shared" si="38"/>
        <v/>
      </c>
      <c r="W438" s="170"/>
      <c r="X438" s="40"/>
      <c r="Y438" s="41" t="str">
        <f t="shared" si="39"/>
        <v/>
      </c>
      <c r="Z438" s="205" t="str">
        <f t="shared" si="40"/>
        <v/>
      </c>
      <c r="AA438" s="205" t="str">
        <f t="shared" si="41"/>
        <v/>
      </c>
      <c r="AB438" s="163">
        <f t="shared" si="42"/>
        <v>0</v>
      </c>
      <c r="AC438" s="209"/>
    </row>
    <row r="439" spans="1:29" ht="26.1" customHeight="1" thickTop="1" thickBot="1">
      <c r="A439" s="209"/>
      <c r="B439" s="32"/>
      <c r="C439" s="33"/>
      <c r="D439" s="32"/>
      <c r="E439" s="34"/>
      <c r="F439" s="219"/>
      <c r="G439" s="220"/>
      <c r="H439" s="34"/>
      <c r="I439" s="221"/>
      <c r="J439" s="2"/>
      <c r="K439" s="221"/>
      <c r="L439" s="2"/>
      <c r="M439" s="221"/>
      <c r="N439" s="2"/>
      <c r="O439" s="221"/>
      <c r="P439" s="2"/>
      <c r="Q439" s="221"/>
      <c r="R439" s="2"/>
      <c r="S439" s="221"/>
      <c r="T439" s="2"/>
      <c r="U439" s="169" t="str">
        <f t="shared" si="37"/>
        <v/>
      </c>
      <c r="V439" s="39" t="str">
        <f t="shared" si="38"/>
        <v/>
      </c>
      <c r="W439" s="170"/>
      <c r="X439" s="40"/>
      <c r="Y439" s="41" t="str">
        <f t="shared" si="39"/>
        <v/>
      </c>
      <c r="Z439" s="205" t="str">
        <f t="shared" si="40"/>
        <v/>
      </c>
      <c r="AA439" s="205" t="str">
        <f t="shared" si="41"/>
        <v/>
      </c>
      <c r="AB439" s="163">
        <f t="shared" si="42"/>
        <v>0</v>
      </c>
      <c r="AC439" s="209"/>
    </row>
    <row r="440" spans="1:29" ht="26.1" customHeight="1" thickTop="1" thickBot="1">
      <c r="A440" s="209"/>
      <c r="B440" s="32"/>
      <c r="C440" s="33"/>
      <c r="D440" s="32"/>
      <c r="E440" s="34"/>
      <c r="F440" s="219"/>
      <c r="G440" s="220"/>
      <c r="H440" s="34"/>
      <c r="I440" s="221"/>
      <c r="J440" s="2"/>
      <c r="K440" s="221"/>
      <c r="L440" s="2"/>
      <c r="M440" s="221"/>
      <c r="N440" s="2"/>
      <c r="O440" s="221"/>
      <c r="P440" s="2"/>
      <c r="Q440" s="221"/>
      <c r="R440" s="2"/>
      <c r="S440" s="221"/>
      <c r="T440" s="2"/>
      <c r="U440" s="169" t="str">
        <f t="shared" si="37"/>
        <v/>
      </c>
      <c r="V440" s="39" t="str">
        <f t="shared" si="38"/>
        <v/>
      </c>
      <c r="W440" s="170"/>
      <c r="X440" s="40"/>
      <c r="Y440" s="41" t="str">
        <f t="shared" si="39"/>
        <v/>
      </c>
      <c r="Z440" s="205" t="str">
        <f t="shared" si="40"/>
        <v/>
      </c>
      <c r="AA440" s="205" t="str">
        <f t="shared" si="41"/>
        <v/>
      </c>
      <c r="AB440" s="163">
        <f t="shared" si="42"/>
        <v>0</v>
      </c>
      <c r="AC440" s="209"/>
    </row>
    <row r="441" spans="1:29" ht="26.1" customHeight="1" thickTop="1" thickBot="1">
      <c r="A441" s="209"/>
      <c r="B441" s="32"/>
      <c r="C441" s="33"/>
      <c r="D441" s="32"/>
      <c r="E441" s="34"/>
      <c r="F441" s="219"/>
      <c r="G441" s="220"/>
      <c r="H441" s="34"/>
      <c r="I441" s="221"/>
      <c r="J441" s="2"/>
      <c r="K441" s="221"/>
      <c r="L441" s="2"/>
      <c r="M441" s="221"/>
      <c r="N441" s="2"/>
      <c r="O441" s="221"/>
      <c r="P441" s="2"/>
      <c r="Q441" s="221"/>
      <c r="R441" s="2"/>
      <c r="S441" s="221"/>
      <c r="T441" s="2"/>
      <c r="U441" s="169" t="str">
        <f t="shared" si="37"/>
        <v/>
      </c>
      <c r="V441" s="39" t="str">
        <f t="shared" si="38"/>
        <v/>
      </c>
      <c r="W441" s="170"/>
      <c r="X441" s="40"/>
      <c r="Y441" s="41" t="str">
        <f t="shared" si="39"/>
        <v/>
      </c>
      <c r="Z441" s="205" t="str">
        <f t="shared" si="40"/>
        <v/>
      </c>
      <c r="AA441" s="205" t="str">
        <f t="shared" si="41"/>
        <v/>
      </c>
      <c r="AB441" s="163">
        <f t="shared" si="42"/>
        <v>0</v>
      </c>
      <c r="AC441" s="209"/>
    </row>
    <row r="442" spans="1:29" ht="26.1" customHeight="1" thickTop="1" thickBot="1">
      <c r="A442" s="209"/>
      <c r="B442" s="32"/>
      <c r="C442" s="33"/>
      <c r="D442" s="32"/>
      <c r="E442" s="34"/>
      <c r="F442" s="219"/>
      <c r="G442" s="220"/>
      <c r="H442" s="34"/>
      <c r="I442" s="221"/>
      <c r="J442" s="2"/>
      <c r="K442" s="221"/>
      <c r="L442" s="2"/>
      <c r="M442" s="221"/>
      <c r="N442" s="2"/>
      <c r="O442" s="221"/>
      <c r="P442" s="2"/>
      <c r="Q442" s="221"/>
      <c r="R442" s="2"/>
      <c r="S442" s="221"/>
      <c r="T442" s="2"/>
      <c r="U442" s="169" t="str">
        <f t="shared" si="37"/>
        <v/>
      </c>
      <c r="V442" s="39" t="str">
        <f t="shared" si="38"/>
        <v/>
      </c>
      <c r="W442" s="170"/>
      <c r="X442" s="40"/>
      <c r="Y442" s="41" t="str">
        <f t="shared" si="39"/>
        <v/>
      </c>
      <c r="Z442" s="205" t="str">
        <f t="shared" si="40"/>
        <v/>
      </c>
      <c r="AA442" s="205" t="str">
        <f t="shared" si="41"/>
        <v/>
      </c>
      <c r="AB442" s="163">
        <f t="shared" si="42"/>
        <v>0</v>
      </c>
      <c r="AC442" s="209"/>
    </row>
    <row r="443" spans="1:29" ht="26.1" customHeight="1" thickTop="1" thickBot="1">
      <c r="A443" s="209"/>
      <c r="B443" s="32"/>
      <c r="C443" s="33"/>
      <c r="D443" s="32"/>
      <c r="E443" s="34"/>
      <c r="F443" s="219"/>
      <c r="G443" s="220"/>
      <c r="H443" s="34"/>
      <c r="I443" s="221"/>
      <c r="J443" s="2"/>
      <c r="K443" s="221"/>
      <c r="L443" s="2"/>
      <c r="M443" s="221"/>
      <c r="N443" s="2"/>
      <c r="O443" s="221"/>
      <c r="P443" s="2"/>
      <c r="Q443" s="221"/>
      <c r="R443" s="2"/>
      <c r="S443" s="221"/>
      <c r="T443" s="2"/>
      <c r="U443" s="169" t="str">
        <f t="shared" si="37"/>
        <v/>
      </c>
      <c r="V443" s="39" t="str">
        <f t="shared" si="38"/>
        <v/>
      </c>
      <c r="W443" s="170"/>
      <c r="X443" s="40"/>
      <c r="Y443" s="41" t="str">
        <f t="shared" si="39"/>
        <v/>
      </c>
      <c r="Z443" s="205" t="str">
        <f t="shared" si="40"/>
        <v/>
      </c>
      <c r="AA443" s="205" t="str">
        <f t="shared" si="41"/>
        <v/>
      </c>
      <c r="AB443" s="163">
        <f t="shared" si="42"/>
        <v>0</v>
      </c>
      <c r="AC443" s="209"/>
    </row>
    <row r="444" spans="1:29" ht="26.1" customHeight="1" thickTop="1" thickBot="1">
      <c r="A444" s="209"/>
      <c r="B444" s="32"/>
      <c r="C444" s="33"/>
      <c r="D444" s="32"/>
      <c r="E444" s="34"/>
      <c r="F444" s="219"/>
      <c r="G444" s="220"/>
      <c r="H444" s="34"/>
      <c r="I444" s="221"/>
      <c r="J444" s="2"/>
      <c r="K444" s="221"/>
      <c r="L444" s="2"/>
      <c r="M444" s="221"/>
      <c r="N444" s="2"/>
      <c r="O444" s="221"/>
      <c r="P444" s="2"/>
      <c r="Q444" s="221"/>
      <c r="R444" s="2"/>
      <c r="S444" s="221"/>
      <c r="T444" s="2"/>
      <c r="U444" s="169" t="str">
        <f t="shared" si="37"/>
        <v/>
      </c>
      <c r="V444" s="39" t="str">
        <f t="shared" si="38"/>
        <v/>
      </c>
      <c r="W444" s="170"/>
      <c r="X444" s="40"/>
      <c r="Y444" s="41" t="str">
        <f t="shared" si="39"/>
        <v/>
      </c>
      <c r="Z444" s="205" t="str">
        <f t="shared" si="40"/>
        <v/>
      </c>
      <c r="AA444" s="205" t="str">
        <f t="shared" si="41"/>
        <v/>
      </c>
      <c r="AB444" s="163">
        <f t="shared" si="42"/>
        <v>0</v>
      </c>
      <c r="AC444" s="209"/>
    </row>
    <row r="445" spans="1:29" ht="26.1" customHeight="1" thickTop="1" thickBot="1">
      <c r="A445" s="209"/>
      <c r="B445" s="32"/>
      <c r="C445" s="33"/>
      <c r="D445" s="32"/>
      <c r="E445" s="34"/>
      <c r="F445" s="219"/>
      <c r="G445" s="220"/>
      <c r="H445" s="34"/>
      <c r="I445" s="221"/>
      <c r="J445" s="2"/>
      <c r="K445" s="221"/>
      <c r="L445" s="2"/>
      <c r="M445" s="221"/>
      <c r="N445" s="2"/>
      <c r="O445" s="221"/>
      <c r="P445" s="2"/>
      <c r="Q445" s="221"/>
      <c r="R445" s="2"/>
      <c r="S445" s="221"/>
      <c r="T445" s="2"/>
      <c r="U445" s="169" t="str">
        <f t="shared" si="37"/>
        <v/>
      </c>
      <c r="V445" s="39" t="str">
        <f t="shared" si="38"/>
        <v/>
      </c>
      <c r="W445" s="170"/>
      <c r="X445" s="40"/>
      <c r="Y445" s="41" t="str">
        <f t="shared" si="39"/>
        <v/>
      </c>
      <c r="Z445" s="205" t="str">
        <f t="shared" si="40"/>
        <v/>
      </c>
      <c r="AA445" s="205" t="str">
        <f t="shared" si="41"/>
        <v/>
      </c>
      <c r="AB445" s="163">
        <f t="shared" si="42"/>
        <v>0</v>
      </c>
      <c r="AC445" s="209"/>
    </row>
    <row r="446" spans="1:29" ht="26.1" customHeight="1" thickTop="1" thickBot="1">
      <c r="A446" s="209"/>
      <c r="B446" s="32"/>
      <c r="C446" s="33"/>
      <c r="D446" s="32"/>
      <c r="E446" s="34"/>
      <c r="F446" s="219"/>
      <c r="G446" s="220"/>
      <c r="H446" s="34"/>
      <c r="I446" s="221"/>
      <c r="J446" s="2"/>
      <c r="K446" s="221"/>
      <c r="L446" s="2"/>
      <c r="M446" s="221"/>
      <c r="N446" s="2"/>
      <c r="O446" s="221"/>
      <c r="P446" s="2"/>
      <c r="Q446" s="221"/>
      <c r="R446" s="2"/>
      <c r="S446" s="221"/>
      <c r="T446" s="2"/>
      <c r="U446" s="169" t="str">
        <f t="shared" si="37"/>
        <v/>
      </c>
      <c r="V446" s="39" t="str">
        <f t="shared" si="38"/>
        <v/>
      </c>
      <c r="W446" s="170"/>
      <c r="X446" s="40"/>
      <c r="Y446" s="41" t="str">
        <f t="shared" si="39"/>
        <v/>
      </c>
      <c r="Z446" s="205" t="str">
        <f t="shared" si="40"/>
        <v/>
      </c>
      <c r="AA446" s="205" t="str">
        <f t="shared" si="41"/>
        <v/>
      </c>
      <c r="AB446" s="163">
        <f t="shared" si="42"/>
        <v>0</v>
      </c>
      <c r="AC446" s="209"/>
    </row>
    <row r="447" spans="1:29" ht="26.1" customHeight="1" thickTop="1" thickBot="1">
      <c r="A447" s="209"/>
      <c r="B447" s="32"/>
      <c r="C447" s="33"/>
      <c r="D447" s="32"/>
      <c r="E447" s="34"/>
      <c r="F447" s="219"/>
      <c r="G447" s="220"/>
      <c r="H447" s="34"/>
      <c r="I447" s="221"/>
      <c r="J447" s="2"/>
      <c r="K447" s="221"/>
      <c r="L447" s="2"/>
      <c r="M447" s="221"/>
      <c r="N447" s="2"/>
      <c r="O447" s="221"/>
      <c r="P447" s="2"/>
      <c r="Q447" s="221"/>
      <c r="R447" s="2"/>
      <c r="S447" s="221"/>
      <c r="T447" s="2"/>
      <c r="U447" s="169" t="str">
        <f t="shared" si="37"/>
        <v/>
      </c>
      <c r="V447" s="39" t="str">
        <f t="shared" si="38"/>
        <v/>
      </c>
      <c r="W447" s="170"/>
      <c r="X447" s="40"/>
      <c r="Y447" s="41" t="str">
        <f t="shared" si="39"/>
        <v/>
      </c>
      <c r="Z447" s="205" t="str">
        <f t="shared" si="40"/>
        <v/>
      </c>
      <c r="AA447" s="205" t="str">
        <f t="shared" si="41"/>
        <v/>
      </c>
      <c r="AB447" s="163">
        <f t="shared" si="42"/>
        <v>0</v>
      </c>
      <c r="AC447" s="209"/>
    </row>
    <row r="448" spans="1:29" ht="26.1" customHeight="1" thickTop="1" thickBot="1">
      <c r="A448" s="209"/>
      <c r="B448" s="32"/>
      <c r="C448" s="33"/>
      <c r="D448" s="32"/>
      <c r="E448" s="34"/>
      <c r="F448" s="219"/>
      <c r="G448" s="220"/>
      <c r="H448" s="34"/>
      <c r="I448" s="221"/>
      <c r="J448" s="2"/>
      <c r="K448" s="221"/>
      <c r="L448" s="2"/>
      <c r="M448" s="221"/>
      <c r="N448" s="2"/>
      <c r="O448" s="221"/>
      <c r="P448" s="2"/>
      <c r="Q448" s="221"/>
      <c r="R448" s="2"/>
      <c r="S448" s="221"/>
      <c r="T448" s="2"/>
      <c r="U448" s="169" t="str">
        <f t="shared" si="37"/>
        <v/>
      </c>
      <c r="V448" s="39" t="str">
        <f t="shared" si="38"/>
        <v/>
      </c>
      <c r="W448" s="170"/>
      <c r="X448" s="40"/>
      <c r="Y448" s="41" t="str">
        <f t="shared" si="39"/>
        <v/>
      </c>
      <c r="Z448" s="205" t="str">
        <f t="shared" si="40"/>
        <v/>
      </c>
      <c r="AA448" s="205" t="str">
        <f t="shared" si="41"/>
        <v/>
      </c>
      <c r="AB448" s="163">
        <f t="shared" si="42"/>
        <v>0</v>
      </c>
      <c r="AC448" s="209"/>
    </row>
    <row r="449" spans="1:29" ht="26.1" customHeight="1" thickTop="1" thickBot="1">
      <c r="A449" s="209"/>
      <c r="B449" s="32"/>
      <c r="C449" s="33"/>
      <c r="D449" s="32"/>
      <c r="E449" s="34"/>
      <c r="F449" s="219"/>
      <c r="G449" s="220"/>
      <c r="H449" s="34"/>
      <c r="I449" s="221"/>
      <c r="J449" s="2"/>
      <c r="K449" s="221"/>
      <c r="L449" s="2"/>
      <c r="M449" s="221"/>
      <c r="N449" s="2"/>
      <c r="O449" s="221"/>
      <c r="P449" s="2"/>
      <c r="Q449" s="221"/>
      <c r="R449" s="2"/>
      <c r="S449" s="221"/>
      <c r="T449" s="2"/>
      <c r="U449" s="169" t="str">
        <f t="shared" si="37"/>
        <v/>
      </c>
      <c r="V449" s="39" t="str">
        <f t="shared" si="38"/>
        <v/>
      </c>
      <c r="W449" s="170"/>
      <c r="X449" s="40"/>
      <c r="Y449" s="41" t="str">
        <f t="shared" si="39"/>
        <v/>
      </c>
      <c r="Z449" s="205" t="str">
        <f t="shared" si="40"/>
        <v/>
      </c>
      <c r="AA449" s="205" t="str">
        <f t="shared" si="41"/>
        <v/>
      </c>
      <c r="AB449" s="163">
        <f t="shared" si="42"/>
        <v>0</v>
      </c>
      <c r="AC449" s="209"/>
    </row>
    <row r="450" spans="1:29" ht="26.1" customHeight="1" thickTop="1" thickBot="1">
      <c r="A450" s="209"/>
      <c r="B450" s="32"/>
      <c r="C450" s="33"/>
      <c r="D450" s="32"/>
      <c r="E450" s="34"/>
      <c r="F450" s="219"/>
      <c r="G450" s="220"/>
      <c r="H450" s="34"/>
      <c r="I450" s="221"/>
      <c r="J450" s="2"/>
      <c r="K450" s="221"/>
      <c r="L450" s="2"/>
      <c r="M450" s="221"/>
      <c r="N450" s="2"/>
      <c r="O450" s="221"/>
      <c r="P450" s="2"/>
      <c r="Q450" s="221"/>
      <c r="R450" s="2"/>
      <c r="S450" s="221"/>
      <c r="T450" s="2"/>
      <c r="U450" s="169" t="str">
        <f t="shared" si="37"/>
        <v/>
      </c>
      <c r="V450" s="39" t="str">
        <f t="shared" si="38"/>
        <v/>
      </c>
      <c r="W450" s="170"/>
      <c r="X450" s="40"/>
      <c r="Y450" s="41" t="str">
        <f t="shared" si="39"/>
        <v/>
      </c>
      <c r="Z450" s="205" t="str">
        <f t="shared" si="40"/>
        <v/>
      </c>
      <c r="AA450" s="205" t="str">
        <f t="shared" si="41"/>
        <v/>
      </c>
      <c r="AB450" s="163">
        <f t="shared" si="42"/>
        <v>0</v>
      </c>
      <c r="AC450" s="209"/>
    </row>
    <row r="451" spans="1:29" ht="26.1" customHeight="1" thickTop="1" thickBot="1">
      <c r="A451" s="209"/>
      <c r="B451" s="32"/>
      <c r="C451" s="33"/>
      <c r="D451" s="32"/>
      <c r="E451" s="34"/>
      <c r="F451" s="219"/>
      <c r="G451" s="220"/>
      <c r="H451" s="34"/>
      <c r="I451" s="221"/>
      <c r="J451" s="2"/>
      <c r="K451" s="221"/>
      <c r="L451" s="2"/>
      <c r="M451" s="221"/>
      <c r="N451" s="2"/>
      <c r="O451" s="221"/>
      <c r="P451" s="2"/>
      <c r="Q451" s="221"/>
      <c r="R451" s="2"/>
      <c r="S451" s="221"/>
      <c r="T451" s="2"/>
      <c r="U451" s="169" t="str">
        <f t="shared" si="37"/>
        <v/>
      </c>
      <c r="V451" s="39" t="str">
        <f t="shared" si="38"/>
        <v/>
      </c>
      <c r="W451" s="170"/>
      <c r="X451" s="40"/>
      <c r="Y451" s="41" t="str">
        <f t="shared" si="39"/>
        <v/>
      </c>
      <c r="Z451" s="205" t="str">
        <f t="shared" si="40"/>
        <v/>
      </c>
      <c r="AA451" s="205" t="str">
        <f t="shared" si="41"/>
        <v/>
      </c>
      <c r="AB451" s="163">
        <f t="shared" si="42"/>
        <v>0</v>
      </c>
      <c r="AC451" s="209"/>
    </row>
    <row r="452" spans="1:29" ht="26.1" customHeight="1" thickTop="1" thickBot="1">
      <c r="A452" s="209"/>
      <c r="B452" s="32"/>
      <c r="C452" s="33"/>
      <c r="D452" s="32"/>
      <c r="E452" s="34"/>
      <c r="F452" s="219"/>
      <c r="G452" s="220"/>
      <c r="H452" s="34"/>
      <c r="I452" s="221"/>
      <c r="J452" s="2"/>
      <c r="K452" s="221"/>
      <c r="L452" s="2"/>
      <c r="M452" s="221"/>
      <c r="N452" s="2"/>
      <c r="O452" s="221"/>
      <c r="P452" s="2"/>
      <c r="Q452" s="221"/>
      <c r="R452" s="2"/>
      <c r="S452" s="221"/>
      <c r="T452" s="2"/>
      <c r="U452" s="169" t="str">
        <f t="shared" si="37"/>
        <v/>
      </c>
      <c r="V452" s="39" t="str">
        <f t="shared" si="38"/>
        <v/>
      </c>
      <c r="W452" s="170"/>
      <c r="X452" s="40"/>
      <c r="Y452" s="41" t="str">
        <f t="shared" si="39"/>
        <v/>
      </c>
      <c r="Z452" s="205" t="str">
        <f t="shared" si="40"/>
        <v/>
      </c>
      <c r="AA452" s="205" t="str">
        <f t="shared" si="41"/>
        <v/>
      </c>
      <c r="AB452" s="163">
        <f t="shared" si="42"/>
        <v>0</v>
      </c>
      <c r="AC452" s="209"/>
    </row>
    <row r="453" spans="1:29" ht="26.1" customHeight="1" thickTop="1" thickBot="1">
      <c r="A453" s="209"/>
      <c r="B453" s="32"/>
      <c r="C453" s="33"/>
      <c r="D453" s="32"/>
      <c r="E453" s="34"/>
      <c r="F453" s="219"/>
      <c r="G453" s="220"/>
      <c r="H453" s="34"/>
      <c r="I453" s="221"/>
      <c r="J453" s="2"/>
      <c r="K453" s="221"/>
      <c r="L453" s="2"/>
      <c r="M453" s="221"/>
      <c r="N453" s="2"/>
      <c r="O453" s="221"/>
      <c r="P453" s="2"/>
      <c r="Q453" s="221"/>
      <c r="R453" s="2"/>
      <c r="S453" s="221"/>
      <c r="T453" s="2"/>
      <c r="U453" s="169" t="str">
        <f t="shared" si="37"/>
        <v/>
      </c>
      <c r="V453" s="39" t="str">
        <f t="shared" si="38"/>
        <v/>
      </c>
      <c r="W453" s="170"/>
      <c r="X453" s="40"/>
      <c r="Y453" s="41" t="str">
        <f t="shared" si="39"/>
        <v/>
      </c>
      <c r="Z453" s="205" t="str">
        <f t="shared" si="40"/>
        <v/>
      </c>
      <c r="AA453" s="205" t="str">
        <f t="shared" si="41"/>
        <v/>
      </c>
      <c r="AB453" s="163">
        <f t="shared" si="42"/>
        <v>0</v>
      </c>
      <c r="AC453" s="209"/>
    </row>
    <row r="454" spans="1:29" ht="26.1" customHeight="1" thickTop="1" thickBot="1">
      <c r="A454" s="209"/>
      <c r="B454" s="32"/>
      <c r="C454" s="33"/>
      <c r="D454" s="32"/>
      <c r="E454" s="34"/>
      <c r="F454" s="219"/>
      <c r="G454" s="220"/>
      <c r="H454" s="34"/>
      <c r="I454" s="221"/>
      <c r="J454" s="2"/>
      <c r="K454" s="221"/>
      <c r="L454" s="2"/>
      <c r="M454" s="221"/>
      <c r="N454" s="2"/>
      <c r="O454" s="221"/>
      <c r="P454" s="2"/>
      <c r="Q454" s="221"/>
      <c r="R454" s="2"/>
      <c r="S454" s="221"/>
      <c r="T454" s="2"/>
      <c r="U454" s="169" t="str">
        <f t="shared" si="37"/>
        <v/>
      </c>
      <c r="V454" s="39" t="str">
        <f t="shared" si="38"/>
        <v/>
      </c>
      <c r="W454" s="170"/>
      <c r="X454" s="40"/>
      <c r="Y454" s="41" t="str">
        <f t="shared" si="39"/>
        <v/>
      </c>
      <c r="Z454" s="205" t="str">
        <f t="shared" si="40"/>
        <v/>
      </c>
      <c r="AA454" s="205" t="str">
        <f t="shared" si="41"/>
        <v/>
      </c>
      <c r="AB454" s="163">
        <f t="shared" si="42"/>
        <v>0</v>
      </c>
      <c r="AC454" s="209"/>
    </row>
    <row r="455" spans="1:29" ht="26.1" customHeight="1" thickTop="1" thickBot="1">
      <c r="A455" s="209"/>
      <c r="B455" s="32"/>
      <c r="C455" s="33"/>
      <c r="D455" s="32"/>
      <c r="E455" s="34"/>
      <c r="F455" s="219"/>
      <c r="G455" s="220"/>
      <c r="H455" s="34"/>
      <c r="I455" s="221"/>
      <c r="J455" s="2"/>
      <c r="K455" s="221"/>
      <c r="L455" s="2"/>
      <c r="M455" s="221"/>
      <c r="N455" s="2"/>
      <c r="O455" s="221"/>
      <c r="P455" s="2"/>
      <c r="Q455" s="221"/>
      <c r="R455" s="2"/>
      <c r="S455" s="221"/>
      <c r="T455" s="2"/>
      <c r="U455" s="169" t="str">
        <f t="shared" si="37"/>
        <v/>
      </c>
      <c r="V455" s="39" t="str">
        <f t="shared" si="38"/>
        <v/>
      </c>
      <c r="W455" s="170"/>
      <c r="X455" s="40"/>
      <c r="Y455" s="41" t="str">
        <f t="shared" si="39"/>
        <v/>
      </c>
      <c r="Z455" s="205" t="str">
        <f t="shared" si="40"/>
        <v/>
      </c>
      <c r="AA455" s="205" t="str">
        <f t="shared" si="41"/>
        <v/>
      </c>
      <c r="AB455" s="163">
        <f t="shared" si="42"/>
        <v>0</v>
      </c>
      <c r="AC455" s="209"/>
    </row>
    <row r="456" spans="1:29" ht="26.1" customHeight="1" thickTop="1" thickBot="1">
      <c r="A456" s="209"/>
      <c r="B456" s="32"/>
      <c r="C456" s="33"/>
      <c r="D456" s="32"/>
      <c r="E456" s="34"/>
      <c r="F456" s="219"/>
      <c r="G456" s="220"/>
      <c r="H456" s="34"/>
      <c r="I456" s="221"/>
      <c r="J456" s="2"/>
      <c r="K456" s="221"/>
      <c r="L456" s="2"/>
      <c r="M456" s="221"/>
      <c r="N456" s="2"/>
      <c r="O456" s="221"/>
      <c r="P456" s="2"/>
      <c r="Q456" s="221"/>
      <c r="R456" s="2"/>
      <c r="S456" s="221"/>
      <c r="T456" s="2"/>
      <c r="U456" s="169" t="str">
        <f t="shared" si="37"/>
        <v/>
      </c>
      <c r="V456" s="39" t="str">
        <f t="shared" si="38"/>
        <v/>
      </c>
      <c r="W456" s="170"/>
      <c r="X456" s="40"/>
      <c r="Y456" s="41" t="str">
        <f t="shared" si="39"/>
        <v/>
      </c>
      <c r="Z456" s="205" t="str">
        <f t="shared" si="40"/>
        <v/>
      </c>
      <c r="AA456" s="205" t="str">
        <f t="shared" si="41"/>
        <v/>
      </c>
      <c r="AB456" s="163">
        <f t="shared" si="42"/>
        <v>0</v>
      </c>
      <c r="AC456" s="209"/>
    </row>
    <row r="457" spans="1:29" ht="26.1" customHeight="1" thickTop="1" thickBot="1">
      <c r="A457" s="209"/>
      <c r="B457" s="32"/>
      <c r="C457" s="33"/>
      <c r="D457" s="32"/>
      <c r="E457" s="34"/>
      <c r="F457" s="219"/>
      <c r="G457" s="220"/>
      <c r="H457" s="34"/>
      <c r="I457" s="221"/>
      <c r="J457" s="2"/>
      <c r="K457" s="221"/>
      <c r="L457" s="2"/>
      <c r="M457" s="221"/>
      <c r="N457" s="2"/>
      <c r="O457" s="221"/>
      <c r="P457" s="2"/>
      <c r="Q457" s="221"/>
      <c r="R457" s="2"/>
      <c r="S457" s="221"/>
      <c r="T457" s="2"/>
      <c r="U457" s="169" t="str">
        <f t="shared" si="37"/>
        <v/>
      </c>
      <c r="V457" s="39" t="str">
        <f t="shared" si="38"/>
        <v/>
      </c>
      <c r="W457" s="170"/>
      <c r="X457" s="40"/>
      <c r="Y457" s="41" t="str">
        <f t="shared" si="39"/>
        <v/>
      </c>
      <c r="Z457" s="205" t="str">
        <f t="shared" si="40"/>
        <v/>
      </c>
      <c r="AA457" s="205" t="str">
        <f t="shared" si="41"/>
        <v/>
      </c>
      <c r="AB457" s="163">
        <f t="shared" si="42"/>
        <v>0</v>
      </c>
      <c r="AC457" s="209"/>
    </row>
    <row r="458" spans="1:29" ht="26.1" customHeight="1" thickTop="1" thickBot="1">
      <c r="A458" s="209"/>
      <c r="B458" s="32"/>
      <c r="C458" s="33"/>
      <c r="D458" s="32"/>
      <c r="E458" s="34"/>
      <c r="F458" s="219"/>
      <c r="G458" s="220"/>
      <c r="H458" s="34"/>
      <c r="I458" s="221"/>
      <c r="J458" s="2"/>
      <c r="K458" s="221"/>
      <c r="L458" s="2"/>
      <c r="M458" s="221"/>
      <c r="N458" s="2"/>
      <c r="O458" s="221"/>
      <c r="P458" s="2"/>
      <c r="Q458" s="221"/>
      <c r="R458" s="2"/>
      <c r="S458" s="221"/>
      <c r="T458" s="2"/>
      <c r="U458" s="169" t="str">
        <f t="shared" si="37"/>
        <v/>
      </c>
      <c r="V458" s="39" t="str">
        <f t="shared" si="38"/>
        <v/>
      </c>
      <c r="W458" s="170"/>
      <c r="X458" s="40"/>
      <c r="Y458" s="41" t="str">
        <f t="shared" si="39"/>
        <v/>
      </c>
      <c r="Z458" s="205" t="str">
        <f t="shared" si="40"/>
        <v/>
      </c>
      <c r="AA458" s="205" t="str">
        <f t="shared" si="41"/>
        <v/>
      </c>
      <c r="AB458" s="163">
        <f t="shared" si="42"/>
        <v>0</v>
      </c>
      <c r="AC458" s="209"/>
    </row>
    <row r="459" spans="1:29" ht="26.1" customHeight="1" thickTop="1" thickBot="1">
      <c r="A459" s="209"/>
      <c r="B459" s="32"/>
      <c r="C459" s="33"/>
      <c r="D459" s="32"/>
      <c r="E459" s="34"/>
      <c r="F459" s="219"/>
      <c r="G459" s="220"/>
      <c r="H459" s="34"/>
      <c r="I459" s="221"/>
      <c r="J459" s="2"/>
      <c r="K459" s="221"/>
      <c r="L459" s="2"/>
      <c r="M459" s="221"/>
      <c r="N459" s="2"/>
      <c r="O459" s="221"/>
      <c r="P459" s="2"/>
      <c r="Q459" s="221"/>
      <c r="R459" s="2"/>
      <c r="S459" s="221"/>
      <c r="T459" s="2"/>
      <c r="U459" s="169" t="str">
        <f t="shared" si="37"/>
        <v/>
      </c>
      <c r="V459" s="39" t="str">
        <f t="shared" si="38"/>
        <v/>
      </c>
      <c r="W459" s="170"/>
      <c r="X459" s="40"/>
      <c r="Y459" s="41" t="str">
        <f t="shared" si="39"/>
        <v/>
      </c>
      <c r="Z459" s="205" t="str">
        <f t="shared" si="40"/>
        <v/>
      </c>
      <c r="AA459" s="205" t="str">
        <f t="shared" si="41"/>
        <v/>
      </c>
      <c r="AB459" s="163">
        <f t="shared" si="42"/>
        <v>0</v>
      </c>
      <c r="AC459" s="209"/>
    </row>
    <row r="460" spans="1:29" ht="26.1" customHeight="1" thickTop="1" thickBot="1">
      <c r="A460" s="209"/>
      <c r="B460" s="32"/>
      <c r="C460" s="33"/>
      <c r="D460" s="32"/>
      <c r="E460" s="34"/>
      <c r="F460" s="219"/>
      <c r="G460" s="220"/>
      <c r="H460" s="34"/>
      <c r="I460" s="221"/>
      <c r="J460" s="2"/>
      <c r="K460" s="221"/>
      <c r="L460" s="2"/>
      <c r="M460" s="221"/>
      <c r="N460" s="2"/>
      <c r="O460" s="221"/>
      <c r="P460" s="2"/>
      <c r="Q460" s="221"/>
      <c r="R460" s="2"/>
      <c r="S460" s="221"/>
      <c r="T460" s="2"/>
      <c r="U460" s="169" t="str">
        <f t="shared" si="37"/>
        <v/>
      </c>
      <c r="V460" s="39" t="str">
        <f t="shared" si="38"/>
        <v/>
      </c>
      <c r="W460" s="170"/>
      <c r="X460" s="40"/>
      <c r="Y460" s="41" t="str">
        <f t="shared" si="39"/>
        <v/>
      </c>
      <c r="Z460" s="205" t="str">
        <f t="shared" si="40"/>
        <v/>
      </c>
      <c r="AA460" s="205" t="str">
        <f t="shared" si="41"/>
        <v/>
      </c>
      <c r="AB460" s="163">
        <f t="shared" si="42"/>
        <v>0</v>
      </c>
      <c r="AC460" s="209"/>
    </row>
    <row r="461" spans="1:29" ht="26.1" customHeight="1" thickTop="1" thickBot="1">
      <c r="A461" s="209"/>
      <c r="B461" s="32"/>
      <c r="C461" s="33"/>
      <c r="D461" s="32"/>
      <c r="E461" s="34"/>
      <c r="F461" s="219"/>
      <c r="G461" s="220"/>
      <c r="H461" s="34"/>
      <c r="I461" s="221"/>
      <c r="J461" s="2"/>
      <c r="K461" s="221"/>
      <c r="L461" s="2"/>
      <c r="M461" s="221"/>
      <c r="N461" s="2"/>
      <c r="O461" s="221"/>
      <c r="P461" s="2"/>
      <c r="Q461" s="221"/>
      <c r="R461" s="2"/>
      <c r="S461" s="221"/>
      <c r="T461" s="2"/>
      <c r="U461" s="169" t="str">
        <f t="shared" si="37"/>
        <v/>
      </c>
      <c r="V461" s="39" t="str">
        <f t="shared" si="38"/>
        <v/>
      </c>
      <c r="W461" s="170"/>
      <c r="X461" s="40"/>
      <c r="Y461" s="41" t="str">
        <f t="shared" si="39"/>
        <v/>
      </c>
      <c r="Z461" s="205" t="str">
        <f t="shared" si="40"/>
        <v/>
      </c>
      <c r="AA461" s="205" t="str">
        <f t="shared" si="41"/>
        <v/>
      </c>
      <c r="AB461" s="163">
        <f t="shared" si="42"/>
        <v>0</v>
      </c>
      <c r="AC461" s="209"/>
    </row>
    <row r="462" spans="1:29" ht="26.1" customHeight="1" thickTop="1" thickBot="1">
      <c r="A462" s="209"/>
      <c r="B462" s="32"/>
      <c r="C462" s="33"/>
      <c r="D462" s="32"/>
      <c r="E462" s="34"/>
      <c r="F462" s="219"/>
      <c r="G462" s="220"/>
      <c r="H462" s="34"/>
      <c r="I462" s="221"/>
      <c r="J462" s="2"/>
      <c r="K462" s="221"/>
      <c r="L462" s="2"/>
      <c r="M462" s="221"/>
      <c r="N462" s="2"/>
      <c r="O462" s="221"/>
      <c r="P462" s="2"/>
      <c r="Q462" s="221"/>
      <c r="R462" s="2"/>
      <c r="S462" s="221"/>
      <c r="T462" s="2"/>
      <c r="U462" s="169" t="str">
        <f t="shared" si="37"/>
        <v/>
      </c>
      <c r="V462" s="39" t="str">
        <f t="shared" si="38"/>
        <v/>
      </c>
      <c r="W462" s="170"/>
      <c r="X462" s="40"/>
      <c r="Y462" s="41" t="str">
        <f t="shared" si="39"/>
        <v/>
      </c>
      <c r="Z462" s="205" t="str">
        <f t="shared" si="40"/>
        <v/>
      </c>
      <c r="AA462" s="205" t="str">
        <f t="shared" si="41"/>
        <v/>
      </c>
      <c r="AB462" s="163">
        <f t="shared" si="42"/>
        <v>0</v>
      </c>
      <c r="AC462" s="209"/>
    </row>
    <row r="463" spans="1:29" ht="26.1" customHeight="1" thickTop="1" thickBot="1">
      <c r="A463" s="209"/>
      <c r="B463" s="32"/>
      <c r="C463" s="33"/>
      <c r="D463" s="32"/>
      <c r="E463" s="34"/>
      <c r="F463" s="219"/>
      <c r="G463" s="220"/>
      <c r="H463" s="34"/>
      <c r="I463" s="221"/>
      <c r="J463" s="2"/>
      <c r="K463" s="221"/>
      <c r="L463" s="2"/>
      <c r="M463" s="221"/>
      <c r="N463" s="2"/>
      <c r="O463" s="221"/>
      <c r="P463" s="2"/>
      <c r="Q463" s="221"/>
      <c r="R463" s="2"/>
      <c r="S463" s="221"/>
      <c r="T463" s="2"/>
      <c r="U463" s="169" t="str">
        <f t="shared" si="37"/>
        <v/>
      </c>
      <c r="V463" s="39" t="str">
        <f t="shared" si="38"/>
        <v/>
      </c>
      <c r="W463" s="170"/>
      <c r="X463" s="40"/>
      <c r="Y463" s="41" t="str">
        <f t="shared" si="39"/>
        <v/>
      </c>
      <c r="Z463" s="205" t="str">
        <f t="shared" si="40"/>
        <v/>
      </c>
      <c r="AA463" s="205" t="str">
        <f t="shared" si="41"/>
        <v/>
      </c>
      <c r="AB463" s="163">
        <f t="shared" si="42"/>
        <v>0</v>
      </c>
      <c r="AC463" s="209"/>
    </row>
    <row r="464" spans="1:29" ht="26.1" customHeight="1" thickTop="1" thickBot="1">
      <c r="A464" s="209"/>
      <c r="B464" s="32"/>
      <c r="C464" s="33"/>
      <c r="D464" s="32"/>
      <c r="E464" s="34"/>
      <c r="F464" s="219"/>
      <c r="G464" s="220"/>
      <c r="H464" s="34"/>
      <c r="I464" s="221"/>
      <c r="J464" s="2"/>
      <c r="K464" s="221"/>
      <c r="L464" s="2"/>
      <c r="M464" s="221"/>
      <c r="N464" s="2"/>
      <c r="O464" s="221"/>
      <c r="P464" s="2"/>
      <c r="Q464" s="221"/>
      <c r="R464" s="2"/>
      <c r="S464" s="221"/>
      <c r="T464" s="2"/>
      <c r="U464" s="169" t="str">
        <f t="shared" ref="U464:U527" si="43">IF(AND(COUNTA(J464,L464,N464,P464,R464,T464)=0,COUNTA(I464,K464,M464,O464,Q464,S464)=6),"x","")</f>
        <v/>
      </c>
      <c r="V464" s="39" t="str">
        <f t="shared" ref="V464:V527" si="44">IF(COUNTA(J464,L464,N464,P464,R464,T464)=1,"x","")</f>
        <v/>
      </c>
      <c r="W464" s="170"/>
      <c r="X464" s="40"/>
      <c r="Y464" s="41" t="str">
        <f t="shared" ref="Y464:Y527" si="45">IF(AND(U464="x",V464="",W464&gt;0),EDATE(W464,$Y$10),"")</f>
        <v/>
      </c>
      <c r="Z464" s="205" t="str">
        <f t="shared" ref="Z464:Z527" si="46">IF(AND(COUNTA(H464)=1,COUNTIF(U464:V464,"x")=0),1,"")</f>
        <v/>
      </c>
      <c r="AA464" s="205" t="str">
        <f t="shared" ref="AA464:AA527" si="47">IF(AND($Z464=1,G464="x"),1,"")</f>
        <v/>
      </c>
      <c r="AB464" s="163">
        <f t="shared" ref="AB464:AB527" si="48">IF(AND(V464="X",G464="X"),1,0)</f>
        <v>0</v>
      </c>
      <c r="AC464" s="209"/>
    </row>
    <row r="465" spans="1:29" ht="26.1" customHeight="1" thickTop="1" thickBot="1">
      <c r="A465" s="209"/>
      <c r="B465" s="32"/>
      <c r="C465" s="33"/>
      <c r="D465" s="32"/>
      <c r="E465" s="34"/>
      <c r="F465" s="219"/>
      <c r="G465" s="220"/>
      <c r="H465" s="34"/>
      <c r="I465" s="221"/>
      <c r="J465" s="2"/>
      <c r="K465" s="221"/>
      <c r="L465" s="2"/>
      <c r="M465" s="221"/>
      <c r="N465" s="2"/>
      <c r="O465" s="221"/>
      <c r="P465" s="2"/>
      <c r="Q465" s="221"/>
      <c r="R465" s="2"/>
      <c r="S465" s="221"/>
      <c r="T465" s="2"/>
      <c r="U465" s="169" t="str">
        <f t="shared" si="43"/>
        <v/>
      </c>
      <c r="V465" s="39" t="str">
        <f t="shared" si="44"/>
        <v/>
      </c>
      <c r="W465" s="170"/>
      <c r="X465" s="40"/>
      <c r="Y465" s="41" t="str">
        <f t="shared" si="45"/>
        <v/>
      </c>
      <c r="Z465" s="205" t="str">
        <f t="shared" si="46"/>
        <v/>
      </c>
      <c r="AA465" s="205" t="str">
        <f t="shared" si="47"/>
        <v/>
      </c>
      <c r="AB465" s="163">
        <f t="shared" si="48"/>
        <v>0</v>
      </c>
      <c r="AC465" s="209"/>
    </row>
    <row r="466" spans="1:29" ht="26.1" customHeight="1" thickTop="1" thickBot="1">
      <c r="A466" s="209"/>
      <c r="B466" s="32"/>
      <c r="C466" s="33"/>
      <c r="D466" s="32"/>
      <c r="E466" s="34"/>
      <c r="F466" s="219"/>
      <c r="G466" s="220"/>
      <c r="H466" s="34"/>
      <c r="I466" s="221"/>
      <c r="J466" s="2"/>
      <c r="K466" s="221"/>
      <c r="L466" s="2"/>
      <c r="M466" s="221"/>
      <c r="N466" s="2"/>
      <c r="O466" s="221"/>
      <c r="P466" s="2"/>
      <c r="Q466" s="221"/>
      <c r="R466" s="2"/>
      <c r="S466" s="221"/>
      <c r="T466" s="2"/>
      <c r="U466" s="169" t="str">
        <f t="shared" si="43"/>
        <v/>
      </c>
      <c r="V466" s="39" t="str">
        <f t="shared" si="44"/>
        <v/>
      </c>
      <c r="W466" s="170"/>
      <c r="X466" s="40"/>
      <c r="Y466" s="41" t="str">
        <f t="shared" si="45"/>
        <v/>
      </c>
      <c r="Z466" s="205" t="str">
        <f t="shared" si="46"/>
        <v/>
      </c>
      <c r="AA466" s="205" t="str">
        <f t="shared" si="47"/>
        <v/>
      </c>
      <c r="AB466" s="163">
        <f t="shared" si="48"/>
        <v>0</v>
      </c>
      <c r="AC466" s="209"/>
    </row>
    <row r="467" spans="1:29" ht="26.1" customHeight="1" thickTop="1" thickBot="1">
      <c r="A467" s="209"/>
      <c r="B467" s="32"/>
      <c r="C467" s="33"/>
      <c r="D467" s="32"/>
      <c r="E467" s="34"/>
      <c r="F467" s="219"/>
      <c r="G467" s="220"/>
      <c r="H467" s="34"/>
      <c r="I467" s="221"/>
      <c r="J467" s="2"/>
      <c r="K467" s="221"/>
      <c r="L467" s="2"/>
      <c r="M467" s="221"/>
      <c r="N467" s="2"/>
      <c r="O467" s="221"/>
      <c r="P467" s="2"/>
      <c r="Q467" s="221"/>
      <c r="R467" s="2"/>
      <c r="S467" s="221"/>
      <c r="T467" s="2"/>
      <c r="U467" s="169" t="str">
        <f t="shared" si="43"/>
        <v/>
      </c>
      <c r="V467" s="39" t="str">
        <f t="shared" si="44"/>
        <v/>
      </c>
      <c r="W467" s="170"/>
      <c r="X467" s="40"/>
      <c r="Y467" s="41" t="str">
        <f t="shared" si="45"/>
        <v/>
      </c>
      <c r="Z467" s="205" t="str">
        <f t="shared" si="46"/>
        <v/>
      </c>
      <c r="AA467" s="205" t="str">
        <f t="shared" si="47"/>
        <v/>
      </c>
      <c r="AB467" s="163">
        <f t="shared" si="48"/>
        <v>0</v>
      </c>
      <c r="AC467" s="209"/>
    </row>
    <row r="468" spans="1:29" ht="26.1" customHeight="1" thickTop="1" thickBot="1">
      <c r="A468" s="209"/>
      <c r="B468" s="32"/>
      <c r="C468" s="33"/>
      <c r="D468" s="32"/>
      <c r="E468" s="34"/>
      <c r="F468" s="219"/>
      <c r="G468" s="220"/>
      <c r="H468" s="34"/>
      <c r="I468" s="221"/>
      <c r="J468" s="2"/>
      <c r="K468" s="221"/>
      <c r="L468" s="2"/>
      <c r="M468" s="221"/>
      <c r="N468" s="2"/>
      <c r="O468" s="221"/>
      <c r="P468" s="2"/>
      <c r="Q468" s="221"/>
      <c r="R468" s="2"/>
      <c r="S468" s="221"/>
      <c r="T468" s="2"/>
      <c r="U468" s="169" t="str">
        <f t="shared" si="43"/>
        <v/>
      </c>
      <c r="V468" s="39" t="str">
        <f t="shared" si="44"/>
        <v/>
      </c>
      <c r="W468" s="170"/>
      <c r="X468" s="40"/>
      <c r="Y468" s="41" t="str">
        <f t="shared" si="45"/>
        <v/>
      </c>
      <c r="Z468" s="205" t="str">
        <f t="shared" si="46"/>
        <v/>
      </c>
      <c r="AA468" s="205" t="str">
        <f t="shared" si="47"/>
        <v/>
      </c>
      <c r="AB468" s="163">
        <f t="shared" si="48"/>
        <v>0</v>
      </c>
      <c r="AC468" s="209"/>
    </row>
    <row r="469" spans="1:29" ht="26.1" customHeight="1" thickTop="1" thickBot="1">
      <c r="A469" s="209"/>
      <c r="B469" s="32"/>
      <c r="C469" s="33"/>
      <c r="D469" s="32"/>
      <c r="E469" s="34"/>
      <c r="F469" s="219"/>
      <c r="G469" s="220"/>
      <c r="H469" s="34"/>
      <c r="I469" s="221"/>
      <c r="J469" s="2"/>
      <c r="K469" s="221"/>
      <c r="L469" s="2"/>
      <c r="M469" s="221"/>
      <c r="N469" s="2"/>
      <c r="O469" s="221"/>
      <c r="P469" s="2"/>
      <c r="Q469" s="221"/>
      <c r="R469" s="2"/>
      <c r="S469" s="221"/>
      <c r="T469" s="2"/>
      <c r="U469" s="169" t="str">
        <f t="shared" si="43"/>
        <v/>
      </c>
      <c r="V469" s="39" t="str">
        <f t="shared" si="44"/>
        <v/>
      </c>
      <c r="W469" s="170"/>
      <c r="X469" s="40"/>
      <c r="Y469" s="41" t="str">
        <f t="shared" si="45"/>
        <v/>
      </c>
      <c r="Z469" s="205" t="str">
        <f t="shared" si="46"/>
        <v/>
      </c>
      <c r="AA469" s="205" t="str">
        <f t="shared" si="47"/>
        <v/>
      </c>
      <c r="AB469" s="163">
        <f t="shared" si="48"/>
        <v>0</v>
      </c>
      <c r="AC469" s="209"/>
    </row>
    <row r="470" spans="1:29" ht="26.1" customHeight="1" thickTop="1" thickBot="1">
      <c r="A470" s="209"/>
      <c r="B470" s="32"/>
      <c r="C470" s="33"/>
      <c r="D470" s="32"/>
      <c r="E470" s="34"/>
      <c r="F470" s="219"/>
      <c r="G470" s="220"/>
      <c r="H470" s="34"/>
      <c r="I470" s="221"/>
      <c r="J470" s="2"/>
      <c r="K470" s="221"/>
      <c r="L470" s="2"/>
      <c r="M470" s="221"/>
      <c r="N470" s="2"/>
      <c r="O470" s="221"/>
      <c r="P470" s="2"/>
      <c r="Q470" s="221"/>
      <c r="R470" s="2"/>
      <c r="S470" s="221"/>
      <c r="T470" s="2"/>
      <c r="U470" s="169" t="str">
        <f t="shared" si="43"/>
        <v/>
      </c>
      <c r="V470" s="39" t="str">
        <f t="shared" si="44"/>
        <v/>
      </c>
      <c r="W470" s="170"/>
      <c r="X470" s="40"/>
      <c r="Y470" s="41" t="str">
        <f t="shared" si="45"/>
        <v/>
      </c>
      <c r="Z470" s="205" t="str">
        <f t="shared" si="46"/>
        <v/>
      </c>
      <c r="AA470" s="205" t="str">
        <f t="shared" si="47"/>
        <v/>
      </c>
      <c r="AB470" s="163">
        <f t="shared" si="48"/>
        <v>0</v>
      </c>
      <c r="AC470" s="209"/>
    </row>
    <row r="471" spans="1:29" ht="26.1" customHeight="1" thickTop="1" thickBot="1">
      <c r="A471" s="209"/>
      <c r="B471" s="32"/>
      <c r="C471" s="33"/>
      <c r="D471" s="32"/>
      <c r="E471" s="34"/>
      <c r="F471" s="219"/>
      <c r="G471" s="220"/>
      <c r="H471" s="34"/>
      <c r="I471" s="221"/>
      <c r="J471" s="2"/>
      <c r="K471" s="221"/>
      <c r="L471" s="2"/>
      <c r="M471" s="221"/>
      <c r="N471" s="2"/>
      <c r="O471" s="221"/>
      <c r="P471" s="2"/>
      <c r="Q471" s="221"/>
      <c r="R471" s="2"/>
      <c r="S471" s="221"/>
      <c r="T471" s="2"/>
      <c r="U471" s="169" t="str">
        <f t="shared" si="43"/>
        <v/>
      </c>
      <c r="V471" s="39" t="str">
        <f t="shared" si="44"/>
        <v/>
      </c>
      <c r="W471" s="170"/>
      <c r="X471" s="40"/>
      <c r="Y471" s="41" t="str">
        <f t="shared" si="45"/>
        <v/>
      </c>
      <c r="Z471" s="205" t="str">
        <f t="shared" si="46"/>
        <v/>
      </c>
      <c r="AA471" s="205" t="str">
        <f t="shared" si="47"/>
        <v/>
      </c>
      <c r="AB471" s="163">
        <f t="shared" si="48"/>
        <v>0</v>
      </c>
      <c r="AC471" s="209"/>
    </row>
    <row r="472" spans="1:29" ht="26.1" customHeight="1" thickTop="1" thickBot="1">
      <c r="A472" s="209"/>
      <c r="B472" s="32"/>
      <c r="C472" s="33"/>
      <c r="D472" s="32"/>
      <c r="E472" s="34"/>
      <c r="F472" s="219"/>
      <c r="G472" s="220"/>
      <c r="H472" s="34"/>
      <c r="I472" s="221"/>
      <c r="J472" s="2"/>
      <c r="K472" s="221"/>
      <c r="L472" s="2"/>
      <c r="M472" s="221"/>
      <c r="N472" s="2"/>
      <c r="O472" s="221"/>
      <c r="P472" s="2"/>
      <c r="Q472" s="221"/>
      <c r="R472" s="2"/>
      <c r="S472" s="221"/>
      <c r="T472" s="2"/>
      <c r="U472" s="169" t="str">
        <f t="shared" si="43"/>
        <v/>
      </c>
      <c r="V472" s="39" t="str">
        <f t="shared" si="44"/>
        <v/>
      </c>
      <c r="W472" s="170"/>
      <c r="X472" s="40"/>
      <c r="Y472" s="41" t="str">
        <f t="shared" si="45"/>
        <v/>
      </c>
      <c r="Z472" s="205" t="str">
        <f t="shared" si="46"/>
        <v/>
      </c>
      <c r="AA472" s="205" t="str">
        <f t="shared" si="47"/>
        <v/>
      </c>
      <c r="AB472" s="163">
        <f t="shared" si="48"/>
        <v>0</v>
      </c>
      <c r="AC472" s="209"/>
    </row>
    <row r="473" spans="1:29" ht="26.1" customHeight="1" thickTop="1" thickBot="1">
      <c r="A473" s="209"/>
      <c r="B473" s="32"/>
      <c r="C473" s="33"/>
      <c r="D473" s="32"/>
      <c r="E473" s="34"/>
      <c r="F473" s="219"/>
      <c r="G473" s="220"/>
      <c r="H473" s="34"/>
      <c r="I473" s="221"/>
      <c r="J473" s="2"/>
      <c r="K473" s="221"/>
      <c r="L473" s="2"/>
      <c r="M473" s="221"/>
      <c r="N473" s="2"/>
      <c r="O473" s="221"/>
      <c r="P473" s="2"/>
      <c r="Q473" s="221"/>
      <c r="R473" s="2"/>
      <c r="S473" s="221"/>
      <c r="T473" s="2"/>
      <c r="U473" s="169" t="str">
        <f t="shared" si="43"/>
        <v/>
      </c>
      <c r="V473" s="39" t="str">
        <f t="shared" si="44"/>
        <v/>
      </c>
      <c r="W473" s="170"/>
      <c r="X473" s="40"/>
      <c r="Y473" s="41" t="str">
        <f t="shared" si="45"/>
        <v/>
      </c>
      <c r="Z473" s="205" t="str">
        <f t="shared" si="46"/>
        <v/>
      </c>
      <c r="AA473" s="205" t="str">
        <f t="shared" si="47"/>
        <v/>
      </c>
      <c r="AB473" s="163">
        <f t="shared" si="48"/>
        <v>0</v>
      </c>
      <c r="AC473" s="209"/>
    </row>
    <row r="474" spans="1:29" ht="26.1" customHeight="1" thickTop="1" thickBot="1">
      <c r="A474" s="209"/>
      <c r="B474" s="32"/>
      <c r="C474" s="33"/>
      <c r="D474" s="32"/>
      <c r="E474" s="34"/>
      <c r="F474" s="219"/>
      <c r="G474" s="220"/>
      <c r="H474" s="34"/>
      <c r="I474" s="221"/>
      <c r="J474" s="2"/>
      <c r="K474" s="221"/>
      <c r="L474" s="2"/>
      <c r="M474" s="221"/>
      <c r="N474" s="2"/>
      <c r="O474" s="221"/>
      <c r="P474" s="2"/>
      <c r="Q474" s="221"/>
      <c r="R474" s="2"/>
      <c r="S474" s="221"/>
      <c r="T474" s="2"/>
      <c r="U474" s="169" t="str">
        <f t="shared" si="43"/>
        <v/>
      </c>
      <c r="V474" s="39" t="str">
        <f t="shared" si="44"/>
        <v/>
      </c>
      <c r="W474" s="170"/>
      <c r="X474" s="40"/>
      <c r="Y474" s="41" t="str">
        <f t="shared" si="45"/>
        <v/>
      </c>
      <c r="Z474" s="205" t="str">
        <f t="shared" si="46"/>
        <v/>
      </c>
      <c r="AA474" s="205" t="str">
        <f t="shared" si="47"/>
        <v/>
      </c>
      <c r="AB474" s="163">
        <f t="shared" si="48"/>
        <v>0</v>
      </c>
      <c r="AC474" s="209"/>
    </row>
    <row r="475" spans="1:29" ht="26.1" customHeight="1" thickTop="1" thickBot="1">
      <c r="A475" s="209"/>
      <c r="B475" s="32"/>
      <c r="C475" s="33"/>
      <c r="D475" s="32"/>
      <c r="E475" s="34"/>
      <c r="F475" s="219"/>
      <c r="G475" s="220"/>
      <c r="H475" s="34"/>
      <c r="I475" s="221"/>
      <c r="J475" s="2"/>
      <c r="K475" s="221"/>
      <c r="L475" s="2"/>
      <c r="M475" s="221"/>
      <c r="N475" s="2"/>
      <c r="O475" s="221"/>
      <c r="P475" s="2"/>
      <c r="Q475" s="221"/>
      <c r="R475" s="2"/>
      <c r="S475" s="221"/>
      <c r="T475" s="2"/>
      <c r="U475" s="169" t="str">
        <f t="shared" si="43"/>
        <v/>
      </c>
      <c r="V475" s="39" t="str">
        <f t="shared" si="44"/>
        <v/>
      </c>
      <c r="W475" s="170"/>
      <c r="X475" s="40"/>
      <c r="Y475" s="41" t="str">
        <f t="shared" si="45"/>
        <v/>
      </c>
      <c r="Z475" s="205" t="str">
        <f t="shared" si="46"/>
        <v/>
      </c>
      <c r="AA475" s="205" t="str">
        <f t="shared" si="47"/>
        <v/>
      </c>
      <c r="AB475" s="163">
        <f t="shared" si="48"/>
        <v>0</v>
      </c>
      <c r="AC475" s="209"/>
    </row>
    <row r="476" spans="1:29" ht="26.1" customHeight="1" thickTop="1" thickBot="1">
      <c r="A476" s="209"/>
      <c r="B476" s="32"/>
      <c r="C476" s="33"/>
      <c r="D476" s="32"/>
      <c r="E476" s="34"/>
      <c r="F476" s="219"/>
      <c r="G476" s="220"/>
      <c r="H476" s="34"/>
      <c r="I476" s="221"/>
      <c r="J476" s="2"/>
      <c r="K476" s="221"/>
      <c r="L476" s="2"/>
      <c r="M476" s="221"/>
      <c r="N476" s="2"/>
      <c r="O476" s="221"/>
      <c r="P476" s="2"/>
      <c r="Q476" s="221"/>
      <c r="R476" s="2"/>
      <c r="S476" s="221"/>
      <c r="T476" s="2"/>
      <c r="U476" s="169" t="str">
        <f t="shared" si="43"/>
        <v/>
      </c>
      <c r="V476" s="39" t="str">
        <f t="shared" si="44"/>
        <v/>
      </c>
      <c r="W476" s="170"/>
      <c r="X476" s="40"/>
      <c r="Y476" s="41" t="str">
        <f t="shared" si="45"/>
        <v/>
      </c>
      <c r="Z476" s="205" t="str">
        <f t="shared" si="46"/>
        <v/>
      </c>
      <c r="AA476" s="205" t="str">
        <f t="shared" si="47"/>
        <v/>
      </c>
      <c r="AB476" s="163">
        <f t="shared" si="48"/>
        <v>0</v>
      </c>
      <c r="AC476" s="209"/>
    </row>
    <row r="477" spans="1:29" ht="26.1" customHeight="1" thickTop="1" thickBot="1">
      <c r="A477" s="209"/>
      <c r="B477" s="32"/>
      <c r="C477" s="33"/>
      <c r="D477" s="32"/>
      <c r="E477" s="34"/>
      <c r="F477" s="219"/>
      <c r="G477" s="220"/>
      <c r="H477" s="34"/>
      <c r="I477" s="221"/>
      <c r="J477" s="2"/>
      <c r="K477" s="221"/>
      <c r="L477" s="2"/>
      <c r="M477" s="221"/>
      <c r="N477" s="2"/>
      <c r="O477" s="221"/>
      <c r="P477" s="2"/>
      <c r="Q477" s="221"/>
      <c r="R477" s="2"/>
      <c r="S477" s="221"/>
      <c r="T477" s="2"/>
      <c r="U477" s="169" t="str">
        <f t="shared" si="43"/>
        <v/>
      </c>
      <c r="V477" s="39" t="str">
        <f t="shared" si="44"/>
        <v/>
      </c>
      <c r="W477" s="170"/>
      <c r="X477" s="40"/>
      <c r="Y477" s="41" t="str">
        <f t="shared" si="45"/>
        <v/>
      </c>
      <c r="Z477" s="205" t="str">
        <f t="shared" si="46"/>
        <v/>
      </c>
      <c r="AA477" s="205" t="str">
        <f t="shared" si="47"/>
        <v/>
      </c>
      <c r="AB477" s="163">
        <f t="shared" si="48"/>
        <v>0</v>
      </c>
      <c r="AC477" s="209"/>
    </row>
    <row r="478" spans="1:29" ht="26.1" customHeight="1" thickTop="1" thickBot="1">
      <c r="A478" s="209"/>
      <c r="B478" s="32"/>
      <c r="C478" s="33"/>
      <c r="D478" s="32"/>
      <c r="E478" s="34"/>
      <c r="F478" s="219"/>
      <c r="G478" s="220"/>
      <c r="H478" s="34"/>
      <c r="I478" s="221"/>
      <c r="J478" s="2"/>
      <c r="K478" s="221"/>
      <c r="L478" s="2"/>
      <c r="M478" s="221"/>
      <c r="N478" s="2"/>
      <c r="O478" s="221"/>
      <c r="P478" s="2"/>
      <c r="Q478" s="221"/>
      <c r="R478" s="2"/>
      <c r="S478" s="221"/>
      <c r="T478" s="2"/>
      <c r="U478" s="169" t="str">
        <f t="shared" si="43"/>
        <v/>
      </c>
      <c r="V478" s="39" t="str">
        <f t="shared" si="44"/>
        <v/>
      </c>
      <c r="W478" s="170"/>
      <c r="X478" s="40"/>
      <c r="Y478" s="41" t="str">
        <f t="shared" si="45"/>
        <v/>
      </c>
      <c r="Z478" s="205" t="str">
        <f t="shared" si="46"/>
        <v/>
      </c>
      <c r="AA478" s="205" t="str">
        <f t="shared" si="47"/>
        <v/>
      </c>
      <c r="AB478" s="163">
        <f t="shared" si="48"/>
        <v>0</v>
      </c>
      <c r="AC478" s="209"/>
    </row>
    <row r="479" spans="1:29" ht="26.1" customHeight="1" thickTop="1" thickBot="1">
      <c r="A479" s="209"/>
      <c r="B479" s="32"/>
      <c r="C479" s="33"/>
      <c r="D479" s="32"/>
      <c r="E479" s="34"/>
      <c r="F479" s="219"/>
      <c r="G479" s="220"/>
      <c r="H479" s="34"/>
      <c r="I479" s="221"/>
      <c r="J479" s="2"/>
      <c r="K479" s="221"/>
      <c r="L479" s="2"/>
      <c r="M479" s="221"/>
      <c r="N479" s="2"/>
      <c r="O479" s="221"/>
      <c r="P479" s="2"/>
      <c r="Q479" s="221"/>
      <c r="R479" s="2"/>
      <c r="S479" s="221"/>
      <c r="T479" s="2"/>
      <c r="U479" s="169" t="str">
        <f t="shared" si="43"/>
        <v/>
      </c>
      <c r="V479" s="39" t="str">
        <f t="shared" si="44"/>
        <v/>
      </c>
      <c r="W479" s="170"/>
      <c r="X479" s="40"/>
      <c r="Y479" s="41" t="str">
        <f t="shared" si="45"/>
        <v/>
      </c>
      <c r="Z479" s="205" t="str">
        <f t="shared" si="46"/>
        <v/>
      </c>
      <c r="AA479" s="205" t="str">
        <f t="shared" si="47"/>
        <v/>
      </c>
      <c r="AB479" s="163">
        <f t="shared" si="48"/>
        <v>0</v>
      </c>
      <c r="AC479" s="209"/>
    </row>
    <row r="480" spans="1:29" ht="26.1" customHeight="1" thickTop="1" thickBot="1">
      <c r="A480" s="209"/>
      <c r="B480" s="32"/>
      <c r="C480" s="33"/>
      <c r="D480" s="32"/>
      <c r="E480" s="34"/>
      <c r="F480" s="219"/>
      <c r="G480" s="220"/>
      <c r="H480" s="34"/>
      <c r="I480" s="221"/>
      <c r="J480" s="2"/>
      <c r="K480" s="221"/>
      <c r="L480" s="2"/>
      <c r="M480" s="221"/>
      <c r="N480" s="2"/>
      <c r="O480" s="221"/>
      <c r="P480" s="2"/>
      <c r="Q480" s="221"/>
      <c r="R480" s="2"/>
      <c r="S480" s="221"/>
      <c r="T480" s="2"/>
      <c r="U480" s="169" t="str">
        <f t="shared" si="43"/>
        <v/>
      </c>
      <c r="V480" s="39" t="str">
        <f t="shared" si="44"/>
        <v/>
      </c>
      <c r="W480" s="170"/>
      <c r="X480" s="40"/>
      <c r="Y480" s="41" t="str">
        <f t="shared" si="45"/>
        <v/>
      </c>
      <c r="Z480" s="205" t="str">
        <f t="shared" si="46"/>
        <v/>
      </c>
      <c r="AA480" s="205" t="str">
        <f t="shared" si="47"/>
        <v/>
      </c>
      <c r="AB480" s="163">
        <f t="shared" si="48"/>
        <v>0</v>
      </c>
      <c r="AC480" s="209"/>
    </row>
    <row r="481" spans="1:29" ht="26.1" customHeight="1" thickTop="1" thickBot="1">
      <c r="A481" s="209"/>
      <c r="B481" s="32"/>
      <c r="C481" s="33"/>
      <c r="D481" s="32"/>
      <c r="E481" s="34"/>
      <c r="F481" s="219"/>
      <c r="G481" s="220"/>
      <c r="H481" s="34"/>
      <c r="I481" s="221"/>
      <c r="J481" s="2"/>
      <c r="K481" s="221"/>
      <c r="L481" s="2"/>
      <c r="M481" s="221"/>
      <c r="N481" s="2"/>
      <c r="O481" s="221"/>
      <c r="P481" s="2"/>
      <c r="Q481" s="221"/>
      <c r="R481" s="2"/>
      <c r="S481" s="221"/>
      <c r="T481" s="2"/>
      <c r="U481" s="169" t="str">
        <f t="shared" si="43"/>
        <v/>
      </c>
      <c r="V481" s="39" t="str">
        <f t="shared" si="44"/>
        <v/>
      </c>
      <c r="W481" s="170"/>
      <c r="X481" s="40"/>
      <c r="Y481" s="41" t="str">
        <f t="shared" si="45"/>
        <v/>
      </c>
      <c r="Z481" s="205" t="str">
        <f t="shared" si="46"/>
        <v/>
      </c>
      <c r="AA481" s="205" t="str">
        <f t="shared" si="47"/>
        <v/>
      </c>
      <c r="AB481" s="163">
        <f t="shared" si="48"/>
        <v>0</v>
      </c>
      <c r="AC481" s="209"/>
    </row>
    <row r="482" spans="1:29" ht="26.1" customHeight="1" thickTop="1" thickBot="1">
      <c r="A482" s="209"/>
      <c r="B482" s="32"/>
      <c r="C482" s="33"/>
      <c r="D482" s="32"/>
      <c r="E482" s="34"/>
      <c r="F482" s="219"/>
      <c r="G482" s="220"/>
      <c r="H482" s="34"/>
      <c r="I482" s="221"/>
      <c r="J482" s="2"/>
      <c r="K482" s="221"/>
      <c r="L482" s="2"/>
      <c r="M482" s="221"/>
      <c r="N482" s="2"/>
      <c r="O482" s="221"/>
      <c r="P482" s="2"/>
      <c r="Q482" s="221"/>
      <c r="R482" s="2"/>
      <c r="S482" s="221"/>
      <c r="T482" s="2"/>
      <c r="U482" s="169" t="str">
        <f t="shared" si="43"/>
        <v/>
      </c>
      <c r="V482" s="39" t="str">
        <f t="shared" si="44"/>
        <v/>
      </c>
      <c r="W482" s="170"/>
      <c r="X482" s="40"/>
      <c r="Y482" s="41" t="str">
        <f t="shared" si="45"/>
        <v/>
      </c>
      <c r="Z482" s="205" t="str">
        <f t="shared" si="46"/>
        <v/>
      </c>
      <c r="AA482" s="205" t="str">
        <f t="shared" si="47"/>
        <v/>
      </c>
      <c r="AB482" s="163">
        <f t="shared" si="48"/>
        <v>0</v>
      </c>
      <c r="AC482" s="209"/>
    </row>
    <row r="483" spans="1:29" ht="26.1" customHeight="1" thickTop="1" thickBot="1">
      <c r="A483" s="209"/>
      <c r="B483" s="32"/>
      <c r="C483" s="33"/>
      <c r="D483" s="32"/>
      <c r="E483" s="34"/>
      <c r="F483" s="219"/>
      <c r="G483" s="220"/>
      <c r="H483" s="34"/>
      <c r="I483" s="221"/>
      <c r="J483" s="2"/>
      <c r="K483" s="221"/>
      <c r="L483" s="2"/>
      <c r="M483" s="221"/>
      <c r="N483" s="2"/>
      <c r="O483" s="221"/>
      <c r="P483" s="2"/>
      <c r="Q483" s="221"/>
      <c r="R483" s="2"/>
      <c r="S483" s="221"/>
      <c r="T483" s="2"/>
      <c r="U483" s="169" t="str">
        <f t="shared" si="43"/>
        <v/>
      </c>
      <c r="V483" s="39" t="str">
        <f t="shared" si="44"/>
        <v/>
      </c>
      <c r="W483" s="170"/>
      <c r="X483" s="40"/>
      <c r="Y483" s="41" t="str">
        <f t="shared" si="45"/>
        <v/>
      </c>
      <c r="Z483" s="205" t="str">
        <f t="shared" si="46"/>
        <v/>
      </c>
      <c r="AA483" s="205" t="str">
        <f t="shared" si="47"/>
        <v/>
      </c>
      <c r="AB483" s="163">
        <f t="shared" si="48"/>
        <v>0</v>
      </c>
      <c r="AC483" s="209"/>
    </row>
    <row r="484" spans="1:29" ht="26.1" customHeight="1" thickTop="1" thickBot="1">
      <c r="A484" s="209"/>
      <c r="B484" s="32"/>
      <c r="C484" s="33"/>
      <c r="D484" s="32"/>
      <c r="E484" s="34"/>
      <c r="F484" s="219"/>
      <c r="G484" s="220"/>
      <c r="H484" s="34"/>
      <c r="I484" s="221"/>
      <c r="J484" s="2"/>
      <c r="K484" s="221"/>
      <c r="L484" s="2"/>
      <c r="M484" s="221"/>
      <c r="N484" s="2"/>
      <c r="O484" s="221"/>
      <c r="P484" s="2"/>
      <c r="Q484" s="221"/>
      <c r="R484" s="2"/>
      <c r="S484" s="221"/>
      <c r="T484" s="2"/>
      <c r="U484" s="169" t="str">
        <f t="shared" si="43"/>
        <v/>
      </c>
      <c r="V484" s="39" t="str">
        <f t="shared" si="44"/>
        <v/>
      </c>
      <c r="W484" s="170"/>
      <c r="X484" s="40"/>
      <c r="Y484" s="41" t="str">
        <f t="shared" si="45"/>
        <v/>
      </c>
      <c r="Z484" s="205" t="str">
        <f t="shared" si="46"/>
        <v/>
      </c>
      <c r="AA484" s="205" t="str">
        <f t="shared" si="47"/>
        <v/>
      </c>
      <c r="AB484" s="163">
        <f t="shared" si="48"/>
        <v>0</v>
      </c>
      <c r="AC484" s="209"/>
    </row>
    <row r="485" spans="1:29" ht="26.1" customHeight="1" thickTop="1" thickBot="1">
      <c r="A485" s="209"/>
      <c r="B485" s="32"/>
      <c r="C485" s="33"/>
      <c r="D485" s="32"/>
      <c r="E485" s="34"/>
      <c r="F485" s="219"/>
      <c r="G485" s="220"/>
      <c r="H485" s="34"/>
      <c r="I485" s="221"/>
      <c r="J485" s="2"/>
      <c r="K485" s="221"/>
      <c r="L485" s="2"/>
      <c r="M485" s="221"/>
      <c r="N485" s="2"/>
      <c r="O485" s="221"/>
      <c r="P485" s="2"/>
      <c r="Q485" s="221"/>
      <c r="R485" s="2"/>
      <c r="S485" s="221"/>
      <c r="T485" s="2"/>
      <c r="U485" s="169" t="str">
        <f t="shared" si="43"/>
        <v/>
      </c>
      <c r="V485" s="39" t="str">
        <f t="shared" si="44"/>
        <v/>
      </c>
      <c r="W485" s="170"/>
      <c r="X485" s="40"/>
      <c r="Y485" s="41" t="str">
        <f t="shared" si="45"/>
        <v/>
      </c>
      <c r="Z485" s="205" t="str">
        <f t="shared" si="46"/>
        <v/>
      </c>
      <c r="AA485" s="205" t="str">
        <f t="shared" si="47"/>
        <v/>
      </c>
      <c r="AB485" s="163">
        <f t="shared" si="48"/>
        <v>0</v>
      </c>
      <c r="AC485" s="209"/>
    </row>
    <row r="486" spans="1:29" ht="26.1" customHeight="1" thickTop="1" thickBot="1">
      <c r="A486" s="209"/>
      <c r="B486" s="32"/>
      <c r="C486" s="33"/>
      <c r="D486" s="32"/>
      <c r="E486" s="34"/>
      <c r="F486" s="219"/>
      <c r="G486" s="220"/>
      <c r="H486" s="34"/>
      <c r="I486" s="221"/>
      <c r="J486" s="2"/>
      <c r="K486" s="221"/>
      <c r="L486" s="2"/>
      <c r="M486" s="221"/>
      <c r="N486" s="2"/>
      <c r="O486" s="221"/>
      <c r="P486" s="2"/>
      <c r="Q486" s="221"/>
      <c r="R486" s="2"/>
      <c r="S486" s="221"/>
      <c r="T486" s="2"/>
      <c r="U486" s="169" t="str">
        <f t="shared" si="43"/>
        <v/>
      </c>
      <c r="V486" s="39" t="str">
        <f t="shared" si="44"/>
        <v/>
      </c>
      <c r="W486" s="170"/>
      <c r="X486" s="40"/>
      <c r="Y486" s="41" t="str">
        <f t="shared" si="45"/>
        <v/>
      </c>
      <c r="Z486" s="205" t="str">
        <f t="shared" si="46"/>
        <v/>
      </c>
      <c r="AA486" s="205" t="str">
        <f t="shared" si="47"/>
        <v/>
      </c>
      <c r="AB486" s="163">
        <f t="shared" si="48"/>
        <v>0</v>
      </c>
      <c r="AC486" s="209"/>
    </row>
    <row r="487" spans="1:29" ht="26.1" customHeight="1" thickTop="1" thickBot="1">
      <c r="A487" s="209"/>
      <c r="B487" s="32"/>
      <c r="C487" s="33"/>
      <c r="D487" s="32"/>
      <c r="E487" s="34"/>
      <c r="F487" s="219"/>
      <c r="G487" s="220"/>
      <c r="H487" s="34"/>
      <c r="I487" s="221"/>
      <c r="J487" s="2"/>
      <c r="K487" s="221"/>
      <c r="L487" s="2"/>
      <c r="M487" s="221"/>
      <c r="N487" s="2"/>
      <c r="O487" s="221"/>
      <c r="P487" s="2"/>
      <c r="Q487" s="221"/>
      <c r="R487" s="2"/>
      <c r="S487" s="221"/>
      <c r="T487" s="2"/>
      <c r="U487" s="169" t="str">
        <f t="shared" si="43"/>
        <v/>
      </c>
      <c r="V487" s="39" t="str">
        <f t="shared" si="44"/>
        <v/>
      </c>
      <c r="W487" s="170"/>
      <c r="X487" s="40"/>
      <c r="Y487" s="41" t="str">
        <f t="shared" si="45"/>
        <v/>
      </c>
      <c r="Z487" s="205" t="str">
        <f t="shared" si="46"/>
        <v/>
      </c>
      <c r="AA487" s="205" t="str">
        <f t="shared" si="47"/>
        <v/>
      </c>
      <c r="AB487" s="163">
        <f t="shared" si="48"/>
        <v>0</v>
      </c>
      <c r="AC487" s="209"/>
    </row>
    <row r="488" spans="1:29" ht="26.1" customHeight="1" thickTop="1" thickBot="1">
      <c r="A488" s="209"/>
      <c r="B488" s="32"/>
      <c r="C488" s="33"/>
      <c r="D488" s="32"/>
      <c r="E488" s="34"/>
      <c r="F488" s="219"/>
      <c r="G488" s="220"/>
      <c r="H488" s="34"/>
      <c r="I488" s="221"/>
      <c r="J488" s="2"/>
      <c r="K488" s="221"/>
      <c r="L488" s="2"/>
      <c r="M488" s="221"/>
      <c r="N488" s="2"/>
      <c r="O488" s="221"/>
      <c r="P488" s="2"/>
      <c r="Q488" s="221"/>
      <c r="R488" s="2"/>
      <c r="S488" s="221"/>
      <c r="T488" s="2"/>
      <c r="U488" s="169" t="str">
        <f t="shared" si="43"/>
        <v/>
      </c>
      <c r="V488" s="39" t="str">
        <f t="shared" si="44"/>
        <v/>
      </c>
      <c r="W488" s="170"/>
      <c r="X488" s="40"/>
      <c r="Y488" s="41" t="str">
        <f t="shared" si="45"/>
        <v/>
      </c>
      <c r="Z488" s="205" t="str">
        <f t="shared" si="46"/>
        <v/>
      </c>
      <c r="AA488" s="205" t="str">
        <f t="shared" si="47"/>
        <v/>
      </c>
      <c r="AB488" s="163">
        <f t="shared" si="48"/>
        <v>0</v>
      </c>
      <c r="AC488" s="209"/>
    </row>
    <row r="489" spans="1:29" ht="26.1" customHeight="1" thickTop="1" thickBot="1">
      <c r="A489" s="209"/>
      <c r="B489" s="32"/>
      <c r="C489" s="33"/>
      <c r="D489" s="32"/>
      <c r="E489" s="34"/>
      <c r="F489" s="219"/>
      <c r="G489" s="220"/>
      <c r="H489" s="34"/>
      <c r="I489" s="221"/>
      <c r="J489" s="2"/>
      <c r="K489" s="221"/>
      <c r="L489" s="2"/>
      <c r="M489" s="221"/>
      <c r="N489" s="2"/>
      <c r="O489" s="221"/>
      <c r="P489" s="2"/>
      <c r="Q489" s="221"/>
      <c r="R489" s="2"/>
      <c r="S489" s="221"/>
      <c r="T489" s="2"/>
      <c r="U489" s="169" t="str">
        <f t="shared" si="43"/>
        <v/>
      </c>
      <c r="V489" s="39" t="str">
        <f t="shared" si="44"/>
        <v/>
      </c>
      <c r="W489" s="170"/>
      <c r="X489" s="40"/>
      <c r="Y489" s="41" t="str">
        <f t="shared" si="45"/>
        <v/>
      </c>
      <c r="Z489" s="205" t="str">
        <f t="shared" si="46"/>
        <v/>
      </c>
      <c r="AA489" s="205" t="str">
        <f t="shared" si="47"/>
        <v/>
      </c>
      <c r="AB489" s="163">
        <f t="shared" si="48"/>
        <v>0</v>
      </c>
      <c r="AC489" s="209"/>
    </row>
    <row r="490" spans="1:29" ht="26.1" customHeight="1" thickTop="1" thickBot="1">
      <c r="A490" s="209"/>
      <c r="B490" s="32"/>
      <c r="C490" s="33"/>
      <c r="D490" s="32"/>
      <c r="E490" s="34"/>
      <c r="F490" s="219"/>
      <c r="G490" s="220"/>
      <c r="H490" s="34"/>
      <c r="I490" s="221"/>
      <c r="J490" s="2"/>
      <c r="K490" s="221"/>
      <c r="L490" s="2"/>
      <c r="M490" s="221"/>
      <c r="N490" s="2"/>
      <c r="O490" s="221"/>
      <c r="P490" s="2"/>
      <c r="Q490" s="221"/>
      <c r="R490" s="2"/>
      <c r="S490" s="221"/>
      <c r="T490" s="2"/>
      <c r="U490" s="169" t="str">
        <f t="shared" si="43"/>
        <v/>
      </c>
      <c r="V490" s="39" t="str">
        <f t="shared" si="44"/>
        <v/>
      </c>
      <c r="W490" s="170"/>
      <c r="X490" s="40"/>
      <c r="Y490" s="41" t="str">
        <f t="shared" si="45"/>
        <v/>
      </c>
      <c r="Z490" s="205" t="str">
        <f t="shared" si="46"/>
        <v/>
      </c>
      <c r="AA490" s="205" t="str">
        <f t="shared" si="47"/>
        <v/>
      </c>
      <c r="AB490" s="163">
        <f t="shared" si="48"/>
        <v>0</v>
      </c>
      <c r="AC490" s="209"/>
    </row>
    <row r="491" spans="1:29" ht="26.1" customHeight="1" thickTop="1" thickBot="1">
      <c r="A491" s="209"/>
      <c r="B491" s="32"/>
      <c r="C491" s="33"/>
      <c r="D491" s="32"/>
      <c r="E491" s="34"/>
      <c r="F491" s="219"/>
      <c r="G491" s="220"/>
      <c r="H491" s="34"/>
      <c r="I491" s="221"/>
      <c r="J491" s="2"/>
      <c r="K491" s="221"/>
      <c r="L491" s="2"/>
      <c r="M491" s="221"/>
      <c r="N491" s="2"/>
      <c r="O491" s="221"/>
      <c r="P491" s="2"/>
      <c r="Q491" s="221"/>
      <c r="R491" s="2"/>
      <c r="S491" s="221"/>
      <c r="T491" s="2"/>
      <c r="U491" s="169" t="str">
        <f t="shared" si="43"/>
        <v/>
      </c>
      <c r="V491" s="39" t="str">
        <f t="shared" si="44"/>
        <v/>
      </c>
      <c r="W491" s="170"/>
      <c r="X491" s="40"/>
      <c r="Y491" s="41" t="str">
        <f t="shared" si="45"/>
        <v/>
      </c>
      <c r="Z491" s="205" t="str">
        <f t="shared" si="46"/>
        <v/>
      </c>
      <c r="AA491" s="205" t="str">
        <f t="shared" si="47"/>
        <v/>
      </c>
      <c r="AB491" s="163">
        <f t="shared" si="48"/>
        <v>0</v>
      </c>
      <c r="AC491" s="209"/>
    </row>
    <row r="492" spans="1:29" ht="26.1" customHeight="1" thickTop="1" thickBot="1">
      <c r="A492" s="209"/>
      <c r="B492" s="32"/>
      <c r="C492" s="33"/>
      <c r="D492" s="32"/>
      <c r="E492" s="34"/>
      <c r="F492" s="219"/>
      <c r="G492" s="220"/>
      <c r="H492" s="34"/>
      <c r="I492" s="221"/>
      <c r="J492" s="2"/>
      <c r="K492" s="221"/>
      <c r="L492" s="2"/>
      <c r="M492" s="221"/>
      <c r="N492" s="2"/>
      <c r="O492" s="221"/>
      <c r="P492" s="2"/>
      <c r="Q492" s="221"/>
      <c r="R492" s="2"/>
      <c r="S492" s="221"/>
      <c r="T492" s="2"/>
      <c r="U492" s="169" t="str">
        <f t="shared" si="43"/>
        <v/>
      </c>
      <c r="V492" s="39" t="str">
        <f t="shared" si="44"/>
        <v/>
      </c>
      <c r="W492" s="170"/>
      <c r="X492" s="40"/>
      <c r="Y492" s="41" t="str">
        <f t="shared" si="45"/>
        <v/>
      </c>
      <c r="Z492" s="205" t="str">
        <f t="shared" si="46"/>
        <v/>
      </c>
      <c r="AA492" s="205" t="str">
        <f t="shared" si="47"/>
        <v/>
      </c>
      <c r="AB492" s="163">
        <f t="shared" si="48"/>
        <v>0</v>
      </c>
      <c r="AC492" s="209"/>
    </row>
    <row r="493" spans="1:29" ht="26.1" customHeight="1" thickTop="1" thickBot="1">
      <c r="A493" s="209"/>
      <c r="B493" s="32"/>
      <c r="C493" s="33"/>
      <c r="D493" s="32"/>
      <c r="E493" s="34"/>
      <c r="F493" s="219"/>
      <c r="G493" s="220"/>
      <c r="H493" s="34"/>
      <c r="I493" s="221"/>
      <c r="J493" s="2"/>
      <c r="K493" s="221"/>
      <c r="L493" s="2"/>
      <c r="M493" s="221"/>
      <c r="N493" s="2"/>
      <c r="O493" s="221"/>
      <c r="P493" s="2"/>
      <c r="Q493" s="221"/>
      <c r="R493" s="2"/>
      <c r="S493" s="221"/>
      <c r="T493" s="2"/>
      <c r="U493" s="169" t="str">
        <f t="shared" si="43"/>
        <v/>
      </c>
      <c r="V493" s="39" t="str">
        <f t="shared" si="44"/>
        <v/>
      </c>
      <c r="W493" s="170"/>
      <c r="X493" s="40"/>
      <c r="Y493" s="41" t="str">
        <f t="shared" si="45"/>
        <v/>
      </c>
      <c r="Z493" s="205" t="str">
        <f t="shared" si="46"/>
        <v/>
      </c>
      <c r="AA493" s="205" t="str">
        <f t="shared" si="47"/>
        <v/>
      </c>
      <c r="AB493" s="163">
        <f t="shared" si="48"/>
        <v>0</v>
      </c>
      <c r="AC493" s="209"/>
    </row>
    <row r="494" spans="1:29" ht="26.1" customHeight="1" thickTop="1" thickBot="1">
      <c r="A494" s="209"/>
      <c r="B494" s="32"/>
      <c r="C494" s="33"/>
      <c r="D494" s="32"/>
      <c r="E494" s="34"/>
      <c r="F494" s="219"/>
      <c r="G494" s="220"/>
      <c r="H494" s="34"/>
      <c r="I494" s="221"/>
      <c r="J494" s="2"/>
      <c r="K494" s="221"/>
      <c r="L494" s="2"/>
      <c r="M494" s="221"/>
      <c r="N494" s="2"/>
      <c r="O494" s="221"/>
      <c r="P494" s="2"/>
      <c r="Q494" s="221"/>
      <c r="R494" s="2"/>
      <c r="S494" s="221"/>
      <c r="T494" s="2"/>
      <c r="U494" s="169" t="str">
        <f t="shared" si="43"/>
        <v/>
      </c>
      <c r="V494" s="39" t="str">
        <f t="shared" si="44"/>
        <v/>
      </c>
      <c r="W494" s="170"/>
      <c r="X494" s="40"/>
      <c r="Y494" s="41" t="str">
        <f t="shared" si="45"/>
        <v/>
      </c>
      <c r="Z494" s="205" t="str">
        <f t="shared" si="46"/>
        <v/>
      </c>
      <c r="AA494" s="205" t="str">
        <f t="shared" si="47"/>
        <v/>
      </c>
      <c r="AB494" s="163">
        <f t="shared" si="48"/>
        <v>0</v>
      </c>
      <c r="AC494" s="209"/>
    </row>
    <row r="495" spans="1:29" ht="26.1" customHeight="1" thickTop="1" thickBot="1">
      <c r="A495" s="209"/>
      <c r="B495" s="32"/>
      <c r="C495" s="33"/>
      <c r="D495" s="32"/>
      <c r="E495" s="34"/>
      <c r="F495" s="219"/>
      <c r="G495" s="220"/>
      <c r="H495" s="34"/>
      <c r="I495" s="221"/>
      <c r="J495" s="2"/>
      <c r="K495" s="221"/>
      <c r="L495" s="2"/>
      <c r="M495" s="221"/>
      <c r="N495" s="2"/>
      <c r="O495" s="221"/>
      <c r="P495" s="2"/>
      <c r="Q495" s="221"/>
      <c r="R495" s="2"/>
      <c r="S495" s="221"/>
      <c r="T495" s="2"/>
      <c r="U495" s="169" t="str">
        <f t="shared" si="43"/>
        <v/>
      </c>
      <c r="V495" s="39" t="str">
        <f t="shared" si="44"/>
        <v/>
      </c>
      <c r="W495" s="170"/>
      <c r="X495" s="40"/>
      <c r="Y495" s="41" t="str">
        <f t="shared" si="45"/>
        <v/>
      </c>
      <c r="Z495" s="205" t="str">
        <f t="shared" si="46"/>
        <v/>
      </c>
      <c r="AA495" s="205" t="str">
        <f t="shared" si="47"/>
        <v/>
      </c>
      <c r="AB495" s="163">
        <f t="shared" si="48"/>
        <v>0</v>
      </c>
      <c r="AC495" s="209"/>
    </row>
    <row r="496" spans="1:29" ht="26.1" customHeight="1" thickTop="1" thickBot="1">
      <c r="A496" s="209"/>
      <c r="B496" s="32"/>
      <c r="C496" s="33"/>
      <c r="D496" s="32"/>
      <c r="E496" s="34"/>
      <c r="F496" s="219"/>
      <c r="G496" s="220"/>
      <c r="H496" s="34"/>
      <c r="I496" s="221"/>
      <c r="J496" s="2"/>
      <c r="K496" s="221"/>
      <c r="L496" s="2"/>
      <c r="M496" s="221"/>
      <c r="N496" s="2"/>
      <c r="O496" s="221"/>
      <c r="P496" s="2"/>
      <c r="Q496" s="221"/>
      <c r="R496" s="2"/>
      <c r="S496" s="221"/>
      <c r="T496" s="2"/>
      <c r="U496" s="169" t="str">
        <f t="shared" si="43"/>
        <v/>
      </c>
      <c r="V496" s="39" t="str">
        <f t="shared" si="44"/>
        <v/>
      </c>
      <c r="W496" s="170"/>
      <c r="X496" s="40"/>
      <c r="Y496" s="41" t="str">
        <f t="shared" si="45"/>
        <v/>
      </c>
      <c r="Z496" s="205" t="str">
        <f t="shared" si="46"/>
        <v/>
      </c>
      <c r="AA496" s="205" t="str">
        <f t="shared" si="47"/>
        <v/>
      </c>
      <c r="AB496" s="163">
        <f t="shared" si="48"/>
        <v>0</v>
      </c>
      <c r="AC496" s="209"/>
    </row>
    <row r="497" spans="1:29" ht="26.1" customHeight="1" thickTop="1" thickBot="1">
      <c r="A497" s="209"/>
      <c r="B497" s="32"/>
      <c r="C497" s="33"/>
      <c r="D497" s="32"/>
      <c r="E497" s="34"/>
      <c r="F497" s="219"/>
      <c r="G497" s="220"/>
      <c r="H497" s="34"/>
      <c r="I497" s="221"/>
      <c r="J497" s="2"/>
      <c r="K497" s="221"/>
      <c r="L497" s="2"/>
      <c r="M497" s="221"/>
      <c r="N497" s="2"/>
      <c r="O497" s="221"/>
      <c r="P497" s="2"/>
      <c r="Q497" s="221"/>
      <c r="R497" s="2"/>
      <c r="S497" s="221"/>
      <c r="T497" s="2"/>
      <c r="U497" s="169" t="str">
        <f t="shared" si="43"/>
        <v/>
      </c>
      <c r="V497" s="39" t="str">
        <f t="shared" si="44"/>
        <v/>
      </c>
      <c r="W497" s="170"/>
      <c r="X497" s="40"/>
      <c r="Y497" s="41" t="str">
        <f t="shared" si="45"/>
        <v/>
      </c>
      <c r="Z497" s="205" t="str">
        <f t="shared" si="46"/>
        <v/>
      </c>
      <c r="AA497" s="205" t="str">
        <f t="shared" si="47"/>
        <v/>
      </c>
      <c r="AB497" s="163">
        <f t="shared" si="48"/>
        <v>0</v>
      </c>
      <c r="AC497" s="209"/>
    </row>
    <row r="498" spans="1:29" ht="26.1" customHeight="1" thickTop="1" thickBot="1">
      <c r="A498" s="209"/>
      <c r="B498" s="32"/>
      <c r="C498" s="33"/>
      <c r="D498" s="32"/>
      <c r="E498" s="34"/>
      <c r="F498" s="219"/>
      <c r="G498" s="220"/>
      <c r="H498" s="34"/>
      <c r="I498" s="221"/>
      <c r="J498" s="2"/>
      <c r="K498" s="221"/>
      <c r="L498" s="2"/>
      <c r="M498" s="221"/>
      <c r="N498" s="2"/>
      <c r="O498" s="221"/>
      <c r="P498" s="2"/>
      <c r="Q498" s="221"/>
      <c r="R498" s="2"/>
      <c r="S498" s="221"/>
      <c r="T498" s="2"/>
      <c r="U498" s="169" t="str">
        <f t="shared" si="43"/>
        <v/>
      </c>
      <c r="V498" s="39" t="str">
        <f t="shared" si="44"/>
        <v/>
      </c>
      <c r="W498" s="170"/>
      <c r="X498" s="40"/>
      <c r="Y498" s="41" t="str">
        <f t="shared" si="45"/>
        <v/>
      </c>
      <c r="Z498" s="205" t="str">
        <f t="shared" si="46"/>
        <v/>
      </c>
      <c r="AA498" s="205" t="str">
        <f t="shared" si="47"/>
        <v/>
      </c>
      <c r="AB498" s="163">
        <f t="shared" si="48"/>
        <v>0</v>
      </c>
      <c r="AC498" s="209"/>
    </row>
    <row r="499" spans="1:29" ht="26.1" customHeight="1" thickTop="1" thickBot="1">
      <c r="A499" s="209"/>
      <c r="B499" s="32"/>
      <c r="C499" s="33"/>
      <c r="D499" s="32"/>
      <c r="E499" s="34"/>
      <c r="F499" s="219"/>
      <c r="G499" s="220"/>
      <c r="H499" s="34"/>
      <c r="I499" s="221"/>
      <c r="J499" s="2"/>
      <c r="K499" s="221"/>
      <c r="L499" s="2"/>
      <c r="M499" s="221"/>
      <c r="N499" s="2"/>
      <c r="O499" s="221"/>
      <c r="P499" s="2"/>
      <c r="Q499" s="221"/>
      <c r="R499" s="2"/>
      <c r="S499" s="221"/>
      <c r="T499" s="2"/>
      <c r="U499" s="169" t="str">
        <f t="shared" si="43"/>
        <v/>
      </c>
      <c r="V499" s="39" t="str">
        <f t="shared" si="44"/>
        <v/>
      </c>
      <c r="W499" s="170"/>
      <c r="X499" s="40"/>
      <c r="Y499" s="41" t="str">
        <f t="shared" si="45"/>
        <v/>
      </c>
      <c r="Z499" s="205" t="str">
        <f t="shared" si="46"/>
        <v/>
      </c>
      <c r="AA499" s="205" t="str">
        <f t="shared" si="47"/>
        <v/>
      </c>
      <c r="AB499" s="163">
        <f t="shared" si="48"/>
        <v>0</v>
      </c>
      <c r="AC499" s="209"/>
    </row>
    <row r="500" spans="1:29" ht="26.1" customHeight="1" thickTop="1" thickBot="1">
      <c r="A500" s="209"/>
      <c r="B500" s="32"/>
      <c r="C500" s="33"/>
      <c r="D500" s="32"/>
      <c r="E500" s="34"/>
      <c r="F500" s="219"/>
      <c r="G500" s="220"/>
      <c r="H500" s="34"/>
      <c r="I500" s="221"/>
      <c r="J500" s="2"/>
      <c r="K500" s="221"/>
      <c r="L500" s="2"/>
      <c r="M500" s="221"/>
      <c r="N500" s="2"/>
      <c r="O500" s="221"/>
      <c r="P500" s="2"/>
      <c r="Q500" s="221"/>
      <c r="R500" s="2"/>
      <c r="S500" s="221"/>
      <c r="T500" s="2"/>
      <c r="U500" s="169" t="str">
        <f t="shared" si="43"/>
        <v/>
      </c>
      <c r="V500" s="39" t="str">
        <f t="shared" si="44"/>
        <v/>
      </c>
      <c r="W500" s="170"/>
      <c r="X500" s="40"/>
      <c r="Y500" s="41" t="str">
        <f t="shared" si="45"/>
        <v/>
      </c>
      <c r="Z500" s="205" t="str">
        <f t="shared" si="46"/>
        <v/>
      </c>
      <c r="AA500" s="205" t="str">
        <f t="shared" si="47"/>
        <v/>
      </c>
      <c r="AB500" s="163">
        <f t="shared" si="48"/>
        <v>0</v>
      </c>
      <c r="AC500" s="209"/>
    </row>
    <row r="501" spans="1:29" ht="26.1" customHeight="1" thickTop="1" thickBot="1">
      <c r="A501" s="209"/>
      <c r="B501" s="32"/>
      <c r="C501" s="33"/>
      <c r="D501" s="32"/>
      <c r="E501" s="34"/>
      <c r="F501" s="219"/>
      <c r="G501" s="220"/>
      <c r="H501" s="34"/>
      <c r="I501" s="221"/>
      <c r="J501" s="2"/>
      <c r="K501" s="221"/>
      <c r="L501" s="2"/>
      <c r="M501" s="221"/>
      <c r="N501" s="2"/>
      <c r="O501" s="221"/>
      <c r="P501" s="2"/>
      <c r="Q501" s="221"/>
      <c r="R501" s="2"/>
      <c r="S501" s="221"/>
      <c r="T501" s="2"/>
      <c r="U501" s="169" t="str">
        <f t="shared" si="43"/>
        <v/>
      </c>
      <c r="V501" s="39" t="str">
        <f t="shared" si="44"/>
        <v/>
      </c>
      <c r="W501" s="170"/>
      <c r="X501" s="40"/>
      <c r="Y501" s="41" t="str">
        <f t="shared" si="45"/>
        <v/>
      </c>
      <c r="Z501" s="205" t="str">
        <f t="shared" si="46"/>
        <v/>
      </c>
      <c r="AA501" s="205" t="str">
        <f t="shared" si="47"/>
        <v/>
      </c>
      <c r="AB501" s="163">
        <f t="shared" si="48"/>
        <v>0</v>
      </c>
      <c r="AC501" s="209"/>
    </row>
    <row r="502" spans="1:29" ht="26.1" customHeight="1" thickTop="1" thickBot="1">
      <c r="A502" s="209"/>
      <c r="B502" s="32"/>
      <c r="C502" s="33"/>
      <c r="D502" s="32"/>
      <c r="E502" s="34"/>
      <c r="F502" s="219"/>
      <c r="G502" s="220"/>
      <c r="H502" s="34"/>
      <c r="I502" s="221"/>
      <c r="J502" s="2"/>
      <c r="K502" s="221"/>
      <c r="L502" s="2"/>
      <c r="M502" s="221"/>
      <c r="N502" s="2"/>
      <c r="O502" s="221"/>
      <c r="P502" s="2"/>
      <c r="Q502" s="221"/>
      <c r="R502" s="2"/>
      <c r="S502" s="221"/>
      <c r="T502" s="2"/>
      <c r="U502" s="169" t="str">
        <f t="shared" si="43"/>
        <v/>
      </c>
      <c r="V502" s="39" t="str">
        <f t="shared" si="44"/>
        <v/>
      </c>
      <c r="W502" s="170"/>
      <c r="X502" s="40"/>
      <c r="Y502" s="41" t="str">
        <f t="shared" si="45"/>
        <v/>
      </c>
      <c r="Z502" s="205" t="str">
        <f t="shared" si="46"/>
        <v/>
      </c>
      <c r="AA502" s="205" t="str">
        <f t="shared" si="47"/>
        <v/>
      </c>
      <c r="AB502" s="163">
        <f t="shared" si="48"/>
        <v>0</v>
      </c>
      <c r="AC502" s="209"/>
    </row>
    <row r="503" spans="1:29" ht="26.1" customHeight="1" thickTop="1" thickBot="1">
      <c r="A503" s="209"/>
      <c r="B503" s="32"/>
      <c r="C503" s="33"/>
      <c r="D503" s="32"/>
      <c r="E503" s="34"/>
      <c r="F503" s="219"/>
      <c r="G503" s="220"/>
      <c r="H503" s="34"/>
      <c r="I503" s="221"/>
      <c r="J503" s="2"/>
      <c r="K503" s="221"/>
      <c r="L503" s="2"/>
      <c r="M503" s="221"/>
      <c r="N503" s="2"/>
      <c r="O503" s="221"/>
      <c r="P503" s="2"/>
      <c r="Q503" s="221"/>
      <c r="R503" s="2"/>
      <c r="S503" s="221"/>
      <c r="T503" s="2"/>
      <c r="U503" s="169" t="str">
        <f t="shared" si="43"/>
        <v/>
      </c>
      <c r="V503" s="39" t="str">
        <f t="shared" si="44"/>
        <v/>
      </c>
      <c r="W503" s="170"/>
      <c r="X503" s="40"/>
      <c r="Y503" s="41" t="str">
        <f t="shared" si="45"/>
        <v/>
      </c>
      <c r="Z503" s="205" t="str">
        <f t="shared" si="46"/>
        <v/>
      </c>
      <c r="AA503" s="205" t="str">
        <f t="shared" si="47"/>
        <v/>
      </c>
      <c r="AB503" s="163">
        <f t="shared" si="48"/>
        <v>0</v>
      </c>
      <c r="AC503" s="209"/>
    </row>
    <row r="504" spans="1:29" ht="26.1" customHeight="1" thickTop="1" thickBot="1">
      <c r="A504" s="209"/>
      <c r="B504" s="32"/>
      <c r="C504" s="33"/>
      <c r="D504" s="32"/>
      <c r="E504" s="34"/>
      <c r="F504" s="219"/>
      <c r="G504" s="220"/>
      <c r="H504" s="34"/>
      <c r="I504" s="221"/>
      <c r="J504" s="2"/>
      <c r="K504" s="221"/>
      <c r="L504" s="2"/>
      <c r="M504" s="221"/>
      <c r="N504" s="2"/>
      <c r="O504" s="221"/>
      <c r="P504" s="2"/>
      <c r="Q504" s="221"/>
      <c r="R504" s="2"/>
      <c r="S504" s="221"/>
      <c r="T504" s="2"/>
      <c r="U504" s="169" t="str">
        <f t="shared" si="43"/>
        <v/>
      </c>
      <c r="V504" s="39" t="str">
        <f t="shared" si="44"/>
        <v/>
      </c>
      <c r="W504" s="170"/>
      <c r="X504" s="40"/>
      <c r="Y504" s="41" t="str">
        <f t="shared" si="45"/>
        <v/>
      </c>
      <c r="Z504" s="205" t="str">
        <f t="shared" si="46"/>
        <v/>
      </c>
      <c r="AA504" s="205" t="str">
        <f t="shared" si="47"/>
        <v/>
      </c>
      <c r="AB504" s="163">
        <f t="shared" si="48"/>
        <v>0</v>
      </c>
      <c r="AC504" s="209"/>
    </row>
    <row r="505" spans="1:29" ht="26.1" customHeight="1" thickTop="1" thickBot="1">
      <c r="A505" s="209"/>
      <c r="B505" s="32"/>
      <c r="C505" s="33"/>
      <c r="D505" s="32"/>
      <c r="E505" s="34"/>
      <c r="F505" s="219"/>
      <c r="G505" s="220"/>
      <c r="H505" s="34"/>
      <c r="I505" s="221"/>
      <c r="J505" s="2"/>
      <c r="K505" s="221"/>
      <c r="L505" s="2"/>
      <c r="M505" s="221"/>
      <c r="N505" s="2"/>
      <c r="O505" s="221"/>
      <c r="P505" s="2"/>
      <c r="Q505" s="221"/>
      <c r="R505" s="2"/>
      <c r="S505" s="221"/>
      <c r="T505" s="2"/>
      <c r="U505" s="169" t="str">
        <f t="shared" si="43"/>
        <v/>
      </c>
      <c r="V505" s="39" t="str">
        <f t="shared" si="44"/>
        <v/>
      </c>
      <c r="W505" s="170"/>
      <c r="X505" s="40"/>
      <c r="Y505" s="41" t="str">
        <f t="shared" si="45"/>
        <v/>
      </c>
      <c r="Z505" s="205" t="str">
        <f t="shared" si="46"/>
        <v/>
      </c>
      <c r="AA505" s="205" t="str">
        <f t="shared" si="47"/>
        <v/>
      </c>
      <c r="AB505" s="163">
        <f t="shared" si="48"/>
        <v>0</v>
      </c>
      <c r="AC505" s="209"/>
    </row>
    <row r="506" spans="1:29" ht="26.1" customHeight="1" thickTop="1" thickBot="1">
      <c r="A506" s="209"/>
      <c r="B506" s="32"/>
      <c r="C506" s="33"/>
      <c r="D506" s="32"/>
      <c r="E506" s="34"/>
      <c r="F506" s="219"/>
      <c r="G506" s="220"/>
      <c r="H506" s="34"/>
      <c r="I506" s="221"/>
      <c r="J506" s="2"/>
      <c r="K506" s="221"/>
      <c r="L506" s="2"/>
      <c r="M506" s="221"/>
      <c r="N506" s="2"/>
      <c r="O506" s="221"/>
      <c r="P506" s="2"/>
      <c r="Q506" s="221"/>
      <c r="R506" s="2"/>
      <c r="S506" s="221"/>
      <c r="T506" s="2"/>
      <c r="U506" s="169" t="str">
        <f t="shared" si="43"/>
        <v/>
      </c>
      <c r="V506" s="39" t="str">
        <f t="shared" si="44"/>
        <v/>
      </c>
      <c r="W506" s="170"/>
      <c r="X506" s="40"/>
      <c r="Y506" s="41" t="str">
        <f t="shared" si="45"/>
        <v/>
      </c>
      <c r="Z506" s="205" t="str">
        <f t="shared" si="46"/>
        <v/>
      </c>
      <c r="AA506" s="205" t="str">
        <f t="shared" si="47"/>
        <v/>
      </c>
      <c r="AB506" s="163">
        <f t="shared" si="48"/>
        <v>0</v>
      </c>
      <c r="AC506" s="209"/>
    </row>
    <row r="507" spans="1:29" ht="26.1" customHeight="1" thickTop="1" thickBot="1">
      <c r="A507" s="209"/>
      <c r="B507" s="32"/>
      <c r="C507" s="33"/>
      <c r="D507" s="32"/>
      <c r="E507" s="34"/>
      <c r="F507" s="219"/>
      <c r="G507" s="220"/>
      <c r="H507" s="34"/>
      <c r="I507" s="221"/>
      <c r="J507" s="2"/>
      <c r="K507" s="221"/>
      <c r="L507" s="2"/>
      <c r="M507" s="221"/>
      <c r="N507" s="2"/>
      <c r="O507" s="221"/>
      <c r="P507" s="2"/>
      <c r="Q507" s="221"/>
      <c r="R507" s="2"/>
      <c r="S507" s="221"/>
      <c r="T507" s="2"/>
      <c r="U507" s="169" t="str">
        <f t="shared" si="43"/>
        <v/>
      </c>
      <c r="V507" s="39" t="str">
        <f t="shared" si="44"/>
        <v/>
      </c>
      <c r="W507" s="170"/>
      <c r="X507" s="40"/>
      <c r="Y507" s="41" t="str">
        <f t="shared" si="45"/>
        <v/>
      </c>
      <c r="Z507" s="205" t="str">
        <f t="shared" si="46"/>
        <v/>
      </c>
      <c r="AA507" s="205" t="str">
        <f t="shared" si="47"/>
        <v/>
      </c>
      <c r="AB507" s="163">
        <f t="shared" si="48"/>
        <v>0</v>
      </c>
      <c r="AC507" s="209"/>
    </row>
    <row r="508" spans="1:29" ht="26.1" customHeight="1" thickTop="1" thickBot="1">
      <c r="A508" s="209"/>
      <c r="B508" s="32"/>
      <c r="C508" s="33"/>
      <c r="D508" s="32"/>
      <c r="E508" s="34"/>
      <c r="F508" s="219"/>
      <c r="G508" s="220"/>
      <c r="H508" s="34"/>
      <c r="I508" s="221"/>
      <c r="J508" s="2"/>
      <c r="K508" s="221"/>
      <c r="L508" s="2"/>
      <c r="M508" s="221"/>
      <c r="N508" s="2"/>
      <c r="O508" s="221"/>
      <c r="P508" s="2"/>
      <c r="Q508" s="221"/>
      <c r="R508" s="2"/>
      <c r="S508" s="221"/>
      <c r="T508" s="2"/>
      <c r="U508" s="169" t="str">
        <f t="shared" si="43"/>
        <v/>
      </c>
      <c r="V508" s="39" t="str">
        <f t="shared" si="44"/>
        <v/>
      </c>
      <c r="W508" s="170"/>
      <c r="X508" s="40"/>
      <c r="Y508" s="41" t="str">
        <f t="shared" si="45"/>
        <v/>
      </c>
      <c r="Z508" s="205" t="str">
        <f t="shared" si="46"/>
        <v/>
      </c>
      <c r="AA508" s="205" t="str">
        <f t="shared" si="47"/>
        <v/>
      </c>
      <c r="AB508" s="163">
        <f t="shared" si="48"/>
        <v>0</v>
      </c>
      <c r="AC508" s="209"/>
    </row>
    <row r="509" spans="1:29" ht="26.1" customHeight="1" thickTop="1" thickBot="1">
      <c r="A509" s="209"/>
      <c r="B509" s="32"/>
      <c r="C509" s="33"/>
      <c r="D509" s="32"/>
      <c r="E509" s="34"/>
      <c r="F509" s="219"/>
      <c r="G509" s="220"/>
      <c r="H509" s="34"/>
      <c r="I509" s="221"/>
      <c r="J509" s="2"/>
      <c r="K509" s="221"/>
      <c r="L509" s="2"/>
      <c r="M509" s="221"/>
      <c r="N509" s="2"/>
      <c r="O509" s="221"/>
      <c r="P509" s="2"/>
      <c r="Q509" s="221"/>
      <c r="R509" s="2"/>
      <c r="S509" s="221"/>
      <c r="T509" s="2"/>
      <c r="U509" s="169" t="str">
        <f t="shared" si="43"/>
        <v/>
      </c>
      <c r="V509" s="39" t="str">
        <f t="shared" si="44"/>
        <v/>
      </c>
      <c r="W509" s="170"/>
      <c r="X509" s="40"/>
      <c r="Y509" s="41" t="str">
        <f t="shared" si="45"/>
        <v/>
      </c>
      <c r="Z509" s="205" t="str">
        <f t="shared" si="46"/>
        <v/>
      </c>
      <c r="AA509" s="205" t="str">
        <f t="shared" si="47"/>
        <v/>
      </c>
      <c r="AB509" s="163">
        <f t="shared" si="48"/>
        <v>0</v>
      </c>
      <c r="AC509" s="209"/>
    </row>
    <row r="510" spans="1:29" ht="26.1" customHeight="1" thickTop="1" thickBot="1">
      <c r="A510" s="209"/>
      <c r="B510" s="32"/>
      <c r="C510" s="33"/>
      <c r="D510" s="32"/>
      <c r="E510" s="34"/>
      <c r="F510" s="219"/>
      <c r="G510" s="220"/>
      <c r="H510" s="34"/>
      <c r="I510" s="221"/>
      <c r="J510" s="2"/>
      <c r="K510" s="221"/>
      <c r="L510" s="2"/>
      <c r="M510" s="221"/>
      <c r="N510" s="2"/>
      <c r="O510" s="221"/>
      <c r="P510" s="2"/>
      <c r="Q510" s="221"/>
      <c r="R510" s="2"/>
      <c r="S510" s="221"/>
      <c r="T510" s="2"/>
      <c r="U510" s="169" t="str">
        <f t="shared" si="43"/>
        <v/>
      </c>
      <c r="V510" s="39" t="str">
        <f t="shared" si="44"/>
        <v/>
      </c>
      <c r="W510" s="170"/>
      <c r="X510" s="40"/>
      <c r="Y510" s="41" t="str">
        <f t="shared" si="45"/>
        <v/>
      </c>
      <c r="Z510" s="205" t="str">
        <f t="shared" si="46"/>
        <v/>
      </c>
      <c r="AA510" s="205" t="str">
        <f t="shared" si="47"/>
        <v/>
      </c>
      <c r="AB510" s="163">
        <f t="shared" si="48"/>
        <v>0</v>
      </c>
      <c r="AC510" s="209"/>
    </row>
    <row r="511" spans="1:29" ht="26.1" customHeight="1" thickTop="1" thickBot="1">
      <c r="A511" s="209"/>
      <c r="B511" s="32"/>
      <c r="C511" s="33"/>
      <c r="D511" s="32"/>
      <c r="E511" s="34"/>
      <c r="F511" s="219"/>
      <c r="G511" s="220"/>
      <c r="H511" s="34"/>
      <c r="I511" s="221"/>
      <c r="J511" s="2"/>
      <c r="K511" s="221"/>
      <c r="L511" s="2"/>
      <c r="M511" s="221"/>
      <c r="N511" s="2"/>
      <c r="O511" s="221"/>
      <c r="P511" s="2"/>
      <c r="Q511" s="221"/>
      <c r="R511" s="2"/>
      <c r="S511" s="221"/>
      <c r="T511" s="2"/>
      <c r="U511" s="169" t="str">
        <f t="shared" si="43"/>
        <v/>
      </c>
      <c r="V511" s="39" t="str">
        <f t="shared" si="44"/>
        <v/>
      </c>
      <c r="W511" s="170"/>
      <c r="X511" s="40"/>
      <c r="Y511" s="41" t="str">
        <f t="shared" si="45"/>
        <v/>
      </c>
      <c r="Z511" s="205" t="str">
        <f t="shared" si="46"/>
        <v/>
      </c>
      <c r="AA511" s="205" t="str">
        <f t="shared" si="47"/>
        <v/>
      </c>
      <c r="AB511" s="163">
        <f t="shared" si="48"/>
        <v>0</v>
      </c>
      <c r="AC511" s="209"/>
    </row>
    <row r="512" spans="1:29" ht="26.1" customHeight="1" thickTop="1" thickBot="1">
      <c r="A512" s="209"/>
      <c r="B512" s="32"/>
      <c r="C512" s="33"/>
      <c r="D512" s="32"/>
      <c r="E512" s="34"/>
      <c r="F512" s="219"/>
      <c r="G512" s="220"/>
      <c r="H512" s="34"/>
      <c r="I512" s="221"/>
      <c r="J512" s="2"/>
      <c r="K512" s="221"/>
      <c r="L512" s="2"/>
      <c r="M512" s="221"/>
      <c r="N512" s="2"/>
      <c r="O512" s="221"/>
      <c r="P512" s="2"/>
      <c r="Q512" s="221"/>
      <c r="R512" s="2"/>
      <c r="S512" s="221"/>
      <c r="T512" s="2"/>
      <c r="U512" s="169" t="str">
        <f t="shared" si="43"/>
        <v/>
      </c>
      <c r="V512" s="39" t="str">
        <f t="shared" si="44"/>
        <v/>
      </c>
      <c r="W512" s="170"/>
      <c r="X512" s="40"/>
      <c r="Y512" s="41" t="str">
        <f t="shared" si="45"/>
        <v/>
      </c>
      <c r="Z512" s="205" t="str">
        <f t="shared" si="46"/>
        <v/>
      </c>
      <c r="AA512" s="205" t="str">
        <f t="shared" si="47"/>
        <v/>
      </c>
      <c r="AB512" s="163">
        <f t="shared" si="48"/>
        <v>0</v>
      </c>
      <c r="AC512" s="209"/>
    </row>
    <row r="513" spans="1:29" ht="26.1" customHeight="1" thickTop="1" thickBot="1">
      <c r="A513" s="209"/>
      <c r="B513" s="32"/>
      <c r="C513" s="33"/>
      <c r="D513" s="32"/>
      <c r="E513" s="34"/>
      <c r="F513" s="219"/>
      <c r="G513" s="220"/>
      <c r="H513" s="34"/>
      <c r="I513" s="221"/>
      <c r="J513" s="2"/>
      <c r="K513" s="221"/>
      <c r="L513" s="2"/>
      <c r="M513" s="221"/>
      <c r="N513" s="2"/>
      <c r="O513" s="221"/>
      <c r="P513" s="2"/>
      <c r="Q513" s="221"/>
      <c r="R513" s="2"/>
      <c r="S513" s="221"/>
      <c r="T513" s="2"/>
      <c r="U513" s="169" t="str">
        <f t="shared" si="43"/>
        <v/>
      </c>
      <c r="V513" s="39" t="str">
        <f t="shared" si="44"/>
        <v/>
      </c>
      <c r="W513" s="170"/>
      <c r="X513" s="40"/>
      <c r="Y513" s="41" t="str">
        <f t="shared" si="45"/>
        <v/>
      </c>
      <c r="Z513" s="205" t="str">
        <f t="shared" si="46"/>
        <v/>
      </c>
      <c r="AA513" s="205" t="str">
        <f t="shared" si="47"/>
        <v/>
      </c>
      <c r="AB513" s="163">
        <f t="shared" si="48"/>
        <v>0</v>
      </c>
      <c r="AC513" s="209"/>
    </row>
    <row r="514" spans="1:29" ht="26.1" customHeight="1" thickTop="1" thickBot="1">
      <c r="A514" s="209"/>
      <c r="B514" s="32"/>
      <c r="C514" s="33"/>
      <c r="D514" s="32"/>
      <c r="E514" s="34"/>
      <c r="F514" s="219"/>
      <c r="G514" s="220"/>
      <c r="H514" s="34"/>
      <c r="I514" s="221"/>
      <c r="J514" s="2"/>
      <c r="K514" s="221"/>
      <c r="L514" s="2"/>
      <c r="M514" s="221"/>
      <c r="N514" s="2"/>
      <c r="O514" s="221"/>
      <c r="P514" s="2"/>
      <c r="Q514" s="221"/>
      <c r="R514" s="2"/>
      <c r="S514" s="221"/>
      <c r="T514" s="2"/>
      <c r="U514" s="169" t="str">
        <f t="shared" si="43"/>
        <v/>
      </c>
      <c r="V514" s="39" t="str">
        <f t="shared" si="44"/>
        <v/>
      </c>
      <c r="W514" s="170"/>
      <c r="X514" s="40"/>
      <c r="Y514" s="41" t="str">
        <f t="shared" si="45"/>
        <v/>
      </c>
      <c r="Z514" s="205" t="str">
        <f t="shared" si="46"/>
        <v/>
      </c>
      <c r="AA514" s="205" t="str">
        <f t="shared" si="47"/>
        <v/>
      </c>
      <c r="AB514" s="163">
        <f t="shared" si="48"/>
        <v>0</v>
      </c>
      <c r="AC514" s="209"/>
    </row>
    <row r="515" spans="1:29" ht="26.1" customHeight="1" thickTop="1" thickBot="1">
      <c r="A515" s="209"/>
      <c r="B515" s="32"/>
      <c r="C515" s="33"/>
      <c r="D515" s="32"/>
      <c r="E515" s="34"/>
      <c r="F515" s="219"/>
      <c r="G515" s="220"/>
      <c r="H515" s="34"/>
      <c r="I515" s="221"/>
      <c r="J515" s="2"/>
      <c r="K515" s="221"/>
      <c r="L515" s="2"/>
      <c r="M515" s="221"/>
      <c r="N515" s="2"/>
      <c r="O515" s="221"/>
      <c r="P515" s="2"/>
      <c r="Q515" s="221"/>
      <c r="R515" s="2"/>
      <c r="S515" s="221"/>
      <c r="T515" s="2"/>
      <c r="U515" s="169" t="str">
        <f t="shared" si="43"/>
        <v/>
      </c>
      <c r="V515" s="39" t="str">
        <f t="shared" si="44"/>
        <v/>
      </c>
      <c r="W515" s="170"/>
      <c r="X515" s="40"/>
      <c r="Y515" s="41" t="str">
        <f t="shared" si="45"/>
        <v/>
      </c>
      <c r="Z515" s="205" t="str">
        <f t="shared" si="46"/>
        <v/>
      </c>
      <c r="AA515" s="205" t="str">
        <f t="shared" si="47"/>
        <v/>
      </c>
      <c r="AB515" s="163">
        <f t="shared" si="48"/>
        <v>0</v>
      </c>
      <c r="AC515" s="209"/>
    </row>
    <row r="516" spans="1:29" ht="26.1" customHeight="1" thickTop="1" thickBot="1">
      <c r="A516" s="209"/>
      <c r="B516" s="32"/>
      <c r="C516" s="33"/>
      <c r="D516" s="32"/>
      <c r="E516" s="34"/>
      <c r="F516" s="219"/>
      <c r="G516" s="220"/>
      <c r="H516" s="34"/>
      <c r="I516" s="221"/>
      <c r="J516" s="2"/>
      <c r="K516" s="221"/>
      <c r="L516" s="2"/>
      <c r="M516" s="221"/>
      <c r="N516" s="2"/>
      <c r="O516" s="221"/>
      <c r="P516" s="2"/>
      <c r="Q516" s="221"/>
      <c r="R516" s="2"/>
      <c r="S516" s="221"/>
      <c r="T516" s="2"/>
      <c r="U516" s="169" t="str">
        <f t="shared" si="43"/>
        <v/>
      </c>
      <c r="V516" s="39" t="str">
        <f t="shared" si="44"/>
        <v/>
      </c>
      <c r="W516" s="170"/>
      <c r="X516" s="40"/>
      <c r="Y516" s="41" t="str">
        <f t="shared" si="45"/>
        <v/>
      </c>
      <c r="Z516" s="205" t="str">
        <f t="shared" si="46"/>
        <v/>
      </c>
      <c r="AA516" s="205" t="str">
        <f t="shared" si="47"/>
        <v/>
      </c>
      <c r="AB516" s="163">
        <f t="shared" si="48"/>
        <v>0</v>
      </c>
      <c r="AC516" s="209"/>
    </row>
    <row r="517" spans="1:29" ht="26.1" customHeight="1" thickTop="1" thickBot="1">
      <c r="A517" s="209"/>
      <c r="B517" s="32"/>
      <c r="C517" s="33"/>
      <c r="D517" s="32"/>
      <c r="E517" s="34"/>
      <c r="F517" s="219"/>
      <c r="G517" s="220"/>
      <c r="H517" s="34"/>
      <c r="I517" s="221"/>
      <c r="J517" s="2"/>
      <c r="K517" s="221"/>
      <c r="L517" s="2"/>
      <c r="M517" s="221"/>
      <c r="N517" s="2"/>
      <c r="O517" s="221"/>
      <c r="P517" s="2"/>
      <c r="Q517" s="221"/>
      <c r="R517" s="2"/>
      <c r="S517" s="221"/>
      <c r="T517" s="2"/>
      <c r="U517" s="169" t="str">
        <f t="shared" si="43"/>
        <v/>
      </c>
      <c r="V517" s="39" t="str">
        <f t="shared" si="44"/>
        <v/>
      </c>
      <c r="W517" s="170"/>
      <c r="X517" s="40"/>
      <c r="Y517" s="41" t="str">
        <f t="shared" si="45"/>
        <v/>
      </c>
      <c r="Z517" s="205" t="str">
        <f t="shared" si="46"/>
        <v/>
      </c>
      <c r="AA517" s="205" t="str">
        <f t="shared" si="47"/>
        <v/>
      </c>
      <c r="AB517" s="163">
        <f t="shared" si="48"/>
        <v>0</v>
      </c>
      <c r="AC517" s="209"/>
    </row>
    <row r="518" spans="1:29" ht="26.1" customHeight="1" thickTop="1" thickBot="1">
      <c r="A518" s="209"/>
      <c r="B518" s="32"/>
      <c r="C518" s="33"/>
      <c r="D518" s="32"/>
      <c r="E518" s="34"/>
      <c r="F518" s="219"/>
      <c r="G518" s="220"/>
      <c r="H518" s="34"/>
      <c r="I518" s="221"/>
      <c r="J518" s="2"/>
      <c r="K518" s="221"/>
      <c r="L518" s="2"/>
      <c r="M518" s="221"/>
      <c r="N518" s="2"/>
      <c r="O518" s="221"/>
      <c r="P518" s="2"/>
      <c r="Q518" s="221"/>
      <c r="R518" s="2"/>
      <c r="S518" s="221"/>
      <c r="T518" s="2"/>
      <c r="U518" s="169" t="str">
        <f t="shared" si="43"/>
        <v/>
      </c>
      <c r="V518" s="39" t="str">
        <f t="shared" si="44"/>
        <v/>
      </c>
      <c r="W518" s="170"/>
      <c r="X518" s="40"/>
      <c r="Y518" s="41" t="str">
        <f t="shared" si="45"/>
        <v/>
      </c>
      <c r="Z518" s="205" t="str">
        <f t="shared" si="46"/>
        <v/>
      </c>
      <c r="AA518" s="205" t="str">
        <f t="shared" si="47"/>
        <v/>
      </c>
      <c r="AB518" s="163">
        <f t="shared" si="48"/>
        <v>0</v>
      </c>
      <c r="AC518" s="209"/>
    </row>
    <row r="519" spans="1:29" ht="26.1" customHeight="1" thickTop="1" thickBot="1">
      <c r="A519" s="209"/>
      <c r="B519" s="32"/>
      <c r="C519" s="33"/>
      <c r="D519" s="32"/>
      <c r="E519" s="34"/>
      <c r="F519" s="219"/>
      <c r="G519" s="220"/>
      <c r="H519" s="34"/>
      <c r="I519" s="221"/>
      <c r="J519" s="2"/>
      <c r="K519" s="221"/>
      <c r="L519" s="2"/>
      <c r="M519" s="221"/>
      <c r="N519" s="2"/>
      <c r="O519" s="221"/>
      <c r="P519" s="2"/>
      <c r="Q519" s="221"/>
      <c r="R519" s="2"/>
      <c r="S519" s="221"/>
      <c r="T519" s="2"/>
      <c r="U519" s="169" t="str">
        <f t="shared" si="43"/>
        <v/>
      </c>
      <c r="V519" s="39" t="str">
        <f t="shared" si="44"/>
        <v/>
      </c>
      <c r="W519" s="170"/>
      <c r="X519" s="40"/>
      <c r="Y519" s="41" t="str">
        <f t="shared" si="45"/>
        <v/>
      </c>
      <c r="Z519" s="205" t="str">
        <f t="shared" si="46"/>
        <v/>
      </c>
      <c r="AA519" s="205" t="str">
        <f t="shared" si="47"/>
        <v/>
      </c>
      <c r="AB519" s="163">
        <f t="shared" si="48"/>
        <v>0</v>
      </c>
      <c r="AC519" s="209"/>
    </row>
    <row r="520" spans="1:29" ht="26.1" customHeight="1" thickTop="1" thickBot="1">
      <c r="A520" s="209"/>
      <c r="B520" s="32"/>
      <c r="C520" s="33"/>
      <c r="D520" s="32"/>
      <c r="E520" s="34"/>
      <c r="F520" s="219"/>
      <c r="G520" s="220"/>
      <c r="H520" s="34"/>
      <c r="I520" s="221"/>
      <c r="J520" s="2"/>
      <c r="K520" s="221"/>
      <c r="L520" s="2"/>
      <c r="M520" s="221"/>
      <c r="N520" s="2"/>
      <c r="O520" s="221"/>
      <c r="P520" s="2"/>
      <c r="Q520" s="221"/>
      <c r="R520" s="2"/>
      <c r="S520" s="221"/>
      <c r="T520" s="2"/>
      <c r="U520" s="169" t="str">
        <f t="shared" si="43"/>
        <v/>
      </c>
      <c r="V520" s="39" t="str">
        <f t="shared" si="44"/>
        <v/>
      </c>
      <c r="W520" s="170"/>
      <c r="X520" s="40"/>
      <c r="Y520" s="41" t="str">
        <f t="shared" si="45"/>
        <v/>
      </c>
      <c r="Z520" s="205" t="str">
        <f t="shared" si="46"/>
        <v/>
      </c>
      <c r="AA520" s="205" t="str">
        <f t="shared" si="47"/>
        <v/>
      </c>
      <c r="AB520" s="163">
        <f t="shared" si="48"/>
        <v>0</v>
      </c>
      <c r="AC520" s="209"/>
    </row>
    <row r="521" spans="1:29" ht="26.1" customHeight="1" thickTop="1" thickBot="1">
      <c r="A521" s="209"/>
      <c r="B521" s="32"/>
      <c r="C521" s="33"/>
      <c r="D521" s="32"/>
      <c r="E521" s="34"/>
      <c r="F521" s="219"/>
      <c r="G521" s="220"/>
      <c r="H521" s="34"/>
      <c r="I521" s="221"/>
      <c r="J521" s="2"/>
      <c r="K521" s="221"/>
      <c r="L521" s="2"/>
      <c r="M521" s="221"/>
      <c r="N521" s="2"/>
      <c r="O521" s="221"/>
      <c r="P521" s="2"/>
      <c r="Q521" s="221"/>
      <c r="R521" s="2"/>
      <c r="S521" s="221"/>
      <c r="T521" s="2"/>
      <c r="U521" s="169" t="str">
        <f t="shared" si="43"/>
        <v/>
      </c>
      <c r="V521" s="39" t="str">
        <f t="shared" si="44"/>
        <v/>
      </c>
      <c r="W521" s="170"/>
      <c r="X521" s="40"/>
      <c r="Y521" s="41" t="str">
        <f t="shared" si="45"/>
        <v/>
      </c>
      <c r="Z521" s="205" t="str">
        <f t="shared" si="46"/>
        <v/>
      </c>
      <c r="AA521" s="205" t="str">
        <f t="shared" si="47"/>
        <v/>
      </c>
      <c r="AB521" s="163">
        <f t="shared" si="48"/>
        <v>0</v>
      </c>
      <c r="AC521" s="209"/>
    </row>
    <row r="522" spans="1:29" ht="26.1" customHeight="1" thickTop="1" thickBot="1">
      <c r="A522" s="209"/>
      <c r="B522" s="32"/>
      <c r="C522" s="33"/>
      <c r="D522" s="32"/>
      <c r="E522" s="34"/>
      <c r="F522" s="219"/>
      <c r="G522" s="220"/>
      <c r="H522" s="34"/>
      <c r="I522" s="221"/>
      <c r="J522" s="2"/>
      <c r="K522" s="221"/>
      <c r="L522" s="2"/>
      <c r="M522" s="221"/>
      <c r="N522" s="2"/>
      <c r="O522" s="221"/>
      <c r="P522" s="2"/>
      <c r="Q522" s="221"/>
      <c r="R522" s="2"/>
      <c r="S522" s="221"/>
      <c r="T522" s="2"/>
      <c r="U522" s="169" t="str">
        <f t="shared" si="43"/>
        <v/>
      </c>
      <c r="V522" s="39" t="str">
        <f t="shared" si="44"/>
        <v/>
      </c>
      <c r="W522" s="170"/>
      <c r="X522" s="40"/>
      <c r="Y522" s="41" t="str">
        <f t="shared" si="45"/>
        <v/>
      </c>
      <c r="Z522" s="205" t="str">
        <f t="shared" si="46"/>
        <v/>
      </c>
      <c r="AA522" s="205" t="str">
        <f t="shared" si="47"/>
        <v/>
      </c>
      <c r="AB522" s="163">
        <f t="shared" si="48"/>
        <v>0</v>
      </c>
      <c r="AC522" s="209"/>
    </row>
    <row r="523" spans="1:29" ht="26.1" customHeight="1" thickTop="1" thickBot="1">
      <c r="A523" s="209"/>
      <c r="B523" s="32"/>
      <c r="C523" s="33"/>
      <c r="D523" s="32"/>
      <c r="E523" s="34"/>
      <c r="F523" s="219"/>
      <c r="G523" s="220"/>
      <c r="H523" s="34"/>
      <c r="I523" s="221"/>
      <c r="J523" s="2"/>
      <c r="K523" s="221"/>
      <c r="L523" s="2"/>
      <c r="M523" s="221"/>
      <c r="N523" s="2"/>
      <c r="O523" s="221"/>
      <c r="P523" s="2"/>
      <c r="Q523" s="221"/>
      <c r="R523" s="2"/>
      <c r="S523" s="221"/>
      <c r="T523" s="2"/>
      <c r="U523" s="169" t="str">
        <f t="shared" si="43"/>
        <v/>
      </c>
      <c r="V523" s="39" t="str">
        <f t="shared" si="44"/>
        <v/>
      </c>
      <c r="W523" s="170"/>
      <c r="X523" s="40"/>
      <c r="Y523" s="41" t="str">
        <f t="shared" si="45"/>
        <v/>
      </c>
      <c r="Z523" s="205" t="str">
        <f t="shared" si="46"/>
        <v/>
      </c>
      <c r="AA523" s="205" t="str">
        <f t="shared" si="47"/>
        <v/>
      </c>
      <c r="AB523" s="163">
        <f t="shared" si="48"/>
        <v>0</v>
      </c>
      <c r="AC523" s="209"/>
    </row>
    <row r="524" spans="1:29" ht="26.1" customHeight="1" thickTop="1" thickBot="1">
      <c r="A524" s="209"/>
      <c r="B524" s="32"/>
      <c r="C524" s="33"/>
      <c r="D524" s="32"/>
      <c r="E524" s="34"/>
      <c r="F524" s="219"/>
      <c r="G524" s="220"/>
      <c r="H524" s="34"/>
      <c r="I524" s="221"/>
      <c r="J524" s="2"/>
      <c r="K524" s="221"/>
      <c r="L524" s="2"/>
      <c r="M524" s="221"/>
      <c r="N524" s="2"/>
      <c r="O524" s="221"/>
      <c r="P524" s="2"/>
      <c r="Q524" s="221"/>
      <c r="R524" s="2"/>
      <c r="S524" s="221"/>
      <c r="T524" s="2"/>
      <c r="U524" s="169" t="str">
        <f t="shared" si="43"/>
        <v/>
      </c>
      <c r="V524" s="39" t="str">
        <f t="shared" si="44"/>
        <v/>
      </c>
      <c r="W524" s="170"/>
      <c r="X524" s="40"/>
      <c r="Y524" s="41" t="str">
        <f t="shared" si="45"/>
        <v/>
      </c>
      <c r="Z524" s="205" t="str">
        <f t="shared" si="46"/>
        <v/>
      </c>
      <c r="AA524" s="205" t="str">
        <f t="shared" si="47"/>
        <v/>
      </c>
      <c r="AB524" s="163">
        <f t="shared" si="48"/>
        <v>0</v>
      </c>
      <c r="AC524" s="209"/>
    </row>
    <row r="525" spans="1:29" ht="26.1" customHeight="1" thickTop="1" thickBot="1">
      <c r="A525" s="209"/>
      <c r="B525" s="32"/>
      <c r="C525" s="33"/>
      <c r="D525" s="32"/>
      <c r="E525" s="34"/>
      <c r="F525" s="219"/>
      <c r="G525" s="220"/>
      <c r="H525" s="34"/>
      <c r="I525" s="221"/>
      <c r="J525" s="2"/>
      <c r="K525" s="221"/>
      <c r="L525" s="2"/>
      <c r="M525" s="221"/>
      <c r="N525" s="2"/>
      <c r="O525" s="221"/>
      <c r="P525" s="2"/>
      <c r="Q525" s="221"/>
      <c r="R525" s="2"/>
      <c r="S525" s="221"/>
      <c r="T525" s="2"/>
      <c r="U525" s="169" t="str">
        <f t="shared" si="43"/>
        <v/>
      </c>
      <c r="V525" s="39" t="str">
        <f t="shared" si="44"/>
        <v/>
      </c>
      <c r="W525" s="170"/>
      <c r="X525" s="40"/>
      <c r="Y525" s="41" t="str">
        <f t="shared" si="45"/>
        <v/>
      </c>
      <c r="Z525" s="205" t="str">
        <f t="shared" si="46"/>
        <v/>
      </c>
      <c r="AA525" s="205" t="str">
        <f t="shared" si="47"/>
        <v/>
      </c>
      <c r="AB525" s="163">
        <f t="shared" si="48"/>
        <v>0</v>
      </c>
      <c r="AC525" s="209"/>
    </row>
    <row r="526" spans="1:29" ht="26.1" customHeight="1" thickTop="1" thickBot="1">
      <c r="A526" s="209"/>
      <c r="B526" s="32"/>
      <c r="C526" s="33"/>
      <c r="D526" s="32"/>
      <c r="E526" s="34"/>
      <c r="F526" s="219"/>
      <c r="G526" s="220"/>
      <c r="H526" s="34"/>
      <c r="I526" s="221"/>
      <c r="J526" s="2"/>
      <c r="K526" s="221"/>
      <c r="L526" s="2"/>
      <c r="M526" s="221"/>
      <c r="N526" s="2"/>
      <c r="O526" s="221"/>
      <c r="P526" s="2"/>
      <c r="Q526" s="221"/>
      <c r="R526" s="2"/>
      <c r="S526" s="221"/>
      <c r="T526" s="2"/>
      <c r="U526" s="169" t="str">
        <f t="shared" si="43"/>
        <v/>
      </c>
      <c r="V526" s="39" t="str">
        <f t="shared" si="44"/>
        <v/>
      </c>
      <c r="W526" s="170"/>
      <c r="X526" s="40"/>
      <c r="Y526" s="41" t="str">
        <f t="shared" si="45"/>
        <v/>
      </c>
      <c r="Z526" s="205" t="str">
        <f t="shared" si="46"/>
        <v/>
      </c>
      <c r="AA526" s="205" t="str">
        <f t="shared" si="47"/>
        <v/>
      </c>
      <c r="AB526" s="163">
        <f t="shared" si="48"/>
        <v>0</v>
      </c>
      <c r="AC526" s="209"/>
    </row>
    <row r="527" spans="1:29" ht="26.1" customHeight="1" thickTop="1" thickBot="1">
      <c r="A527" s="209"/>
      <c r="B527" s="32"/>
      <c r="C527" s="33"/>
      <c r="D527" s="32"/>
      <c r="E527" s="34"/>
      <c r="F527" s="219"/>
      <c r="G527" s="220"/>
      <c r="H527" s="34"/>
      <c r="I527" s="221"/>
      <c r="J527" s="2"/>
      <c r="K527" s="221"/>
      <c r="L527" s="2"/>
      <c r="M527" s="221"/>
      <c r="N527" s="2"/>
      <c r="O527" s="221"/>
      <c r="P527" s="2"/>
      <c r="Q527" s="221"/>
      <c r="R527" s="2"/>
      <c r="S527" s="221"/>
      <c r="T527" s="2"/>
      <c r="U527" s="169" t="str">
        <f t="shared" si="43"/>
        <v/>
      </c>
      <c r="V527" s="39" t="str">
        <f t="shared" si="44"/>
        <v/>
      </c>
      <c r="W527" s="170"/>
      <c r="X527" s="40"/>
      <c r="Y527" s="41" t="str">
        <f t="shared" si="45"/>
        <v/>
      </c>
      <c r="Z527" s="205" t="str">
        <f t="shared" si="46"/>
        <v/>
      </c>
      <c r="AA527" s="205" t="str">
        <f t="shared" si="47"/>
        <v/>
      </c>
      <c r="AB527" s="163">
        <f t="shared" si="48"/>
        <v>0</v>
      </c>
      <c r="AC527" s="209"/>
    </row>
    <row r="528" spans="1:29" ht="26.1" customHeight="1" thickTop="1" thickBot="1">
      <c r="A528" s="209"/>
      <c r="B528" s="32"/>
      <c r="C528" s="33"/>
      <c r="D528" s="32"/>
      <c r="E528" s="34"/>
      <c r="F528" s="219"/>
      <c r="G528" s="220"/>
      <c r="H528" s="34"/>
      <c r="I528" s="221"/>
      <c r="J528" s="2"/>
      <c r="K528" s="221"/>
      <c r="L528" s="2"/>
      <c r="M528" s="221"/>
      <c r="N528" s="2"/>
      <c r="O528" s="221"/>
      <c r="P528" s="2"/>
      <c r="Q528" s="221"/>
      <c r="R528" s="2"/>
      <c r="S528" s="221"/>
      <c r="T528" s="2"/>
      <c r="U528" s="169" t="str">
        <f t="shared" ref="U528:U591" si="49">IF(AND(COUNTA(J528,L528,N528,P528,R528,T528)=0,COUNTA(I528,K528,M528,O528,Q528,S528)=6),"x","")</f>
        <v/>
      </c>
      <c r="V528" s="39" t="str">
        <f t="shared" ref="V528:V591" si="50">IF(COUNTA(J528,L528,N528,P528,R528,T528)=1,"x","")</f>
        <v/>
      </c>
      <c r="W528" s="170"/>
      <c r="X528" s="40"/>
      <c r="Y528" s="41" t="str">
        <f t="shared" ref="Y528:Y591" si="51">IF(AND(U528="x",V528="",W528&gt;0),EDATE(W528,$Y$10),"")</f>
        <v/>
      </c>
      <c r="Z528" s="205" t="str">
        <f t="shared" ref="Z528:Z591" si="52">IF(AND(COUNTA(H528)=1,COUNTIF(U528:V528,"x")=0),1,"")</f>
        <v/>
      </c>
      <c r="AA528" s="205" t="str">
        <f t="shared" ref="AA528:AA591" si="53">IF(AND($Z528=1,G528="x"),1,"")</f>
        <v/>
      </c>
      <c r="AB528" s="163">
        <f t="shared" ref="AB528:AB591" si="54">IF(AND(V528="X",G528="X"),1,0)</f>
        <v>0</v>
      </c>
      <c r="AC528" s="209"/>
    </row>
    <row r="529" spans="1:29" ht="26.1" customHeight="1" thickTop="1" thickBot="1">
      <c r="A529" s="209"/>
      <c r="B529" s="32"/>
      <c r="C529" s="33"/>
      <c r="D529" s="32"/>
      <c r="E529" s="34"/>
      <c r="F529" s="219"/>
      <c r="G529" s="220"/>
      <c r="H529" s="34"/>
      <c r="I529" s="221"/>
      <c r="J529" s="2"/>
      <c r="K529" s="221"/>
      <c r="L529" s="2"/>
      <c r="M529" s="221"/>
      <c r="N529" s="2"/>
      <c r="O529" s="221"/>
      <c r="P529" s="2"/>
      <c r="Q529" s="221"/>
      <c r="R529" s="2"/>
      <c r="S529" s="221"/>
      <c r="T529" s="2"/>
      <c r="U529" s="169" t="str">
        <f t="shared" si="49"/>
        <v/>
      </c>
      <c r="V529" s="39" t="str">
        <f t="shared" si="50"/>
        <v/>
      </c>
      <c r="W529" s="170"/>
      <c r="X529" s="40"/>
      <c r="Y529" s="41" t="str">
        <f t="shared" si="51"/>
        <v/>
      </c>
      <c r="Z529" s="205" t="str">
        <f t="shared" si="52"/>
        <v/>
      </c>
      <c r="AA529" s="205" t="str">
        <f t="shared" si="53"/>
        <v/>
      </c>
      <c r="AB529" s="163">
        <f t="shared" si="54"/>
        <v>0</v>
      </c>
      <c r="AC529" s="209"/>
    </row>
    <row r="530" spans="1:29" ht="26.1" customHeight="1" thickTop="1" thickBot="1">
      <c r="A530" s="209"/>
      <c r="B530" s="32"/>
      <c r="C530" s="33"/>
      <c r="D530" s="32"/>
      <c r="E530" s="34"/>
      <c r="F530" s="219"/>
      <c r="G530" s="220"/>
      <c r="H530" s="34"/>
      <c r="I530" s="221"/>
      <c r="J530" s="2"/>
      <c r="K530" s="221"/>
      <c r="L530" s="2"/>
      <c r="M530" s="221"/>
      <c r="N530" s="2"/>
      <c r="O530" s="221"/>
      <c r="P530" s="2"/>
      <c r="Q530" s="221"/>
      <c r="R530" s="2"/>
      <c r="S530" s="221"/>
      <c r="T530" s="2"/>
      <c r="U530" s="169" t="str">
        <f t="shared" si="49"/>
        <v/>
      </c>
      <c r="V530" s="39" t="str">
        <f t="shared" si="50"/>
        <v/>
      </c>
      <c r="W530" s="170"/>
      <c r="X530" s="40"/>
      <c r="Y530" s="41" t="str">
        <f t="shared" si="51"/>
        <v/>
      </c>
      <c r="Z530" s="205" t="str">
        <f t="shared" si="52"/>
        <v/>
      </c>
      <c r="AA530" s="205" t="str">
        <f t="shared" si="53"/>
        <v/>
      </c>
      <c r="AB530" s="163">
        <f t="shared" si="54"/>
        <v>0</v>
      </c>
      <c r="AC530" s="209"/>
    </row>
    <row r="531" spans="1:29" ht="26.1" customHeight="1" thickTop="1" thickBot="1">
      <c r="A531" s="209"/>
      <c r="B531" s="32"/>
      <c r="C531" s="33"/>
      <c r="D531" s="32"/>
      <c r="E531" s="34"/>
      <c r="F531" s="219"/>
      <c r="G531" s="220"/>
      <c r="H531" s="34"/>
      <c r="I531" s="221"/>
      <c r="J531" s="2"/>
      <c r="K531" s="221"/>
      <c r="L531" s="2"/>
      <c r="M531" s="221"/>
      <c r="N531" s="2"/>
      <c r="O531" s="221"/>
      <c r="P531" s="2"/>
      <c r="Q531" s="221"/>
      <c r="R531" s="2"/>
      <c r="S531" s="221"/>
      <c r="T531" s="2"/>
      <c r="U531" s="169" t="str">
        <f t="shared" si="49"/>
        <v/>
      </c>
      <c r="V531" s="39" t="str">
        <f t="shared" si="50"/>
        <v/>
      </c>
      <c r="W531" s="170"/>
      <c r="X531" s="40"/>
      <c r="Y531" s="41" t="str">
        <f t="shared" si="51"/>
        <v/>
      </c>
      <c r="Z531" s="205" t="str">
        <f t="shared" si="52"/>
        <v/>
      </c>
      <c r="AA531" s="205" t="str">
        <f t="shared" si="53"/>
        <v/>
      </c>
      <c r="AB531" s="163">
        <f t="shared" si="54"/>
        <v>0</v>
      </c>
      <c r="AC531" s="209"/>
    </row>
    <row r="532" spans="1:29" ht="26.1" customHeight="1" thickTop="1" thickBot="1">
      <c r="A532" s="209"/>
      <c r="B532" s="32"/>
      <c r="C532" s="33"/>
      <c r="D532" s="32"/>
      <c r="E532" s="34"/>
      <c r="F532" s="219"/>
      <c r="G532" s="220"/>
      <c r="H532" s="34"/>
      <c r="I532" s="221"/>
      <c r="J532" s="2"/>
      <c r="K532" s="221"/>
      <c r="L532" s="2"/>
      <c r="M532" s="221"/>
      <c r="N532" s="2"/>
      <c r="O532" s="221"/>
      <c r="P532" s="2"/>
      <c r="Q532" s="221"/>
      <c r="R532" s="2"/>
      <c r="S532" s="221"/>
      <c r="T532" s="2"/>
      <c r="U532" s="169" t="str">
        <f t="shared" si="49"/>
        <v/>
      </c>
      <c r="V532" s="39" t="str">
        <f t="shared" si="50"/>
        <v/>
      </c>
      <c r="W532" s="170"/>
      <c r="X532" s="40"/>
      <c r="Y532" s="41" t="str">
        <f t="shared" si="51"/>
        <v/>
      </c>
      <c r="Z532" s="205" t="str">
        <f t="shared" si="52"/>
        <v/>
      </c>
      <c r="AA532" s="205" t="str">
        <f t="shared" si="53"/>
        <v/>
      </c>
      <c r="AB532" s="163">
        <f t="shared" si="54"/>
        <v>0</v>
      </c>
      <c r="AC532" s="209"/>
    </row>
    <row r="533" spans="1:29" ht="26.1" customHeight="1" thickTop="1" thickBot="1">
      <c r="A533" s="209"/>
      <c r="B533" s="32"/>
      <c r="C533" s="33"/>
      <c r="D533" s="32"/>
      <c r="E533" s="34"/>
      <c r="F533" s="219"/>
      <c r="G533" s="220"/>
      <c r="H533" s="34"/>
      <c r="I533" s="221"/>
      <c r="J533" s="2"/>
      <c r="K533" s="221"/>
      <c r="L533" s="2"/>
      <c r="M533" s="221"/>
      <c r="N533" s="2"/>
      <c r="O533" s="221"/>
      <c r="P533" s="2"/>
      <c r="Q533" s="221"/>
      <c r="R533" s="2"/>
      <c r="S533" s="221"/>
      <c r="T533" s="2"/>
      <c r="U533" s="169" t="str">
        <f t="shared" si="49"/>
        <v/>
      </c>
      <c r="V533" s="39" t="str">
        <f t="shared" si="50"/>
        <v/>
      </c>
      <c r="W533" s="170"/>
      <c r="X533" s="40"/>
      <c r="Y533" s="41" t="str">
        <f t="shared" si="51"/>
        <v/>
      </c>
      <c r="Z533" s="205" t="str">
        <f t="shared" si="52"/>
        <v/>
      </c>
      <c r="AA533" s="205" t="str">
        <f t="shared" si="53"/>
        <v/>
      </c>
      <c r="AB533" s="163">
        <f t="shared" si="54"/>
        <v>0</v>
      </c>
      <c r="AC533" s="209"/>
    </row>
    <row r="534" spans="1:29" ht="26.1" customHeight="1" thickTop="1" thickBot="1">
      <c r="A534" s="209"/>
      <c r="B534" s="32"/>
      <c r="C534" s="33"/>
      <c r="D534" s="32"/>
      <c r="E534" s="34"/>
      <c r="F534" s="219"/>
      <c r="G534" s="220"/>
      <c r="H534" s="34"/>
      <c r="I534" s="221"/>
      <c r="J534" s="2"/>
      <c r="K534" s="221"/>
      <c r="L534" s="2"/>
      <c r="M534" s="221"/>
      <c r="N534" s="2"/>
      <c r="O534" s="221"/>
      <c r="P534" s="2"/>
      <c r="Q534" s="221"/>
      <c r="R534" s="2"/>
      <c r="S534" s="221"/>
      <c r="T534" s="2"/>
      <c r="U534" s="169" t="str">
        <f t="shared" si="49"/>
        <v/>
      </c>
      <c r="V534" s="39" t="str">
        <f t="shared" si="50"/>
        <v/>
      </c>
      <c r="W534" s="170"/>
      <c r="X534" s="40"/>
      <c r="Y534" s="41" t="str">
        <f t="shared" si="51"/>
        <v/>
      </c>
      <c r="Z534" s="205" t="str">
        <f t="shared" si="52"/>
        <v/>
      </c>
      <c r="AA534" s="205" t="str">
        <f t="shared" si="53"/>
        <v/>
      </c>
      <c r="AB534" s="163">
        <f t="shared" si="54"/>
        <v>0</v>
      </c>
      <c r="AC534" s="209"/>
    </row>
    <row r="535" spans="1:29" ht="26.1" customHeight="1" thickTop="1" thickBot="1">
      <c r="A535" s="209"/>
      <c r="B535" s="32"/>
      <c r="C535" s="33"/>
      <c r="D535" s="32"/>
      <c r="E535" s="34"/>
      <c r="F535" s="219"/>
      <c r="G535" s="220"/>
      <c r="H535" s="34"/>
      <c r="I535" s="221"/>
      <c r="J535" s="2"/>
      <c r="K535" s="221"/>
      <c r="L535" s="2"/>
      <c r="M535" s="221"/>
      <c r="N535" s="2"/>
      <c r="O535" s="221"/>
      <c r="P535" s="2"/>
      <c r="Q535" s="221"/>
      <c r="R535" s="2"/>
      <c r="S535" s="221"/>
      <c r="T535" s="2"/>
      <c r="U535" s="169" t="str">
        <f t="shared" si="49"/>
        <v/>
      </c>
      <c r="V535" s="39" t="str">
        <f t="shared" si="50"/>
        <v/>
      </c>
      <c r="W535" s="170"/>
      <c r="X535" s="40"/>
      <c r="Y535" s="41" t="str">
        <f t="shared" si="51"/>
        <v/>
      </c>
      <c r="Z535" s="205" t="str">
        <f t="shared" si="52"/>
        <v/>
      </c>
      <c r="AA535" s="205" t="str">
        <f t="shared" si="53"/>
        <v/>
      </c>
      <c r="AB535" s="163">
        <f t="shared" si="54"/>
        <v>0</v>
      </c>
      <c r="AC535" s="209"/>
    </row>
    <row r="536" spans="1:29" ht="26.1" customHeight="1" thickTop="1" thickBot="1">
      <c r="A536" s="209"/>
      <c r="B536" s="32"/>
      <c r="C536" s="33"/>
      <c r="D536" s="32"/>
      <c r="E536" s="34"/>
      <c r="F536" s="219"/>
      <c r="G536" s="220"/>
      <c r="H536" s="34"/>
      <c r="I536" s="221"/>
      <c r="J536" s="2"/>
      <c r="K536" s="221"/>
      <c r="L536" s="2"/>
      <c r="M536" s="221"/>
      <c r="N536" s="2"/>
      <c r="O536" s="221"/>
      <c r="P536" s="2"/>
      <c r="Q536" s="221"/>
      <c r="R536" s="2"/>
      <c r="S536" s="221"/>
      <c r="T536" s="2"/>
      <c r="U536" s="169" t="str">
        <f t="shared" si="49"/>
        <v/>
      </c>
      <c r="V536" s="39" t="str">
        <f t="shared" si="50"/>
        <v/>
      </c>
      <c r="W536" s="170"/>
      <c r="X536" s="40"/>
      <c r="Y536" s="41" t="str">
        <f t="shared" si="51"/>
        <v/>
      </c>
      <c r="Z536" s="205" t="str">
        <f t="shared" si="52"/>
        <v/>
      </c>
      <c r="AA536" s="205" t="str">
        <f t="shared" si="53"/>
        <v/>
      </c>
      <c r="AB536" s="163">
        <f t="shared" si="54"/>
        <v>0</v>
      </c>
      <c r="AC536" s="209"/>
    </row>
    <row r="537" spans="1:29" ht="26.1" customHeight="1" thickTop="1" thickBot="1">
      <c r="A537" s="209"/>
      <c r="B537" s="32"/>
      <c r="C537" s="33"/>
      <c r="D537" s="32"/>
      <c r="E537" s="34"/>
      <c r="F537" s="219"/>
      <c r="G537" s="220"/>
      <c r="H537" s="34"/>
      <c r="I537" s="221"/>
      <c r="J537" s="2"/>
      <c r="K537" s="221"/>
      <c r="L537" s="2"/>
      <c r="M537" s="221"/>
      <c r="N537" s="2"/>
      <c r="O537" s="221"/>
      <c r="P537" s="2"/>
      <c r="Q537" s="221"/>
      <c r="R537" s="2"/>
      <c r="S537" s="221"/>
      <c r="T537" s="2"/>
      <c r="U537" s="169" t="str">
        <f t="shared" si="49"/>
        <v/>
      </c>
      <c r="V537" s="39" t="str">
        <f t="shared" si="50"/>
        <v/>
      </c>
      <c r="W537" s="170"/>
      <c r="X537" s="40"/>
      <c r="Y537" s="41" t="str">
        <f t="shared" si="51"/>
        <v/>
      </c>
      <c r="Z537" s="205" t="str">
        <f t="shared" si="52"/>
        <v/>
      </c>
      <c r="AA537" s="205" t="str">
        <f t="shared" si="53"/>
        <v/>
      </c>
      <c r="AB537" s="163">
        <f t="shared" si="54"/>
        <v>0</v>
      </c>
      <c r="AC537" s="209"/>
    </row>
    <row r="538" spans="1:29" ht="26.1" customHeight="1" thickTop="1" thickBot="1">
      <c r="A538" s="209"/>
      <c r="B538" s="32"/>
      <c r="C538" s="33"/>
      <c r="D538" s="32"/>
      <c r="E538" s="34"/>
      <c r="F538" s="219"/>
      <c r="G538" s="220"/>
      <c r="H538" s="34"/>
      <c r="I538" s="221"/>
      <c r="J538" s="2"/>
      <c r="K538" s="221"/>
      <c r="L538" s="2"/>
      <c r="M538" s="221"/>
      <c r="N538" s="2"/>
      <c r="O538" s="221"/>
      <c r="P538" s="2"/>
      <c r="Q538" s="221"/>
      <c r="R538" s="2"/>
      <c r="S538" s="221"/>
      <c r="T538" s="2"/>
      <c r="U538" s="169" t="str">
        <f t="shared" si="49"/>
        <v/>
      </c>
      <c r="V538" s="39" t="str">
        <f t="shared" si="50"/>
        <v/>
      </c>
      <c r="W538" s="170"/>
      <c r="X538" s="40"/>
      <c r="Y538" s="41" t="str">
        <f t="shared" si="51"/>
        <v/>
      </c>
      <c r="Z538" s="205" t="str">
        <f t="shared" si="52"/>
        <v/>
      </c>
      <c r="AA538" s="205" t="str">
        <f t="shared" si="53"/>
        <v/>
      </c>
      <c r="AB538" s="163">
        <f t="shared" si="54"/>
        <v>0</v>
      </c>
      <c r="AC538" s="209"/>
    </row>
    <row r="539" spans="1:29" ht="26.1" customHeight="1" thickTop="1" thickBot="1">
      <c r="A539" s="209"/>
      <c r="B539" s="32"/>
      <c r="C539" s="33"/>
      <c r="D539" s="32"/>
      <c r="E539" s="34"/>
      <c r="F539" s="219"/>
      <c r="G539" s="220"/>
      <c r="H539" s="34"/>
      <c r="I539" s="221"/>
      <c r="J539" s="2"/>
      <c r="K539" s="221"/>
      <c r="L539" s="2"/>
      <c r="M539" s="221"/>
      <c r="N539" s="2"/>
      <c r="O539" s="221"/>
      <c r="P539" s="2"/>
      <c r="Q539" s="221"/>
      <c r="R539" s="2"/>
      <c r="S539" s="221"/>
      <c r="T539" s="2"/>
      <c r="U539" s="169" t="str">
        <f t="shared" si="49"/>
        <v/>
      </c>
      <c r="V539" s="39" t="str">
        <f t="shared" si="50"/>
        <v/>
      </c>
      <c r="W539" s="170"/>
      <c r="X539" s="40"/>
      <c r="Y539" s="41" t="str">
        <f t="shared" si="51"/>
        <v/>
      </c>
      <c r="Z539" s="205" t="str">
        <f t="shared" si="52"/>
        <v/>
      </c>
      <c r="AA539" s="205" t="str">
        <f t="shared" si="53"/>
        <v/>
      </c>
      <c r="AB539" s="163">
        <f t="shared" si="54"/>
        <v>0</v>
      </c>
      <c r="AC539" s="209"/>
    </row>
    <row r="540" spans="1:29" ht="26.1" customHeight="1" thickTop="1" thickBot="1">
      <c r="A540" s="209"/>
      <c r="B540" s="32"/>
      <c r="C540" s="33"/>
      <c r="D540" s="32"/>
      <c r="E540" s="34"/>
      <c r="F540" s="219"/>
      <c r="G540" s="220"/>
      <c r="H540" s="34"/>
      <c r="I540" s="221"/>
      <c r="J540" s="2"/>
      <c r="K540" s="221"/>
      <c r="L540" s="2"/>
      <c r="M540" s="221"/>
      <c r="N540" s="2"/>
      <c r="O540" s="221"/>
      <c r="P540" s="2"/>
      <c r="Q540" s="221"/>
      <c r="R540" s="2"/>
      <c r="S540" s="221"/>
      <c r="T540" s="2"/>
      <c r="U540" s="169" t="str">
        <f t="shared" si="49"/>
        <v/>
      </c>
      <c r="V540" s="39" t="str">
        <f t="shared" si="50"/>
        <v/>
      </c>
      <c r="W540" s="170"/>
      <c r="X540" s="40"/>
      <c r="Y540" s="41" t="str">
        <f t="shared" si="51"/>
        <v/>
      </c>
      <c r="Z540" s="205" t="str">
        <f t="shared" si="52"/>
        <v/>
      </c>
      <c r="AA540" s="205" t="str">
        <f t="shared" si="53"/>
        <v/>
      </c>
      <c r="AB540" s="163">
        <f t="shared" si="54"/>
        <v>0</v>
      </c>
      <c r="AC540" s="209"/>
    </row>
    <row r="541" spans="1:29" ht="26.1" customHeight="1" thickTop="1" thickBot="1">
      <c r="A541" s="209"/>
      <c r="B541" s="32"/>
      <c r="C541" s="33"/>
      <c r="D541" s="32"/>
      <c r="E541" s="34"/>
      <c r="F541" s="219"/>
      <c r="G541" s="220"/>
      <c r="H541" s="34"/>
      <c r="I541" s="221"/>
      <c r="J541" s="2"/>
      <c r="K541" s="221"/>
      <c r="L541" s="2"/>
      <c r="M541" s="221"/>
      <c r="N541" s="2"/>
      <c r="O541" s="221"/>
      <c r="P541" s="2"/>
      <c r="Q541" s="221"/>
      <c r="R541" s="2"/>
      <c r="S541" s="221"/>
      <c r="T541" s="2"/>
      <c r="U541" s="169" t="str">
        <f t="shared" si="49"/>
        <v/>
      </c>
      <c r="V541" s="39" t="str">
        <f t="shared" si="50"/>
        <v/>
      </c>
      <c r="W541" s="170"/>
      <c r="X541" s="40"/>
      <c r="Y541" s="41" t="str">
        <f t="shared" si="51"/>
        <v/>
      </c>
      <c r="Z541" s="205" t="str">
        <f t="shared" si="52"/>
        <v/>
      </c>
      <c r="AA541" s="205" t="str">
        <f t="shared" si="53"/>
        <v/>
      </c>
      <c r="AB541" s="163">
        <f t="shared" si="54"/>
        <v>0</v>
      </c>
      <c r="AC541" s="209"/>
    </row>
    <row r="542" spans="1:29" ht="26.1" customHeight="1" thickTop="1" thickBot="1">
      <c r="A542" s="209"/>
      <c r="B542" s="32"/>
      <c r="C542" s="33"/>
      <c r="D542" s="32"/>
      <c r="E542" s="34"/>
      <c r="F542" s="219"/>
      <c r="G542" s="220"/>
      <c r="H542" s="34"/>
      <c r="I542" s="221"/>
      <c r="J542" s="2"/>
      <c r="K542" s="221"/>
      <c r="L542" s="2"/>
      <c r="M542" s="221"/>
      <c r="N542" s="2"/>
      <c r="O542" s="221"/>
      <c r="P542" s="2"/>
      <c r="Q542" s="221"/>
      <c r="R542" s="2"/>
      <c r="S542" s="221"/>
      <c r="T542" s="2"/>
      <c r="U542" s="169" t="str">
        <f t="shared" si="49"/>
        <v/>
      </c>
      <c r="V542" s="39" t="str">
        <f t="shared" si="50"/>
        <v/>
      </c>
      <c r="W542" s="170"/>
      <c r="X542" s="40"/>
      <c r="Y542" s="41" t="str">
        <f t="shared" si="51"/>
        <v/>
      </c>
      <c r="Z542" s="205" t="str">
        <f t="shared" si="52"/>
        <v/>
      </c>
      <c r="AA542" s="205" t="str">
        <f t="shared" si="53"/>
        <v/>
      </c>
      <c r="AB542" s="163">
        <f t="shared" si="54"/>
        <v>0</v>
      </c>
      <c r="AC542" s="209"/>
    </row>
    <row r="543" spans="1:29" ht="26.1" customHeight="1" thickTop="1" thickBot="1">
      <c r="A543" s="209"/>
      <c r="B543" s="32"/>
      <c r="C543" s="33"/>
      <c r="D543" s="32"/>
      <c r="E543" s="34"/>
      <c r="F543" s="219"/>
      <c r="G543" s="220"/>
      <c r="H543" s="34"/>
      <c r="I543" s="221"/>
      <c r="J543" s="2"/>
      <c r="K543" s="221"/>
      <c r="L543" s="2"/>
      <c r="M543" s="221"/>
      <c r="N543" s="2"/>
      <c r="O543" s="221"/>
      <c r="P543" s="2"/>
      <c r="Q543" s="221"/>
      <c r="R543" s="2"/>
      <c r="S543" s="221"/>
      <c r="T543" s="2"/>
      <c r="U543" s="169" t="str">
        <f t="shared" si="49"/>
        <v/>
      </c>
      <c r="V543" s="39" t="str">
        <f t="shared" si="50"/>
        <v/>
      </c>
      <c r="W543" s="170"/>
      <c r="X543" s="40"/>
      <c r="Y543" s="41" t="str">
        <f t="shared" si="51"/>
        <v/>
      </c>
      <c r="Z543" s="205" t="str">
        <f t="shared" si="52"/>
        <v/>
      </c>
      <c r="AA543" s="205" t="str">
        <f t="shared" si="53"/>
        <v/>
      </c>
      <c r="AB543" s="163">
        <f t="shared" si="54"/>
        <v>0</v>
      </c>
      <c r="AC543" s="209"/>
    </row>
    <row r="544" spans="1:29" ht="26.1" customHeight="1" thickTop="1" thickBot="1">
      <c r="A544" s="209"/>
      <c r="B544" s="32"/>
      <c r="C544" s="33"/>
      <c r="D544" s="32"/>
      <c r="E544" s="34"/>
      <c r="F544" s="219"/>
      <c r="G544" s="220"/>
      <c r="H544" s="34"/>
      <c r="I544" s="221"/>
      <c r="J544" s="2"/>
      <c r="K544" s="221"/>
      <c r="L544" s="2"/>
      <c r="M544" s="221"/>
      <c r="N544" s="2"/>
      <c r="O544" s="221"/>
      <c r="P544" s="2"/>
      <c r="Q544" s="221"/>
      <c r="R544" s="2"/>
      <c r="S544" s="221"/>
      <c r="T544" s="2"/>
      <c r="U544" s="169" t="str">
        <f t="shared" si="49"/>
        <v/>
      </c>
      <c r="V544" s="39" t="str">
        <f t="shared" si="50"/>
        <v/>
      </c>
      <c r="W544" s="170"/>
      <c r="X544" s="40"/>
      <c r="Y544" s="41" t="str">
        <f t="shared" si="51"/>
        <v/>
      </c>
      <c r="Z544" s="205" t="str">
        <f t="shared" si="52"/>
        <v/>
      </c>
      <c r="AA544" s="205" t="str">
        <f t="shared" si="53"/>
        <v/>
      </c>
      <c r="AB544" s="163">
        <f t="shared" si="54"/>
        <v>0</v>
      </c>
      <c r="AC544" s="209"/>
    </row>
    <row r="545" spans="1:29" ht="26.1" customHeight="1" thickTop="1" thickBot="1">
      <c r="A545" s="209"/>
      <c r="B545" s="32"/>
      <c r="C545" s="33"/>
      <c r="D545" s="32"/>
      <c r="E545" s="34"/>
      <c r="F545" s="219"/>
      <c r="G545" s="220"/>
      <c r="H545" s="34"/>
      <c r="I545" s="221"/>
      <c r="J545" s="2"/>
      <c r="K545" s="221"/>
      <c r="L545" s="2"/>
      <c r="M545" s="221"/>
      <c r="N545" s="2"/>
      <c r="O545" s="221"/>
      <c r="P545" s="2"/>
      <c r="Q545" s="221"/>
      <c r="R545" s="2"/>
      <c r="S545" s="221"/>
      <c r="T545" s="2"/>
      <c r="U545" s="169" t="str">
        <f t="shared" si="49"/>
        <v/>
      </c>
      <c r="V545" s="39" t="str">
        <f t="shared" si="50"/>
        <v/>
      </c>
      <c r="W545" s="170"/>
      <c r="X545" s="40"/>
      <c r="Y545" s="41" t="str">
        <f t="shared" si="51"/>
        <v/>
      </c>
      <c r="Z545" s="205" t="str">
        <f t="shared" si="52"/>
        <v/>
      </c>
      <c r="AA545" s="205" t="str">
        <f t="shared" si="53"/>
        <v/>
      </c>
      <c r="AB545" s="163">
        <f t="shared" si="54"/>
        <v>0</v>
      </c>
      <c r="AC545" s="209"/>
    </row>
    <row r="546" spans="1:29" ht="26.1" customHeight="1" thickTop="1" thickBot="1">
      <c r="A546" s="209"/>
      <c r="B546" s="32"/>
      <c r="C546" s="33"/>
      <c r="D546" s="32"/>
      <c r="E546" s="34"/>
      <c r="F546" s="219"/>
      <c r="G546" s="220"/>
      <c r="H546" s="34"/>
      <c r="I546" s="221"/>
      <c r="J546" s="2"/>
      <c r="K546" s="221"/>
      <c r="L546" s="2"/>
      <c r="M546" s="221"/>
      <c r="N546" s="2"/>
      <c r="O546" s="221"/>
      <c r="P546" s="2"/>
      <c r="Q546" s="221"/>
      <c r="R546" s="2"/>
      <c r="S546" s="221"/>
      <c r="T546" s="2"/>
      <c r="U546" s="169" t="str">
        <f t="shared" si="49"/>
        <v/>
      </c>
      <c r="V546" s="39" t="str">
        <f t="shared" si="50"/>
        <v/>
      </c>
      <c r="W546" s="170"/>
      <c r="X546" s="40"/>
      <c r="Y546" s="41" t="str">
        <f t="shared" si="51"/>
        <v/>
      </c>
      <c r="Z546" s="205" t="str">
        <f t="shared" si="52"/>
        <v/>
      </c>
      <c r="AA546" s="205" t="str">
        <f t="shared" si="53"/>
        <v/>
      </c>
      <c r="AB546" s="163">
        <f t="shared" si="54"/>
        <v>0</v>
      </c>
      <c r="AC546" s="209"/>
    </row>
    <row r="547" spans="1:29" ht="26.1" customHeight="1" thickTop="1" thickBot="1">
      <c r="A547" s="209"/>
      <c r="B547" s="32"/>
      <c r="C547" s="33"/>
      <c r="D547" s="32"/>
      <c r="E547" s="34"/>
      <c r="F547" s="219"/>
      <c r="G547" s="220"/>
      <c r="H547" s="34"/>
      <c r="I547" s="221"/>
      <c r="J547" s="2"/>
      <c r="K547" s="221"/>
      <c r="L547" s="2"/>
      <c r="M547" s="221"/>
      <c r="N547" s="2"/>
      <c r="O547" s="221"/>
      <c r="P547" s="2"/>
      <c r="Q547" s="221"/>
      <c r="R547" s="2"/>
      <c r="S547" s="221"/>
      <c r="T547" s="2"/>
      <c r="U547" s="169" t="str">
        <f t="shared" si="49"/>
        <v/>
      </c>
      <c r="V547" s="39" t="str">
        <f t="shared" si="50"/>
        <v/>
      </c>
      <c r="W547" s="170"/>
      <c r="X547" s="40"/>
      <c r="Y547" s="41" t="str">
        <f t="shared" si="51"/>
        <v/>
      </c>
      <c r="Z547" s="205" t="str">
        <f t="shared" si="52"/>
        <v/>
      </c>
      <c r="AA547" s="205" t="str">
        <f t="shared" si="53"/>
        <v/>
      </c>
      <c r="AB547" s="163">
        <f t="shared" si="54"/>
        <v>0</v>
      </c>
      <c r="AC547" s="209"/>
    </row>
    <row r="548" spans="1:29" ht="26.1" customHeight="1" thickTop="1" thickBot="1">
      <c r="A548" s="209"/>
      <c r="B548" s="32"/>
      <c r="C548" s="33"/>
      <c r="D548" s="32"/>
      <c r="E548" s="34"/>
      <c r="F548" s="219"/>
      <c r="G548" s="220"/>
      <c r="H548" s="34"/>
      <c r="I548" s="221"/>
      <c r="J548" s="2"/>
      <c r="K548" s="221"/>
      <c r="L548" s="2"/>
      <c r="M548" s="221"/>
      <c r="N548" s="2"/>
      <c r="O548" s="221"/>
      <c r="P548" s="2"/>
      <c r="Q548" s="221"/>
      <c r="R548" s="2"/>
      <c r="S548" s="221"/>
      <c r="T548" s="2"/>
      <c r="U548" s="169" t="str">
        <f t="shared" si="49"/>
        <v/>
      </c>
      <c r="V548" s="39" t="str">
        <f t="shared" si="50"/>
        <v/>
      </c>
      <c r="W548" s="170"/>
      <c r="X548" s="40"/>
      <c r="Y548" s="41" t="str">
        <f t="shared" si="51"/>
        <v/>
      </c>
      <c r="Z548" s="205" t="str">
        <f t="shared" si="52"/>
        <v/>
      </c>
      <c r="AA548" s="205" t="str">
        <f t="shared" si="53"/>
        <v/>
      </c>
      <c r="AB548" s="163">
        <f t="shared" si="54"/>
        <v>0</v>
      </c>
      <c r="AC548" s="209"/>
    </row>
    <row r="549" spans="1:29" ht="26.1" customHeight="1" thickTop="1" thickBot="1">
      <c r="A549" s="209"/>
      <c r="B549" s="32"/>
      <c r="C549" s="33"/>
      <c r="D549" s="32"/>
      <c r="E549" s="34"/>
      <c r="F549" s="219"/>
      <c r="G549" s="220"/>
      <c r="H549" s="34"/>
      <c r="I549" s="221"/>
      <c r="J549" s="2"/>
      <c r="K549" s="221"/>
      <c r="L549" s="2"/>
      <c r="M549" s="221"/>
      <c r="N549" s="2"/>
      <c r="O549" s="221"/>
      <c r="P549" s="2"/>
      <c r="Q549" s="221"/>
      <c r="R549" s="2"/>
      <c r="S549" s="221"/>
      <c r="T549" s="2"/>
      <c r="U549" s="169" t="str">
        <f t="shared" si="49"/>
        <v/>
      </c>
      <c r="V549" s="39" t="str">
        <f t="shared" si="50"/>
        <v/>
      </c>
      <c r="W549" s="170"/>
      <c r="X549" s="40"/>
      <c r="Y549" s="41" t="str">
        <f t="shared" si="51"/>
        <v/>
      </c>
      <c r="Z549" s="205" t="str">
        <f t="shared" si="52"/>
        <v/>
      </c>
      <c r="AA549" s="205" t="str">
        <f t="shared" si="53"/>
        <v/>
      </c>
      <c r="AB549" s="163">
        <f t="shared" si="54"/>
        <v>0</v>
      </c>
      <c r="AC549" s="209"/>
    </row>
    <row r="550" spans="1:29" ht="26.1" customHeight="1" thickTop="1" thickBot="1">
      <c r="A550" s="209"/>
      <c r="B550" s="32"/>
      <c r="C550" s="33"/>
      <c r="D550" s="32"/>
      <c r="E550" s="34"/>
      <c r="F550" s="219"/>
      <c r="G550" s="220"/>
      <c r="H550" s="34"/>
      <c r="I550" s="221"/>
      <c r="J550" s="2"/>
      <c r="K550" s="221"/>
      <c r="L550" s="2"/>
      <c r="M550" s="221"/>
      <c r="N550" s="2"/>
      <c r="O550" s="221"/>
      <c r="P550" s="2"/>
      <c r="Q550" s="221"/>
      <c r="R550" s="2"/>
      <c r="S550" s="221"/>
      <c r="T550" s="2"/>
      <c r="U550" s="169" t="str">
        <f t="shared" si="49"/>
        <v/>
      </c>
      <c r="V550" s="39" t="str">
        <f t="shared" si="50"/>
        <v/>
      </c>
      <c r="W550" s="170"/>
      <c r="X550" s="40"/>
      <c r="Y550" s="41" t="str">
        <f t="shared" si="51"/>
        <v/>
      </c>
      <c r="Z550" s="205" t="str">
        <f t="shared" si="52"/>
        <v/>
      </c>
      <c r="AA550" s="205" t="str">
        <f t="shared" si="53"/>
        <v/>
      </c>
      <c r="AB550" s="163">
        <f t="shared" si="54"/>
        <v>0</v>
      </c>
      <c r="AC550" s="209"/>
    </row>
    <row r="551" spans="1:29" ht="26.1" customHeight="1" thickTop="1" thickBot="1">
      <c r="A551" s="209"/>
      <c r="B551" s="32"/>
      <c r="C551" s="33"/>
      <c r="D551" s="32"/>
      <c r="E551" s="34"/>
      <c r="F551" s="219"/>
      <c r="G551" s="220"/>
      <c r="H551" s="34"/>
      <c r="I551" s="221"/>
      <c r="J551" s="2"/>
      <c r="K551" s="221"/>
      <c r="L551" s="2"/>
      <c r="M551" s="221"/>
      <c r="N551" s="2"/>
      <c r="O551" s="221"/>
      <c r="P551" s="2"/>
      <c r="Q551" s="221"/>
      <c r="R551" s="2"/>
      <c r="S551" s="221"/>
      <c r="T551" s="2"/>
      <c r="U551" s="169" t="str">
        <f t="shared" si="49"/>
        <v/>
      </c>
      <c r="V551" s="39" t="str">
        <f t="shared" si="50"/>
        <v/>
      </c>
      <c r="W551" s="170"/>
      <c r="X551" s="40"/>
      <c r="Y551" s="41" t="str">
        <f t="shared" si="51"/>
        <v/>
      </c>
      <c r="Z551" s="205" t="str">
        <f t="shared" si="52"/>
        <v/>
      </c>
      <c r="AA551" s="205" t="str">
        <f t="shared" si="53"/>
        <v/>
      </c>
      <c r="AB551" s="163">
        <f t="shared" si="54"/>
        <v>0</v>
      </c>
      <c r="AC551" s="209"/>
    </row>
    <row r="552" spans="1:29" ht="26.1" customHeight="1" thickTop="1" thickBot="1">
      <c r="A552" s="209"/>
      <c r="B552" s="32"/>
      <c r="C552" s="33"/>
      <c r="D552" s="32"/>
      <c r="E552" s="34"/>
      <c r="F552" s="219"/>
      <c r="G552" s="220"/>
      <c r="H552" s="34"/>
      <c r="I552" s="221"/>
      <c r="J552" s="2"/>
      <c r="K552" s="221"/>
      <c r="L552" s="2"/>
      <c r="M552" s="221"/>
      <c r="N552" s="2"/>
      <c r="O552" s="221"/>
      <c r="P552" s="2"/>
      <c r="Q552" s="221"/>
      <c r="R552" s="2"/>
      <c r="S552" s="221"/>
      <c r="T552" s="2"/>
      <c r="U552" s="169" t="str">
        <f t="shared" si="49"/>
        <v/>
      </c>
      <c r="V552" s="39" t="str">
        <f t="shared" si="50"/>
        <v/>
      </c>
      <c r="W552" s="170"/>
      <c r="X552" s="40"/>
      <c r="Y552" s="41" t="str">
        <f t="shared" si="51"/>
        <v/>
      </c>
      <c r="Z552" s="205" t="str">
        <f t="shared" si="52"/>
        <v/>
      </c>
      <c r="AA552" s="205" t="str">
        <f t="shared" si="53"/>
        <v/>
      </c>
      <c r="AB552" s="163">
        <f t="shared" si="54"/>
        <v>0</v>
      </c>
      <c r="AC552" s="209"/>
    </row>
    <row r="553" spans="1:29" ht="26.1" customHeight="1" thickTop="1" thickBot="1">
      <c r="A553" s="209"/>
      <c r="B553" s="32"/>
      <c r="C553" s="33"/>
      <c r="D553" s="32"/>
      <c r="E553" s="34"/>
      <c r="F553" s="219"/>
      <c r="G553" s="220"/>
      <c r="H553" s="34"/>
      <c r="I553" s="221"/>
      <c r="J553" s="2"/>
      <c r="K553" s="221"/>
      <c r="L553" s="2"/>
      <c r="M553" s="221"/>
      <c r="N553" s="2"/>
      <c r="O553" s="221"/>
      <c r="P553" s="2"/>
      <c r="Q553" s="221"/>
      <c r="R553" s="2"/>
      <c r="S553" s="221"/>
      <c r="T553" s="2"/>
      <c r="U553" s="169" t="str">
        <f t="shared" si="49"/>
        <v/>
      </c>
      <c r="V553" s="39" t="str">
        <f t="shared" si="50"/>
        <v/>
      </c>
      <c r="W553" s="170"/>
      <c r="X553" s="40"/>
      <c r="Y553" s="41" t="str">
        <f t="shared" si="51"/>
        <v/>
      </c>
      <c r="Z553" s="205" t="str">
        <f t="shared" si="52"/>
        <v/>
      </c>
      <c r="AA553" s="205" t="str">
        <f t="shared" si="53"/>
        <v/>
      </c>
      <c r="AB553" s="163">
        <f t="shared" si="54"/>
        <v>0</v>
      </c>
      <c r="AC553" s="209"/>
    </row>
    <row r="554" spans="1:29" ht="26.1" customHeight="1" thickTop="1" thickBot="1">
      <c r="A554" s="209"/>
      <c r="B554" s="32"/>
      <c r="C554" s="33"/>
      <c r="D554" s="32"/>
      <c r="E554" s="34"/>
      <c r="F554" s="219"/>
      <c r="G554" s="220"/>
      <c r="H554" s="34"/>
      <c r="I554" s="221"/>
      <c r="J554" s="2"/>
      <c r="K554" s="221"/>
      <c r="L554" s="2"/>
      <c r="M554" s="221"/>
      <c r="N554" s="2"/>
      <c r="O554" s="221"/>
      <c r="P554" s="2"/>
      <c r="Q554" s="221"/>
      <c r="R554" s="2"/>
      <c r="S554" s="221"/>
      <c r="T554" s="2"/>
      <c r="U554" s="169" t="str">
        <f t="shared" si="49"/>
        <v/>
      </c>
      <c r="V554" s="39" t="str">
        <f t="shared" si="50"/>
        <v/>
      </c>
      <c r="W554" s="170"/>
      <c r="X554" s="40"/>
      <c r="Y554" s="41" t="str">
        <f t="shared" si="51"/>
        <v/>
      </c>
      <c r="Z554" s="205" t="str">
        <f t="shared" si="52"/>
        <v/>
      </c>
      <c r="AA554" s="205" t="str">
        <f t="shared" si="53"/>
        <v/>
      </c>
      <c r="AB554" s="163">
        <f t="shared" si="54"/>
        <v>0</v>
      </c>
      <c r="AC554" s="209"/>
    </row>
    <row r="555" spans="1:29" ht="26.1" customHeight="1" thickTop="1" thickBot="1">
      <c r="A555" s="209"/>
      <c r="B555" s="32"/>
      <c r="C555" s="33"/>
      <c r="D555" s="32"/>
      <c r="E555" s="34"/>
      <c r="F555" s="219"/>
      <c r="G555" s="220"/>
      <c r="H555" s="34"/>
      <c r="I555" s="221"/>
      <c r="J555" s="2"/>
      <c r="K555" s="221"/>
      <c r="L555" s="2"/>
      <c r="M555" s="221"/>
      <c r="N555" s="2"/>
      <c r="O555" s="221"/>
      <c r="P555" s="2"/>
      <c r="Q555" s="221"/>
      <c r="R555" s="2"/>
      <c r="S555" s="221"/>
      <c r="T555" s="2"/>
      <c r="U555" s="169" t="str">
        <f t="shared" si="49"/>
        <v/>
      </c>
      <c r="V555" s="39" t="str">
        <f t="shared" si="50"/>
        <v/>
      </c>
      <c r="W555" s="170"/>
      <c r="X555" s="40"/>
      <c r="Y555" s="41" t="str">
        <f t="shared" si="51"/>
        <v/>
      </c>
      <c r="Z555" s="205" t="str">
        <f t="shared" si="52"/>
        <v/>
      </c>
      <c r="AA555" s="205" t="str">
        <f t="shared" si="53"/>
        <v/>
      </c>
      <c r="AB555" s="163">
        <f t="shared" si="54"/>
        <v>0</v>
      </c>
      <c r="AC555" s="209"/>
    </row>
    <row r="556" spans="1:29" ht="26.1" customHeight="1" thickTop="1" thickBot="1">
      <c r="A556" s="209"/>
      <c r="B556" s="32"/>
      <c r="C556" s="33"/>
      <c r="D556" s="32"/>
      <c r="E556" s="34"/>
      <c r="F556" s="219"/>
      <c r="G556" s="220"/>
      <c r="H556" s="34"/>
      <c r="I556" s="221"/>
      <c r="J556" s="2"/>
      <c r="K556" s="221"/>
      <c r="L556" s="2"/>
      <c r="M556" s="221"/>
      <c r="N556" s="2"/>
      <c r="O556" s="221"/>
      <c r="P556" s="2"/>
      <c r="Q556" s="221"/>
      <c r="R556" s="2"/>
      <c r="S556" s="221"/>
      <c r="T556" s="2"/>
      <c r="U556" s="169" t="str">
        <f t="shared" si="49"/>
        <v/>
      </c>
      <c r="V556" s="39" t="str">
        <f t="shared" si="50"/>
        <v/>
      </c>
      <c r="W556" s="170"/>
      <c r="X556" s="40"/>
      <c r="Y556" s="41" t="str">
        <f t="shared" si="51"/>
        <v/>
      </c>
      <c r="Z556" s="205" t="str">
        <f t="shared" si="52"/>
        <v/>
      </c>
      <c r="AA556" s="205" t="str">
        <f t="shared" si="53"/>
        <v/>
      </c>
      <c r="AB556" s="163">
        <f t="shared" si="54"/>
        <v>0</v>
      </c>
      <c r="AC556" s="209"/>
    </row>
    <row r="557" spans="1:29" ht="26.1" customHeight="1" thickTop="1" thickBot="1">
      <c r="A557" s="209"/>
      <c r="B557" s="32"/>
      <c r="C557" s="33"/>
      <c r="D557" s="32"/>
      <c r="E557" s="34"/>
      <c r="F557" s="219"/>
      <c r="G557" s="220"/>
      <c r="H557" s="34"/>
      <c r="I557" s="221"/>
      <c r="J557" s="2"/>
      <c r="K557" s="221"/>
      <c r="L557" s="2"/>
      <c r="M557" s="221"/>
      <c r="N557" s="2"/>
      <c r="O557" s="221"/>
      <c r="P557" s="2"/>
      <c r="Q557" s="221"/>
      <c r="R557" s="2"/>
      <c r="S557" s="221"/>
      <c r="T557" s="2"/>
      <c r="U557" s="169" t="str">
        <f t="shared" si="49"/>
        <v/>
      </c>
      <c r="V557" s="39" t="str">
        <f t="shared" si="50"/>
        <v/>
      </c>
      <c r="W557" s="170"/>
      <c r="X557" s="40"/>
      <c r="Y557" s="41" t="str">
        <f t="shared" si="51"/>
        <v/>
      </c>
      <c r="Z557" s="205" t="str">
        <f t="shared" si="52"/>
        <v/>
      </c>
      <c r="AA557" s="205" t="str">
        <f t="shared" si="53"/>
        <v/>
      </c>
      <c r="AB557" s="163">
        <f t="shared" si="54"/>
        <v>0</v>
      </c>
      <c r="AC557" s="209"/>
    </row>
    <row r="558" spans="1:29" ht="26.1" customHeight="1" thickTop="1" thickBot="1">
      <c r="A558" s="209"/>
      <c r="B558" s="32"/>
      <c r="C558" s="33"/>
      <c r="D558" s="32"/>
      <c r="E558" s="34"/>
      <c r="F558" s="219"/>
      <c r="G558" s="220"/>
      <c r="H558" s="34"/>
      <c r="I558" s="221"/>
      <c r="J558" s="2"/>
      <c r="K558" s="221"/>
      <c r="L558" s="2"/>
      <c r="M558" s="221"/>
      <c r="N558" s="2"/>
      <c r="O558" s="221"/>
      <c r="P558" s="2"/>
      <c r="Q558" s="221"/>
      <c r="R558" s="2"/>
      <c r="S558" s="221"/>
      <c r="T558" s="2"/>
      <c r="U558" s="169" t="str">
        <f t="shared" si="49"/>
        <v/>
      </c>
      <c r="V558" s="39" t="str">
        <f t="shared" si="50"/>
        <v/>
      </c>
      <c r="W558" s="170"/>
      <c r="X558" s="40"/>
      <c r="Y558" s="41" t="str">
        <f t="shared" si="51"/>
        <v/>
      </c>
      <c r="Z558" s="205" t="str">
        <f t="shared" si="52"/>
        <v/>
      </c>
      <c r="AA558" s="205" t="str">
        <f t="shared" si="53"/>
        <v/>
      </c>
      <c r="AB558" s="163">
        <f t="shared" si="54"/>
        <v>0</v>
      </c>
      <c r="AC558" s="209"/>
    </row>
    <row r="559" spans="1:29" ht="26.1" customHeight="1" thickTop="1" thickBot="1">
      <c r="A559" s="209"/>
      <c r="B559" s="32"/>
      <c r="C559" s="33"/>
      <c r="D559" s="32"/>
      <c r="E559" s="34"/>
      <c r="F559" s="219"/>
      <c r="G559" s="220"/>
      <c r="H559" s="34"/>
      <c r="I559" s="221"/>
      <c r="J559" s="2"/>
      <c r="K559" s="221"/>
      <c r="L559" s="2"/>
      <c r="M559" s="221"/>
      <c r="N559" s="2"/>
      <c r="O559" s="221"/>
      <c r="P559" s="2"/>
      <c r="Q559" s="221"/>
      <c r="R559" s="2"/>
      <c r="S559" s="221"/>
      <c r="T559" s="2"/>
      <c r="U559" s="169" t="str">
        <f t="shared" si="49"/>
        <v/>
      </c>
      <c r="V559" s="39" t="str">
        <f t="shared" si="50"/>
        <v/>
      </c>
      <c r="W559" s="170"/>
      <c r="X559" s="40"/>
      <c r="Y559" s="41" t="str">
        <f t="shared" si="51"/>
        <v/>
      </c>
      <c r="Z559" s="205" t="str">
        <f t="shared" si="52"/>
        <v/>
      </c>
      <c r="AA559" s="205" t="str">
        <f t="shared" si="53"/>
        <v/>
      </c>
      <c r="AB559" s="163">
        <f t="shared" si="54"/>
        <v>0</v>
      </c>
      <c r="AC559" s="209"/>
    </row>
    <row r="560" spans="1:29" ht="26.1" customHeight="1" thickTop="1" thickBot="1">
      <c r="A560" s="209"/>
      <c r="B560" s="32"/>
      <c r="C560" s="33"/>
      <c r="D560" s="32"/>
      <c r="E560" s="34"/>
      <c r="F560" s="219"/>
      <c r="G560" s="220"/>
      <c r="H560" s="34"/>
      <c r="I560" s="221"/>
      <c r="J560" s="2"/>
      <c r="K560" s="221"/>
      <c r="L560" s="2"/>
      <c r="M560" s="221"/>
      <c r="N560" s="2"/>
      <c r="O560" s="221"/>
      <c r="P560" s="2"/>
      <c r="Q560" s="221"/>
      <c r="R560" s="2"/>
      <c r="S560" s="221"/>
      <c r="T560" s="2"/>
      <c r="U560" s="169" t="str">
        <f t="shared" si="49"/>
        <v/>
      </c>
      <c r="V560" s="39" t="str">
        <f t="shared" si="50"/>
        <v/>
      </c>
      <c r="W560" s="170"/>
      <c r="X560" s="40"/>
      <c r="Y560" s="41" t="str">
        <f t="shared" si="51"/>
        <v/>
      </c>
      <c r="Z560" s="205" t="str">
        <f t="shared" si="52"/>
        <v/>
      </c>
      <c r="AA560" s="205" t="str">
        <f t="shared" si="53"/>
        <v/>
      </c>
      <c r="AB560" s="163">
        <f t="shared" si="54"/>
        <v>0</v>
      </c>
      <c r="AC560" s="209"/>
    </row>
    <row r="561" spans="1:29" ht="26.1" customHeight="1" thickTop="1" thickBot="1">
      <c r="A561" s="209"/>
      <c r="B561" s="32"/>
      <c r="C561" s="33"/>
      <c r="D561" s="32"/>
      <c r="E561" s="34"/>
      <c r="F561" s="219"/>
      <c r="G561" s="220"/>
      <c r="H561" s="34"/>
      <c r="I561" s="221"/>
      <c r="J561" s="2"/>
      <c r="K561" s="221"/>
      <c r="L561" s="2"/>
      <c r="M561" s="221"/>
      <c r="N561" s="2"/>
      <c r="O561" s="221"/>
      <c r="P561" s="2"/>
      <c r="Q561" s="221"/>
      <c r="R561" s="2"/>
      <c r="S561" s="221"/>
      <c r="T561" s="2"/>
      <c r="U561" s="169" t="str">
        <f t="shared" si="49"/>
        <v/>
      </c>
      <c r="V561" s="39" t="str">
        <f t="shared" si="50"/>
        <v/>
      </c>
      <c r="W561" s="170"/>
      <c r="X561" s="40"/>
      <c r="Y561" s="41" t="str">
        <f t="shared" si="51"/>
        <v/>
      </c>
      <c r="Z561" s="205" t="str">
        <f t="shared" si="52"/>
        <v/>
      </c>
      <c r="AA561" s="205" t="str">
        <f t="shared" si="53"/>
        <v/>
      </c>
      <c r="AB561" s="163">
        <f t="shared" si="54"/>
        <v>0</v>
      </c>
      <c r="AC561" s="209"/>
    </row>
    <row r="562" spans="1:29" ht="26.1" customHeight="1" thickTop="1" thickBot="1">
      <c r="A562" s="209"/>
      <c r="B562" s="32"/>
      <c r="C562" s="33"/>
      <c r="D562" s="32"/>
      <c r="E562" s="34"/>
      <c r="F562" s="219"/>
      <c r="G562" s="220"/>
      <c r="H562" s="34"/>
      <c r="I562" s="221"/>
      <c r="J562" s="2"/>
      <c r="K562" s="221"/>
      <c r="L562" s="2"/>
      <c r="M562" s="221"/>
      <c r="N562" s="2"/>
      <c r="O562" s="221"/>
      <c r="P562" s="2"/>
      <c r="Q562" s="221"/>
      <c r="R562" s="2"/>
      <c r="S562" s="221"/>
      <c r="T562" s="2"/>
      <c r="U562" s="169" t="str">
        <f t="shared" si="49"/>
        <v/>
      </c>
      <c r="V562" s="39" t="str">
        <f t="shared" si="50"/>
        <v/>
      </c>
      <c r="W562" s="170"/>
      <c r="X562" s="40"/>
      <c r="Y562" s="41" t="str">
        <f t="shared" si="51"/>
        <v/>
      </c>
      <c r="Z562" s="205" t="str">
        <f t="shared" si="52"/>
        <v/>
      </c>
      <c r="AA562" s="205" t="str">
        <f t="shared" si="53"/>
        <v/>
      </c>
      <c r="AB562" s="163">
        <f t="shared" si="54"/>
        <v>0</v>
      </c>
      <c r="AC562" s="209"/>
    </row>
    <row r="563" spans="1:29" ht="26.1" customHeight="1" thickTop="1" thickBot="1">
      <c r="A563" s="209"/>
      <c r="B563" s="32"/>
      <c r="C563" s="33"/>
      <c r="D563" s="32"/>
      <c r="E563" s="34"/>
      <c r="F563" s="219"/>
      <c r="G563" s="220"/>
      <c r="H563" s="34"/>
      <c r="I563" s="221"/>
      <c r="J563" s="2"/>
      <c r="K563" s="221"/>
      <c r="L563" s="2"/>
      <c r="M563" s="221"/>
      <c r="N563" s="2"/>
      <c r="O563" s="221"/>
      <c r="P563" s="2"/>
      <c r="Q563" s="221"/>
      <c r="R563" s="2"/>
      <c r="S563" s="221"/>
      <c r="T563" s="2"/>
      <c r="U563" s="169" t="str">
        <f t="shared" si="49"/>
        <v/>
      </c>
      <c r="V563" s="39" t="str">
        <f t="shared" si="50"/>
        <v/>
      </c>
      <c r="W563" s="170"/>
      <c r="X563" s="40"/>
      <c r="Y563" s="41" t="str">
        <f t="shared" si="51"/>
        <v/>
      </c>
      <c r="Z563" s="205" t="str">
        <f t="shared" si="52"/>
        <v/>
      </c>
      <c r="AA563" s="205" t="str">
        <f t="shared" si="53"/>
        <v/>
      </c>
      <c r="AB563" s="163">
        <f t="shared" si="54"/>
        <v>0</v>
      </c>
      <c r="AC563" s="209"/>
    </row>
    <row r="564" spans="1:29" ht="26.1" customHeight="1" thickTop="1" thickBot="1">
      <c r="A564" s="209"/>
      <c r="B564" s="32"/>
      <c r="C564" s="33"/>
      <c r="D564" s="32"/>
      <c r="E564" s="34"/>
      <c r="F564" s="219"/>
      <c r="G564" s="220"/>
      <c r="H564" s="34"/>
      <c r="I564" s="221"/>
      <c r="J564" s="2"/>
      <c r="K564" s="221"/>
      <c r="L564" s="2"/>
      <c r="M564" s="221"/>
      <c r="N564" s="2"/>
      <c r="O564" s="221"/>
      <c r="P564" s="2"/>
      <c r="Q564" s="221"/>
      <c r="R564" s="2"/>
      <c r="S564" s="221"/>
      <c r="T564" s="2"/>
      <c r="U564" s="169" t="str">
        <f t="shared" si="49"/>
        <v/>
      </c>
      <c r="V564" s="39" t="str">
        <f t="shared" si="50"/>
        <v/>
      </c>
      <c r="W564" s="170"/>
      <c r="X564" s="40"/>
      <c r="Y564" s="41" t="str">
        <f t="shared" si="51"/>
        <v/>
      </c>
      <c r="Z564" s="205" t="str">
        <f t="shared" si="52"/>
        <v/>
      </c>
      <c r="AA564" s="205" t="str">
        <f t="shared" si="53"/>
        <v/>
      </c>
      <c r="AB564" s="163">
        <f t="shared" si="54"/>
        <v>0</v>
      </c>
      <c r="AC564" s="209"/>
    </row>
    <row r="565" spans="1:29" ht="26.1" customHeight="1" thickTop="1" thickBot="1">
      <c r="A565" s="209"/>
      <c r="B565" s="32"/>
      <c r="C565" s="33"/>
      <c r="D565" s="32"/>
      <c r="E565" s="34"/>
      <c r="F565" s="219"/>
      <c r="G565" s="220"/>
      <c r="H565" s="34"/>
      <c r="I565" s="221"/>
      <c r="J565" s="2"/>
      <c r="K565" s="221"/>
      <c r="L565" s="2"/>
      <c r="M565" s="221"/>
      <c r="N565" s="2"/>
      <c r="O565" s="221"/>
      <c r="P565" s="2"/>
      <c r="Q565" s="221"/>
      <c r="R565" s="2"/>
      <c r="S565" s="221"/>
      <c r="T565" s="2"/>
      <c r="U565" s="169" t="str">
        <f t="shared" si="49"/>
        <v/>
      </c>
      <c r="V565" s="39" t="str">
        <f t="shared" si="50"/>
        <v/>
      </c>
      <c r="W565" s="170"/>
      <c r="X565" s="40"/>
      <c r="Y565" s="41" t="str">
        <f t="shared" si="51"/>
        <v/>
      </c>
      <c r="Z565" s="205" t="str">
        <f t="shared" si="52"/>
        <v/>
      </c>
      <c r="AA565" s="205" t="str">
        <f t="shared" si="53"/>
        <v/>
      </c>
      <c r="AB565" s="163">
        <f t="shared" si="54"/>
        <v>0</v>
      </c>
      <c r="AC565" s="209"/>
    </row>
    <row r="566" spans="1:29" ht="26.1" customHeight="1" thickTop="1" thickBot="1">
      <c r="A566" s="209"/>
      <c r="B566" s="32"/>
      <c r="C566" s="33"/>
      <c r="D566" s="32"/>
      <c r="E566" s="34"/>
      <c r="F566" s="219"/>
      <c r="G566" s="220"/>
      <c r="H566" s="34"/>
      <c r="I566" s="221"/>
      <c r="J566" s="2"/>
      <c r="K566" s="221"/>
      <c r="L566" s="2"/>
      <c r="M566" s="221"/>
      <c r="N566" s="2"/>
      <c r="O566" s="221"/>
      <c r="P566" s="2"/>
      <c r="Q566" s="221"/>
      <c r="R566" s="2"/>
      <c r="S566" s="221"/>
      <c r="T566" s="2"/>
      <c r="U566" s="169" t="str">
        <f t="shared" si="49"/>
        <v/>
      </c>
      <c r="V566" s="39" t="str">
        <f t="shared" si="50"/>
        <v/>
      </c>
      <c r="W566" s="170"/>
      <c r="X566" s="40"/>
      <c r="Y566" s="41" t="str">
        <f t="shared" si="51"/>
        <v/>
      </c>
      <c r="Z566" s="205" t="str">
        <f t="shared" si="52"/>
        <v/>
      </c>
      <c r="AA566" s="205" t="str">
        <f t="shared" si="53"/>
        <v/>
      </c>
      <c r="AB566" s="163">
        <f t="shared" si="54"/>
        <v>0</v>
      </c>
      <c r="AC566" s="209"/>
    </row>
    <row r="567" spans="1:29" ht="26.1" customHeight="1" thickTop="1" thickBot="1">
      <c r="A567" s="209"/>
      <c r="B567" s="32"/>
      <c r="C567" s="33"/>
      <c r="D567" s="32"/>
      <c r="E567" s="34"/>
      <c r="F567" s="219"/>
      <c r="G567" s="220"/>
      <c r="H567" s="34"/>
      <c r="I567" s="221"/>
      <c r="J567" s="2"/>
      <c r="K567" s="221"/>
      <c r="L567" s="2"/>
      <c r="M567" s="221"/>
      <c r="N567" s="2"/>
      <c r="O567" s="221"/>
      <c r="P567" s="2"/>
      <c r="Q567" s="221"/>
      <c r="R567" s="2"/>
      <c r="S567" s="221"/>
      <c r="T567" s="2"/>
      <c r="U567" s="169" t="str">
        <f t="shared" si="49"/>
        <v/>
      </c>
      <c r="V567" s="39" t="str">
        <f t="shared" si="50"/>
        <v/>
      </c>
      <c r="W567" s="170"/>
      <c r="X567" s="40"/>
      <c r="Y567" s="41" t="str">
        <f t="shared" si="51"/>
        <v/>
      </c>
      <c r="Z567" s="205" t="str">
        <f t="shared" si="52"/>
        <v/>
      </c>
      <c r="AA567" s="205" t="str">
        <f t="shared" si="53"/>
        <v/>
      </c>
      <c r="AB567" s="163">
        <f t="shared" si="54"/>
        <v>0</v>
      </c>
      <c r="AC567" s="209"/>
    </row>
    <row r="568" spans="1:29" ht="26.1" customHeight="1" thickTop="1" thickBot="1">
      <c r="A568" s="209"/>
      <c r="B568" s="32"/>
      <c r="C568" s="33"/>
      <c r="D568" s="32"/>
      <c r="E568" s="34"/>
      <c r="F568" s="219"/>
      <c r="G568" s="220"/>
      <c r="H568" s="34"/>
      <c r="I568" s="221"/>
      <c r="J568" s="2"/>
      <c r="K568" s="221"/>
      <c r="L568" s="2"/>
      <c r="M568" s="221"/>
      <c r="N568" s="2"/>
      <c r="O568" s="221"/>
      <c r="P568" s="2"/>
      <c r="Q568" s="221"/>
      <c r="R568" s="2"/>
      <c r="S568" s="221"/>
      <c r="T568" s="2"/>
      <c r="U568" s="169" t="str">
        <f t="shared" si="49"/>
        <v/>
      </c>
      <c r="V568" s="39" t="str">
        <f t="shared" si="50"/>
        <v/>
      </c>
      <c r="W568" s="170"/>
      <c r="X568" s="40"/>
      <c r="Y568" s="41" t="str">
        <f t="shared" si="51"/>
        <v/>
      </c>
      <c r="Z568" s="205" t="str">
        <f t="shared" si="52"/>
        <v/>
      </c>
      <c r="AA568" s="205" t="str">
        <f t="shared" si="53"/>
        <v/>
      </c>
      <c r="AB568" s="163">
        <f t="shared" si="54"/>
        <v>0</v>
      </c>
      <c r="AC568" s="209"/>
    </row>
    <row r="569" spans="1:29" ht="26.1" customHeight="1" thickTop="1" thickBot="1">
      <c r="A569" s="209"/>
      <c r="B569" s="32"/>
      <c r="C569" s="33"/>
      <c r="D569" s="32"/>
      <c r="E569" s="34"/>
      <c r="F569" s="219"/>
      <c r="G569" s="220"/>
      <c r="H569" s="34"/>
      <c r="I569" s="221"/>
      <c r="J569" s="2"/>
      <c r="K569" s="221"/>
      <c r="L569" s="2"/>
      <c r="M569" s="221"/>
      <c r="N569" s="2"/>
      <c r="O569" s="221"/>
      <c r="P569" s="2"/>
      <c r="Q569" s="221"/>
      <c r="R569" s="2"/>
      <c r="S569" s="221"/>
      <c r="T569" s="2"/>
      <c r="U569" s="169" t="str">
        <f t="shared" si="49"/>
        <v/>
      </c>
      <c r="V569" s="39" t="str">
        <f t="shared" si="50"/>
        <v/>
      </c>
      <c r="W569" s="170"/>
      <c r="X569" s="40"/>
      <c r="Y569" s="41" t="str">
        <f t="shared" si="51"/>
        <v/>
      </c>
      <c r="Z569" s="205" t="str">
        <f t="shared" si="52"/>
        <v/>
      </c>
      <c r="AA569" s="205" t="str">
        <f t="shared" si="53"/>
        <v/>
      </c>
      <c r="AB569" s="163">
        <f t="shared" si="54"/>
        <v>0</v>
      </c>
      <c r="AC569" s="209"/>
    </row>
    <row r="570" spans="1:29" ht="26.1" customHeight="1" thickTop="1" thickBot="1">
      <c r="A570" s="209"/>
      <c r="B570" s="32"/>
      <c r="C570" s="33"/>
      <c r="D570" s="32"/>
      <c r="E570" s="34"/>
      <c r="F570" s="219"/>
      <c r="G570" s="220"/>
      <c r="H570" s="34"/>
      <c r="I570" s="221"/>
      <c r="J570" s="2"/>
      <c r="K570" s="221"/>
      <c r="L570" s="2"/>
      <c r="M570" s="221"/>
      <c r="N570" s="2"/>
      <c r="O570" s="221"/>
      <c r="P570" s="2"/>
      <c r="Q570" s="221"/>
      <c r="R570" s="2"/>
      <c r="S570" s="221"/>
      <c r="T570" s="2"/>
      <c r="U570" s="169" t="str">
        <f t="shared" si="49"/>
        <v/>
      </c>
      <c r="V570" s="39" t="str">
        <f t="shared" si="50"/>
        <v/>
      </c>
      <c r="W570" s="170"/>
      <c r="X570" s="40"/>
      <c r="Y570" s="41" t="str">
        <f t="shared" si="51"/>
        <v/>
      </c>
      <c r="Z570" s="205" t="str">
        <f t="shared" si="52"/>
        <v/>
      </c>
      <c r="AA570" s="205" t="str">
        <f t="shared" si="53"/>
        <v/>
      </c>
      <c r="AB570" s="163">
        <f t="shared" si="54"/>
        <v>0</v>
      </c>
      <c r="AC570" s="209"/>
    </row>
    <row r="571" spans="1:29" ht="26.1" customHeight="1" thickTop="1" thickBot="1">
      <c r="A571" s="209"/>
      <c r="B571" s="32"/>
      <c r="C571" s="33"/>
      <c r="D571" s="32"/>
      <c r="E571" s="34"/>
      <c r="F571" s="219"/>
      <c r="G571" s="220"/>
      <c r="H571" s="34"/>
      <c r="I571" s="221"/>
      <c r="J571" s="2"/>
      <c r="K571" s="221"/>
      <c r="L571" s="2"/>
      <c r="M571" s="221"/>
      <c r="N571" s="2"/>
      <c r="O571" s="221"/>
      <c r="P571" s="2"/>
      <c r="Q571" s="221"/>
      <c r="R571" s="2"/>
      <c r="S571" s="221"/>
      <c r="T571" s="2"/>
      <c r="U571" s="169" t="str">
        <f t="shared" si="49"/>
        <v/>
      </c>
      <c r="V571" s="39" t="str">
        <f t="shared" si="50"/>
        <v/>
      </c>
      <c r="W571" s="170"/>
      <c r="X571" s="40"/>
      <c r="Y571" s="41" t="str">
        <f t="shared" si="51"/>
        <v/>
      </c>
      <c r="Z571" s="205" t="str">
        <f t="shared" si="52"/>
        <v/>
      </c>
      <c r="AA571" s="205" t="str">
        <f t="shared" si="53"/>
        <v/>
      </c>
      <c r="AB571" s="163">
        <f t="shared" si="54"/>
        <v>0</v>
      </c>
      <c r="AC571" s="209"/>
    </row>
    <row r="572" spans="1:29" ht="26.1" customHeight="1" thickTop="1" thickBot="1">
      <c r="A572" s="209"/>
      <c r="B572" s="32"/>
      <c r="C572" s="33"/>
      <c r="D572" s="32"/>
      <c r="E572" s="34"/>
      <c r="F572" s="219"/>
      <c r="G572" s="220"/>
      <c r="H572" s="34"/>
      <c r="I572" s="221"/>
      <c r="J572" s="2"/>
      <c r="K572" s="221"/>
      <c r="L572" s="2"/>
      <c r="M572" s="221"/>
      <c r="N572" s="2"/>
      <c r="O572" s="221"/>
      <c r="P572" s="2"/>
      <c r="Q572" s="221"/>
      <c r="R572" s="2"/>
      <c r="S572" s="221"/>
      <c r="T572" s="2"/>
      <c r="U572" s="169" t="str">
        <f t="shared" si="49"/>
        <v/>
      </c>
      <c r="V572" s="39" t="str">
        <f t="shared" si="50"/>
        <v/>
      </c>
      <c r="W572" s="170"/>
      <c r="X572" s="40"/>
      <c r="Y572" s="41" t="str">
        <f t="shared" si="51"/>
        <v/>
      </c>
      <c r="Z572" s="205" t="str">
        <f t="shared" si="52"/>
        <v/>
      </c>
      <c r="AA572" s="205" t="str">
        <f t="shared" si="53"/>
        <v/>
      </c>
      <c r="AB572" s="163">
        <f t="shared" si="54"/>
        <v>0</v>
      </c>
      <c r="AC572" s="209"/>
    </row>
    <row r="573" spans="1:29" ht="26.1" customHeight="1" thickTop="1" thickBot="1">
      <c r="A573" s="209"/>
      <c r="B573" s="32"/>
      <c r="C573" s="33"/>
      <c r="D573" s="32"/>
      <c r="E573" s="34"/>
      <c r="F573" s="219"/>
      <c r="G573" s="220"/>
      <c r="H573" s="34"/>
      <c r="I573" s="221"/>
      <c r="J573" s="2"/>
      <c r="K573" s="221"/>
      <c r="L573" s="2"/>
      <c r="M573" s="221"/>
      <c r="N573" s="2"/>
      <c r="O573" s="221"/>
      <c r="P573" s="2"/>
      <c r="Q573" s="221"/>
      <c r="R573" s="2"/>
      <c r="S573" s="221"/>
      <c r="T573" s="2"/>
      <c r="U573" s="169" t="str">
        <f t="shared" si="49"/>
        <v/>
      </c>
      <c r="V573" s="39" t="str">
        <f t="shared" si="50"/>
        <v/>
      </c>
      <c r="W573" s="170"/>
      <c r="X573" s="40"/>
      <c r="Y573" s="41" t="str">
        <f t="shared" si="51"/>
        <v/>
      </c>
      <c r="Z573" s="205" t="str">
        <f t="shared" si="52"/>
        <v/>
      </c>
      <c r="AA573" s="205" t="str">
        <f t="shared" si="53"/>
        <v/>
      </c>
      <c r="AB573" s="163">
        <f t="shared" si="54"/>
        <v>0</v>
      </c>
      <c r="AC573" s="209"/>
    </row>
    <row r="574" spans="1:29" ht="26.1" customHeight="1" thickTop="1" thickBot="1">
      <c r="A574" s="209"/>
      <c r="B574" s="32"/>
      <c r="C574" s="33"/>
      <c r="D574" s="32"/>
      <c r="E574" s="34"/>
      <c r="F574" s="219"/>
      <c r="G574" s="220"/>
      <c r="H574" s="34"/>
      <c r="I574" s="221"/>
      <c r="J574" s="2"/>
      <c r="K574" s="221"/>
      <c r="L574" s="2"/>
      <c r="M574" s="221"/>
      <c r="N574" s="2"/>
      <c r="O574" s="221"/>
      <c r="P574" s="2"/>
      <c r="Q574" s="221"/>
      <c r="R574" s="2"/>
      <c r="S574" s="221"/>
      <c r="T574" s="2"/>
      <c r="U574" s="169" t="str">
        <f t="shared" si="49"/>
        <v/>
      </c>
      <c r="V574" s="39" t="str">
        <f t="shared" si="50"/>
        <v/>
      </c>
      <c r="W574" s="170"/>
      <c r="X574" s="40"/>
      <c r="Y574" s="41" t="str">
        <f t="shared" si="51"/>
        <v/>
      </c>
      <c r="Z574" s="205" t="str">
        <f t="shared" si="52"/>
        <v/>
      </c>
      <c r="AA574" s="205" t="str">
        <f t="shared" si="53"/>
        <v/>
      </c>
      <c r="AB574" s="163">
        <f t="shared" si="54"/>
        <v>0</v>
      </c>
      <c r="AC574" s="209"/>
    </row>
    <row r="575" spans="1:29" ht="26.1" customHeight="1" thickTop="1" thickBot="1">
      <c r="A575" s="209"/>
      <c r="B575" s="32"/>
      <c r="C575" s="33"/>
      <c r="D575" s="32"/>
      <c r="E575" s="34"/>
      <c r="F575" s="219"/>
      <c r="G575" s="220"/>
      <c r="H575" s="34"/>
      <c r="I575" s="221"/>
      <c r="J575" s="2"/>
      <c r="K575" s="221"/>
      <c r="L575" s="2"/>
      <c r="M575" s="221"/>
      <c r="N575" s="2"/>
      <c r="O575" s="221"/>
      <c r="P575" s="2"/>
      <c r="Q575" s="221"/>
      <c r="R575" s="2"/>
      <c r="S575" s="221"/>
      <c r="T575" s="2"/>
      <c r="U575" s="169" t="str">
        <f t="shared" si="49"/>
        <v/>
      </c>
      <c r="V575" s="39" t="str">
        <f t="shared" si="50"/>
        <v/>
      </c>
      <c r="W575" s="170"/>
      <c r="X575" s="40"/>
      <c r="Y575" s="41" t="str">
        <f t="shared" si="51"/>
        <v/>
      </c>
      <c r="Z575" s="205" t="str">
        <f t="shared" si="52"/>
        <v/>
      </c>
      <c r="AA575" s="205" t="str">
        <f t="shared" si="53"/>
        <v/>
      </c>
      <c r="AB575" s="163">
        <f t="shared" si="54"/>
        <v>0</v>
      </c>
      <c r="AC575" s="209"/>
    </row>
    <row r="576" spans="1:29" ht="26.1" customHeight="1" thickTop="1" thickBot="1">
      <c r="A576" s="209"/>
      <c r="B576" s="32"/>
      <c r="C576" s="33"/>
      <c r="D576" s="32"/>
      <c r="E576" s="34"/>
      <c r="F576" s="219"/>
      <c r="G576" s="220"/>
      <c r="H576" s="34"/>
      <c r="I576" s="221"/>
      <c r="J576" s="2"/>
      <c r="K576" s="221"/>
      <c r="L576" s="2"/>
      <c r="M576" s="221"/>
      <c r="N576" s="2"/>
      <c r="O576" s="221"/>
      <c r="P576" s="2"/>
      <c r="Q576" s="221"/>
      <c r="R576" s="2"/>
      <c r="S576" s="221"/>
      <c r="T576" s="2"/>
      <c r="U576" s="169" t="str">
        <f t="shared" si="49"/>
        <v/>
      </c>
      <c r="V576" s="39" t="str">
        <f t="shared" si="50"/>
        <v/>
      </c>
      <c r="W576" s="170"/>
      <c r="X576" s="40"/>
      <c r="Y576" s="41" t="str">
        <f t="shared" si="51"/>
        <v/>
      </c>
      <c r="Z576" s="205" t="str">
        <f t="shared" si="52"/>
        <v/>
      </c>
      <c r="AA576" s="205" t="str">
        <f t="shared" si="53"/>
        <v/>
      </c>
      <c r="AB576" s="163">
        <f t="shared" si="54"/>
        <v>0</v>
      </c>
      <c r="AC576" s="209"/>
    </row>
    <row r="577" spans="1:29" ht="26.1" customHeight="1" thickTop="1" thickBot="1">
      <c r="A577" s="209"/>
      <c r="B577" s="32"/>
      <c r="C577" s="33"/>
      <c r="D577" s="32"/>
      <c r="E577" s="34"/>
      <c r="F577" s="219"/>
      <c r="G577" s="220"/>
      <c r="H577" s="34"/>
      <c r="I577" s="221"/>
      <c r="J577" s="2"/>
      <c r="K577" s="221"/>
      <c r="L577" s="2"/>
      <c r="M577" s="221"/>
      <c r="N577" s="2"/>
      <c r="O577" s="221"/>
      <c r="P577" s="2"/>
      <c r="Q577" s="221"/>
      <c r="R577" s="2"/>
      <c r="S577" s="221"/>
      <c r="T577" s="2"/>
      <c r="U577" s="169" t="str">
        <f t="shared" si="49"/>
        <v/>
      </c>
      <c r="V577" s="39" t="str">
        <f t="shared" si="50"/>
        <v/>
      </c>
      <c r="W577" s="170"/>
      <c r="X577" s="40"/>
      <c r="Y577" s="41" t="str">
        <f t="shared" si="51"/>
        <v/>
      </c>
      <c r="Z577" s="205" t="str">
        <f t="shared" si="52"/>
        <v/>
      </c>
      <c r="AA577" s="205" t="str">
        <f t="shared" si="53"/>
        <v/>
      </c>
      <c r="AB577" s="163">
        <f t="shared" si="54"/>
        <v>0</v>
      </c>
      <c r="AC577" s="209"/>
    </row>
    <row r="578" spans="1:29" ht="26.1" customHeight="1" thickTop="1" thickBot="1">
      <c r="A578" s="209"/>
      <c r="B578" s="32"/>
      <c r="C578" s="33"/>
      <c r="D578" s="32"/>
      <c r="E578" s="34"/>
      <c r="F578" s="219"/>
      <c r="G578" s="220"/>
      <c r="H578" s="34"/>
      <c r="I578" s="221"/>
      <c r="J578" s="2"/>
      <c r="K578" s="221"/>
      <c r="L578" s="2"/>
      <c r="M578" s="221"/>
      <c r="N578" s="2"/>
      <c r="O578" s="221"/>
      <c r="P578" s="2"/>
      <c r="Q578" s="221"/>
      <c r="R578" s="2"/>
      <c r="S578" s="221"/>
      <c r="T578" s="2"/>
      <c r="U578" s="169" t="str">
        <f t="shared" si="49"/>
        <v/>
      </c>
      <c r="V578" s="39" t="str">
        <f t="shared" si="50"/>
        <v/>
      </c>
      <c r="W578" s="170"/>
      <c r="X578" s="40"/>
      <c r="Y578" s="41" t="str">
        <f t="shared" si="51"/>
        <v/>
      </c>
      <c r="Z578" s="205" t="str">
        <f t="shared" si="52"/>
        <v/>
      </c>
      <c r="AA578" s="205" t="str">
        <f t="shared" si="53"/>
        <v/>
      </c>
      <c r="AB578" s="163">
        <f t="shared" si="54"/>
        <v>0</v>
      </c>
      <c r="AC578" s="209"/>
    </row>
    <row r="579" spans="1:29" ht="26.1" customHeight="1" thickTop="1" thickBot="1">
      <c r="A579" s="209"/>
      <c r="B579" s="32"/>
      <c r="C579" s="33"/>
      <c r="D579" s="32"/>
      <c r="E579" s="34"/>
      <c r="F579" s="219"/>
      <c r="G579" s="220"/>
      <c r="H579" s="34"/>
      <c r="I579" s="221"/>
      <c r="J579" s="2"/>
      <c r="K579" s="221"/>
      <c r="L579" s="2"/>
      <c r="M579" s="221"/>
      <c r="N579" s="2"/>
      <c r="O579" s="221"/>
      <c r="P579" s="2"/>
      <c r="Q579" s="221"/>
      <c r="R579" s="2"/>
      <c r="S579" s="221"/>
      <c r="T579" s="2"/>
      <c r="U579" s="169" t="str">
        <f t="shared" si="49"/>
        <v/>
      </c>
      <c r="V579" s="39" t="str">
        <f t="shared" si="50"/>
        <v/>
      </c>
      <c r="W579" s="170"/>
      <c r="X579" s="40"/>
      <c r="Y579" s="41" t="str">
        <f t="shared" si="51"/>
        <v/>
      </c>
      <c r="Z579" s="205" t="str">
        <f t="shared" si="52"/>
        <v/>
      </c>
      <c r="AA579" s="205" t="str">
        <f t="shared" si="53"/>
        <v/>
      </c>
      <c r="AB579" s="163">
        <f t="shared" si="54"/>
        <v>0</v>
      </c>
      <c r="AC579" s="209"/>
    </row>
    <row r="580" spans="1:29" ht="26.1" customHeight="1" thickTop="1" thickBot="1">
      <c r="A580" s="209"/>
      <c r="B580" s="32"/>
      <c r="C580" s="33"/>
      <c r="D580" s="32"/>
      <c r="E580" s="34"/>
      <c r="F580" s="219"/>
      <c r="G580" s="220"/>
      <c r="H580" s="34"/>
      <c r="I580" s="221"/>
      <c r="J580" s="2"/>
      <c r="K580" s="221"/>
      <c r="L580" s="2"/>
      <c r="M580" s="221"/>
      <c r="N580" s="2"/>
      <c r="O580" s="221"/>
      <c r="P580" s="2"/>
      <c r="Q580" s="221"/>
      <c r="R580" s="2"/>
      <c r="S580" s="221"/>
      <c r="T580" s="2"/>
      <c r="U580" s="169" t="str">
        <f t="shared" si="49"/>
        <v/>
      </c>
      <c r="V580" s="39" t="str">
        <f t="shared" si="50"/>
        <v/>
      </c>
      <c r="W580" s="170"/>
      <c r="X580" s="40"/>
      <c r="Y580" s="41" t="str">
        <f t="shared" si="51"/>
        <v/>
      </c>
      <c r="Z580" s="205" t="str">
        <f t="shared" si="52"/>
        <v/>
      </c>
      <c r="AA580" s="205" t="str">
        <f t="shared" si="53"/>
        <v/>
      </c>
      <c r="AB580" s="163">
        <f t="shared" si="54"/>
        <v>0</v>
      </c>
      <c r="AC580" s="209"/>
    </row>
    <row r="581" spans="1:29" ht="26.1" customHeight="1" thickTop="1" thickBot="1">
      <c r="A581" s="209"/>
      <c r="B581" s="32"/>
      <c r="C581" s="33"/>
      <c r="D581" s="32"/>
      <c r="E581" s="34"/>
      <c r="F581" s="219"/>
      <c r="G581" s="220"/>
      <c r="H581" s="34"/>
      <c r="I581" s="221"/>
      <c r="J581" s="2"/>
      <c r="K581" s="221"/>
      <c r="L581" s="2"/>
      <c r="M581" s="221"/>
      <c r="N581" s="2"/>
      <c r="O581" s="221"/>
      <c r="P581" s="2"/>
      <c r="Q581" s="221"/>
      <c r="R581" s="2"/>
      <c r="S581" s="221"/>
      <c r="T581" s="2"/>
      <c r="U581" s="169" t="str">
        <f t="shared" si="49"/>
        <v/>
      </c>
      <c r="V581" s="39" t="str">
        <f t="shared" si="50"/>
        <v/>
      </c>
      <c r="W581" s="170"/>
      <c r="X581" s="40"/>
      <c r="Y581" s="41" t="str">
        <f t="shared" si="51"/>
        <v/>
      </c>
      <c r="Z581" s="205" t="str">
        <f t="shared" si="52"/>
        <v/>
      </c>
      <c r="AA581" s="205" t="str">
        <f t="shared" si="53"/>
        <v/>
      </c>
      <c r="AB581" s="163">
        <f t="shared" si="54"/>
        <v>0</v>
      </c>
      <c r="AC581" s="209"/>
    </row>
    <row r="582" spans="1:29" ht="26.1" customHeight="1" thickTop="1" thickBot="1">
      <c r="A582" s="209"/>
      <c r="B582" s="32"/>
      <c r="C582" s="33"/>
      <c r="D582" s="32"/>
      <c r="E582" s="34"/>
      <c r="F582" s="219"/>
      <c r="G582" s="220"/>
      <c r="H582" s="34"/>
      <c r="I582" s="221"/>
      <c r="J582" s="2"/>
      <c r="K582" s="221"/>
      <c r="L582" s="2"/>
      <c r="M582" s="221"/>
      <c r="N582" s="2"/>
      <c r="O582" s="221"/>
      <c r="P582" s="2"/>
      <c r="Q582" s="221"/>
      <c r="R582" s="2"/>
      <c r="S582" s="221"/>
      <c r="T582" s="2"/>
      <c r="U582" s="169" t="str">
        <f t="shared" si="49"/>
        <v/>
      </c>
      <c r="V582" s="39" t="str">
        <f t="shared" si="50"/>
        <v/>
      </c>
      <c r="W582" s="170"/>
      <c r="X582" s="40"/>
      <c r="Y582" s="41" t="str">
        <f t="shared" si="51"/>
        <v/>
      </c>
      <c r="Z582" s="205" t="str">
        <f t="shared" si="52"/>
        <v/>
      </c>
      <c r="AA582" s="205" t="str">
        <f t="shared" si="53"/>
        <v/>
      </c>
      <c r="AB582" s="163">
        <f t="shared" si="54"/>
        <v>0</v>
      </c>
      <c r="AC582" s="209"/>
    </row>
    <row r="583" spans="1:29" ht="26.1" customHeight="1" thickTop="1" thickBot="1">
      <c r="A583" s="209"/>
      <c r="B583" s="32"/>
      <c r="C583" s="33"/>
      <c r="D583" s="32"/>
      <c r="E583" s="34"/>
      <c r="F583" s="219"/>
      <c r="G583" s="220"/>
      <c r="H583" s="34"/>
      <c r="I583" s="221"/>
      <c r="J583" s="2"/>
      <c r="K583" s="221"/>
      <c r="L583" s="2"/>
      <c r="M583" s="221"/>
      <c r="N583" s="2"/>
      <c r="O583" s="221"/>
      <c r="P583" s="2"/>
      <c r="Q583" s="221"/>
      <c r="R583" s="2"/>
      <c r="S583" s="221"/>
      <c r="T583" s="2"/>
      <c r="U583" s="169" t="str">
        <f t="shared" si="49"/>
        <v/>
      </c>
      <c r="V583" s="39" t="str">
        <f t="shared" si="50"/>
        <v/>
      </c>
      <c r="W583" s="170"/>
      <c r="X583" s="40"/>
      <c r="Y583" s="41" t="str">
        <f t="shared" si="51"/>
        <v/>
      </c>
      <c r="Z583" s="205" t="str">
        <f t="shared" si="52"/>
        <v/>
      </c>
      <c r="AA583" s="205" t="str">
        <f t="shared" si="53"/>
        <v/>
      </c>
      <c r="AB583" s="163">
        <f t="shared" si="54"/>
        <v>0</v>
      </c>
      <c r="AC583" s="209"/>
    </row>
    <row r="584" spans="1:29" ht="26.1" customHeight="1" thickTop="1" thickBot="1">
      <c r="A584" s="209"/>
      <c r="B584" s="32"/>
      <c r="C584" s="33"/>
      <c r="D584" s="32"/>
      <c r="E584" s="34"/>
      <c r="F584" s="219"/>
      <c r="G584" s="220"/>
      <c r="H584" s="34"/>
      <c r="I584" s="221"/>
      <c r="J584" s="2"/>
      <c r="K584" s="221"/>
      <c r="L584" s="2"/>
      <c r="M584" s="221"/>
      <c r="N584" s="2"/>
      <c r="O584" s="221"/>
      <c r="P584" s="2"/>
      <c r="Q584" s="221"/>
      <c r="R584" s="2"/>
      <c r="S584" s="221"/>
      <c r="T584" s="2"/>
      <c r="U584" s="169" t="str">
        <f t="shared" si="49"/>
        <v/>
      </c>
      <c r="V584" s="39" t="str">
        <f t="shared" si="50"/>
        <v/>
      </c>
      <c r="W584" s="170"/>
      <c r="X584" s="40"/>
      <c r="Y584" s="41" t="str">
        <f t="shared" si="51"/>
        <v/>
      </c>
      <c r="Z584" s="205" t="str">
        <f t="shared" si="52"/>
        <v/>
      </c>
      <c r="AA584" s="205" t="str">
        <f t="shared" si="53"/>
        <v/>
      </c>
      <c r="AB584" s="163">
        <f t="shared" si="54"/>
        <v>0</v>
      </c>
      <c r="AC584" s="209"/>
    </row>
    <row r="585" spans="1:29" ht="26.1" customHeight="1" thickTop="1" thickBot="1">
      <c r="A585" s="209"/>
      <c r="B585" s="32"/>
      <c r="C585" s="33"/>
      <c r="D585" s="32"/>
      <c r="E585" s="34"/>
      <c r="F585" s="219"/>
      <c r="G585" s="220"/>
      <c r="H585" s="34"/>
      <c r="I585" s="221"/>
      <c r="J585" s="2"/>
      <c r="K585" s="221"/>
      <c r="L585" s="2"/>
      <c r="M585" s="221"/>
      <c r="N585" s="2"/>
      <c r="O585" s="221"/>
      <c r="P585" s="2"/>
      <c r="Q585" s="221"/>
      <c r="R585" s="2"/>
      <c r="S585" s="221"/>
      <c r="T585" s="2"/>
      <c r="U585" s="169" t="str">
        <f t="shared" si="49"/>
        <v/>
      </c>
      <c r="V585" s="39" t="str">
        <f t="shared" si="50"/>
        <v/>
      </c>
      <c r="W585" s="170"/>
      <c r="X585" s="40"/>
      <c r="Y585" s="41" t="str">
        <f t="shared" si="51"/>
        <v/>
      </c>
      <c r="Z585" s="205" t="str">
        <f t="shared" si="52"/>
        <v/>
      </c>
      <c r="AA585" s="205" t="str">
        <f t="shared" si="53"/>
        <v/>
      </c>
      <c r="AB585" s="163">
        <f t="shared" si="54"/>
        <v>0</v>
      </c>
      <c r="AC585" s="209"/>
    </row>
    <row r="586" spans="1:29" ht="26.1" customHeight="1" thickTop="1" thickBot="1">
      <c r="A586" s="209"/>
      <c r="B586" s="32"/>
      <c r="C586" s="33"/>
      <c r="D586" s="32"/>
      <c r="E586" s="34"/>
      <c r="F586" s="219"/>
      <c r="G586" s="220"/>
      <c r="H586" s="34"/>
      <c r="I586" s="221"/>
      <c r="J586" s="2"/>
      <c r="K586" s="221"/>
      <c r="L586" s="2"/>
      <c r="M586" s="221"/>
      <c r="N586" s="2"/>
      <c r="O586" s="221"/>
      <c r="P586" s="2"/>
      <c r="Q586" s="221"/>
      <c r="R586" s="2"/>
      <c r="S586" s="221"/>
      <c r="T586" s="2"/>
      <c r="U586" s="169" t="str">
        <f t="shared" si="49"/>
        <v/>
      </c>
      <c r="V586" s="39" t="str">
        <f t="shared" si="50"/>
        <v/>
      </c>
      <c r="W586" s="170"/>
      <c r="X586" s="40"/>
      <c r="Y586" s="41" t="str">
        <f t="shared" si="51"/>
        <v/>
      </c>
      <c r="Z586" s="205" t="str">
        <f t="shared" si="52"/>
        <v/>
      </c>
      <c r="AA586" s="205" t="str">
        <f t="shared" si="53"/>
        <v/>
      </c>
      <c r="AB586" s="163">
        <f t="shared" si="54"/>
        <v>0</v>
      </c>
      <c r="AC586" s="209"/>
    </row>
    <row r="587" spans="1:29" ht="26.1" customHeight="1" thickTop="1" thickBot="1">
      <c r="A587" s="209"/>
      <c r="B587" s="32"/>
      <c r="C587" s="33"/>
      <c r="D587" s="32"/>
      <c r="E587" s="34"/>
      <c r="F587" s="219"/>
      <c r="G587" s="220"/>
      <c r="H587" s="34"/>
      <c r="I587" s="221"/>
      <c r="J587" s="2"/>
      <c r="K587" s="221"/>
      <c r="L587" s="2"/>
      <c r="M587" s="221"/>
      <c r="N587" s="2"/>
      <c r="O587" s="221"/>
      <c r="P587" s="2"/>
      <c r="Q587" s="221"/>
      <c r="R587" s="2"/>
      <c r="S587" s="221"/>
      <c r="T587" s="2"/>
      <c r="U587" s="169" t="str">
        <f t="shared" si="49"/>
        <v/>
      </c>
      <c r="V587" s="39" t="str">
        <f t="shared" si="50"/>
        <v/>
      </c>
      <c r="W587" s="170"/>
      <c r="X587" s="40"/>
      <c r="Y587" s="41" t="str">
        <f t="shared" si="51"/>
        <v/>
      </c>
      <c r="Z587" s="205" t="str">
        <f t="shared" si="52"/>
        <v/>
      </c>
      <c r="AA587" s="205" t="str">
        <f t="shared" si="53"/>
        <v/>
      </c>
      <c r="AB587" s="163">
        <f t="shared" si="54"/>
        <v>0</v>
      </c>
      <c r="AC587" s="209"/>
    </row>
    <row r="588" spans="1:29" ht="26.1" customHeight="1" thickTop="1" thickBot="1">
      <c r="A588" s="209"/>
      <c r="B588" s="32"/>
      <c r="C588" s="33"/>
      <c r="D588" s="32"/>
      <c r="E588" s="34"/>
      <c r="F588" s="219"/>
      <c r="G588" s="220"/>
      <c r="H588" s="34"/>
      <c r="I588" s="221"/>
      <c r="J588" s="2"/>
      <c r="K588" s="221"/>
      <c r="L588" s="2"/>
      <c r="M588" s="221"/>
      <c r="N588" s="2"/>
      <c r="O588" s="221"/>
      <c r="P588" s="2"/>
      <c r="Q588" s="221"/>
      <c r="R588" s="2"/>
      <c r="S588" s="221"/>
      <c r="T588" s="2"/>
      <c r="U588" s="169" t="str">
        <f t="shared" si="49"/>
        <v/>
      </c>
      <c r="V588" s="39" t="str">
        <f t="shared" si="50"/>
        <v/>
      </c>
      <c r="W588" s="170"/>
      <c r="X588" s="40"/>
      <c r="Y588" s="41" t="str">
        <f t="shared" si="51"/>
        <v/>
      </c>
      <c r="Z588" s="205" t="str">
        <f t="shared" si="52"/>
        <v/>
      </c>
      <c r="AA588" s="205" t="str">
        <f t="shared" si="53"/>
        <v/>
      </c>
      <c r="AB588" s="163">
        <f t="shared" si="54"/>
        <v>0</v>
      </c>
      <c r="AC588" s="209"/>
    </row>
    <row r="589" spans="1:29" ht="26.1" customHeight="1" thickTop="1" thickBot="1">
      <c r="A589" s="209"/>
      <c r="B589" s="32"/>
      <c r="C589" s="33"/>
      <c r="D589" s="32"/>
      <c r="E589" s="34"/>
      <c r="F589" s="219"/>
      <c r="G589" s="220"/>
      <c r="H589" s="34"/>
      <c r="I589" s="221"/>
      <c r="J589" s="2"/>
      <c r="K589" s="221"/>
      <c r="L589" s="2"/>
      <c r="M589" s="221"/>
      <c r="N589" s="2"/>
      <c r="O589" s="221"/>
      <c r="P589" s="2"/>
      <c r="Q589" s="221"/>
      <c r="R589" s="2"/>
      <c r="S589" s="221"/>
      <c r="T589" s="2"/>
      <c r="U589" s="169" t="str">
        <f t="shared" si="49"/>
        <v/>
      </c>
      <c r="V589" s="39" t="str">
        <f t="shared" si="50"/>
        <v/>
      </c>
      <c r="W589" s="170"/>
      <c r="X589" s="40"/>
      <c r="Y589" s="41" t="str">
        <f t="shared" si="51"/>
        <v/>
      </c>
      <c r="Z589" s="205" t="str">
        <f t="shared" si="52"/>
        <v/>
      </c>
      <c r="AA589" s="205" t="str">
        <f t="shared" si="53"/>
        <v/>
      </c>
      <c r="AB589" s="163">
        <f t="shared" si="54"/>
        <v>0</v>
      </c>
      <c r="AC589" s="209"/>
    </row>
    <row r="590" spans="1:29" ht="26.1" customHeight="1" thickTop="1" thickBot="1">
      <c r="A590" s="209"/>
      <c r="B590" s="32"/>
      <c r="C590" s="33"/>
      <c r="D590" s="32"/>
      <c r="E590" s="34"/>
      <c r="F590" s="219"/>
      <c r="G590" s="220"/>
      <c r="H590" s="34"/>
      <c r="I590" s="221"/>
      <c r="J590" s="2"/>
      <c r="K590" s="221"/>
      <c r="L590" s="2"/>
      <c r="M590" s="221"/>
      <c r="N590" s="2"/>
      <c r="O590" s="221"/>
      <c r="P590" s="2"/>
      <c r="Q590" s="221"/>
      <c r="R590" s="2"/>
      <c r="S590" s="221"/>
      <c r="T590" s="2"/>
      <c r="U590" s="169" t="str">
        <f t="shared" si="49"/>
        <v/>
      </c>
      <c r="V590" s="39" t="str">
        <f t="shared" si="50"/>
        <v/>
      </c>
      <c r="W590" s="170"/>
      <c r="X590" s="40"/>
      <c r="Y590" s="41" t="str">
        <f t="shared" si="51"/>
        <v/>
      </c>
      <c r="Z590" s="205" t="str">
        <f t="shared" si="52"/>
        <v/>
      </c>
      <c r="AA590" s="205" t="str">
        <f t="shared" si="53"/>
        <v/>
      </c>
      <c r="AB590" s="163">
        <f t="shared" si="54"/>
        <v>0</v>
      </c>
      <c r="AC590" s="209"/>
    </row>
    <row r="591" spans="1:29" ht="26.1" customHeight="1" thickTop="1" thickBot="1">
      <c r="A591" s="209"/>
      <c r="B591" s="32"/>
      <c r="C591" s="33"/>
      <c r="D591" s="32"/>
      <c r="E591" s="34"/>
      <c r="F591" s="219"/>
      <c r="G591" s="220"/>
      <c r="H591" s="34"/>
      <c r="I591" s="221"/>
      <c r="J591" s="2"/>
      <c r="K591" s="221"/>
      <c r="L591" s="2"/>
      <c r="M591" s="221"/>
      <c r="N591" s="2"/>
      <c r="O591" s="221"/>
      <c r="P591" s="2"/>
      <c r="Q591" s="221"/>
      <c r="R591" s="2"/>
      <c r="S591" s="221"/>
      <c r="T591" s="2"/>
      <c r="U591" s="169" t="str">
        <f t="shared" si="49"/>
        <v/>
      </c>
      <c r="V591" s="39" t="str">
        <f t="shared" si="50"/>
        <v/>
      </c>
      <c r="W591" s="170"/>
      <c r="X591" s="40"/>
      <c r="Y591" s="41" t="str">
        <f t="shared" si="51"/>
        <v/>
      </c>
      <c r="Z591" s="205" t="str">
        <f t="shared" si="52"/>
        <v/>
      </c>
      <c r="AA591" s="205" t="str">
        <f t="shared" si="53"/>
        <v/>
      </c>
      <c r="AB591" s="163">
        <f t="shared" si="54"/>
        <v>0</v>
      </c>
      <c r="AC591" s="209"/>
    </row>
    <row r="592" spans="1:29" ht="26.1" customHeight="1" thickTop="1" thickBot="1">
      <c r="A592" s="209"/>
      <c r="B592" s="32"/>
      <c r="C592" s="33"/>
      <c r="D592" s="32"/>
      <c r="E592" s="34"/>
      <c r="F592" s="219"/>
      <c r="G592" s="220"/>
      <c r="H592" s="34"/>
      <c r="I592" s="221"/>
      <c r="J592" s="2"/>
      <c r="K592" s="221"/>
      <c r="L592" s="2"/>
      <c r="M592" s="221"/>
      <c r="N592" s="2"/>
      <c r="O592" s="221"/>
      <c r="P592" s="2"/>
      <c r="Q592" s="221"/>
      <c r="R592" s="2"/>
      <c r="S592" s="221"/>
      <c r="T592" s="2"/>
      <c r="U592" s="169" t="str">
        <f t="shared" ref="U592:U655" si="55">IF(AND(COUNTA(J592,L592,N592,P592,R592,T592)=0,COUNTA(I592,K592,M592,O592,Q592,S592)=6),"x","")</f>
        <v/>
      </c>
      <c r="V592" s="39" t="str">
        <f t="shared" ref="V592:V655" si="56">IF(COUNTA(J592,L592,N592,P592,R592,T592)=1,"x","")</f>
        <v/>
      </c>
      <c r="W592" s="170"/>
      <c r="X592" s="40"/>
      <c r="Y592" s="41" t="str">
        <f t="shared" ref="Y592:Y655" si="57">IF(AND(U592="x",V592="",W592&gt;0),EDATE(W592,$Y$10),"")</f>
        <v/>
      </c>
      <c r="Z592" s="205" t="str">
        <f t="shared" ref="Z592:Z655" si="58">IF(AND(COUNTA(H592)=1,COUNTIF(U592:V592,"x")=0),1,"")</f>
        <v/>
      </c>
      <c r="AA592" s="205" t="str">
        <f t="shared" ref="AA592:AA655" si="59">IF(AND($Z592=1,G592="x"),1,"")</f>
        <v/>
      </c>
      <c r="AB592" s="163">
        <f t="shared" ref="AB592:AB655" si="60">IF(AND(V592="X",G592="X"),1,0)</f>
        <v>0</v>
      </c>
      <c r="AC592" s="209"/>
    </row>
    <row r="593" spans="1:29" ht="26.1" customHeight="1" thickTop="1" thickBot="1">
      <c r="A593" s="209"/>
      <c r="B593" s="32"/>
      <c r="C593" s="33"/>
      <c r="D593" s="32"/>
      <c r="E593" s="34"/>
      <c r="F593" s="219"/>
      <c r="G593" s="220"/>
      <c r="H593" s="34"/>
      <c r="I593" s="221"/>
      <c r="J593" s="2"/>
      <c r="K593" s="221"/>
      <c r="L593" s="2"/>
      <c r="M593" s="221"/>
      <c r="N593" s="2"/>
      <c r="O593" s="221"/>
      <c r="P593" s="2"/>
      <c r="Q593" s="221"/>
      <c r="R593" s="2"/>
      <c r="S593" s="221"/>
      <c r="T593" s="2"/>
      <c r="U593" s="169" t="str">
        <f t="shared" si="55"/>
        <v/>
      </c>
      <c r="V593" s="39" t="str">
        <f t="shared" si="56"/>
        <v/>
      </c>
      <c r="W593" s="170"/>
      <c r="X593" s="40"/>
      <c r="Y593" s="41" t="str">
        <f t="shared" si="57"/>
        <v/>
      </c>
      <c r="Z593" s="205" t="str">
        <f t="shared" si="58"/>
        <v/>
      </c>
      <c r="AA593" s="205" t="str">
        <f t="shared" si="59"/>
        <v/>
      </c>
      <c r="AB593" s="163">
        <f t="shared" si="60"/>
        <v>0</v>
      </c>
      <c r="AC593" s="209"/>
    </row>
    <row r="594" spans="1:29" ht="26.1" customHeight="1" thickTop="1" thickBot="1">
      <c r="A594" s="209"/>
      <c r="B594" s="32"/>
      <c r="C594" s="33"/>
      <c r="D594" s="32"/>
      <c r="E594" s="34"/>
      <c r="F594" s="219"/>
      <c r="G594" s="220"/>
      <c r="H594" s="34"/>
      <c r="I594" s="221"/>
      <c r="J594" s="2"/>
      <c r="K594" s="221"/>
      <c r="L594" s="2"/>
      <c r="M594" s="221"/>
      <c r="N594" s="2"/>
      <c r="O594" s="221"/>
      <c r="P594" s="2"/>
      <c r="Q594" s="221"/>
      <c r="R594" s="2"/>
      <c r="S594" s="221"/>
      <c r="T594" s="2"/>
      <c r="U594" s="169" t="str">
        <f t="shared" si="55"/>
        <v/>
      </c>
      <c r="V594" s="39" t="str">
        <f t="shared" si="56"/>
        <v/>
      </c>
      <c r="W594" s="170"/>
      <c r="X594" s="40"/>
      <c r="Y594" s="41" t="str">
        <f t="shared" si="57"/>
        <v/>
      </c>
      <c r="Z594" s="205" t="str">
        <f t="shared" si="58"/>
        <v/>
      </c>
      <c r="AA594" s="205" t="str">
        <f t="shared" si="59"/>
        <v/>
      </c>
      <c r="AB594" s="163">
        <f t="shared" si="60"/>
        <v>0</v>
      </c>
      <c r="AC594" s="209"/>
    </row>
    <row r="595" spans="1:29" ht="26.1" customHeight="1" thickTop="1" thickBot="1">
      <c r="A595" s="209"/>
      <c r="B595" s="32"/>
      <c r="C595" s="33"/>
      <c r="D595" s="32"/>
      <c r="E595" s="34"/>
      <c r="F595" s="219"/>
      <c r="G595" s="220"/>
      <c r="H595" s="34"/>
      <c r="I595" s="221"/>
      <c r="J595" s="2"/>
      <c r="K595" s="221"/>
      <c r="L595" s="2"/>
      <c r="M595" s="221"/>
      <c r="N595" s="2"/>
      <c r="O595" s="221"/>
      <c r="P595" s="2"/>
      <c r="Q595" s="221"/>
      <c r="R595" s="2"/>
      <c r="S595" s="221"/>
      <c r="T595" s="2"/>
      <c r="U595" s="169" t="str">
        <f t="shared" si="55"/>
        <v/>
      </c>
      <c r="V595" s="39" t="str">
        <f t="shared" si="56"/>
        <v/>
      </c>
      <c r="W595" s="170"/>
      <c r="X595" s="40"/>
      <c r="Y595" s="41" t="str">
        <f t="shared" si="57"/>
        <v/>
      </c>
      <c r="Z595" s="205" t="str">
        <f t="shared" si="58"/>
        <v/>
      </c>
      <c r="AA595" s="205" t="str">
        <f t="shared" si="59"/>
        <v/>
      </c>
      <c r="AB595" s="163">
        <f t="shared" si="60"/>
        <v>0</v>
      </c>
      <c r="AC595" s="209"/>
    </row>
    <row r="596" spans="1:29" ht="26.1" customHeight="1" thickTop="1" thickBot="1">
      <c r="A596" s="209"/>
      <c r="B596" s="32"/>
      <c r="C596" s="33"/>
      <c r="D596" s="32"/>
      <c r="E596" s="34"/>
      <c r="F596" s="219"/>
      <c r="G596" s="220"/>
      <c r="H596" s="34"/>
      <c r="I596" s="221"/>
      <c r="J596" s="2"/>
      <c r="K596" s="221"/>
      <c r="L596" s="2"/>
      <c r="M596" s="221"/>
      <c r="N596" s="2"/>
      <c r="O596" s="221"/>
      <c r="P596" s="2"/>
      <c r="Q596" s="221"/>
      <c r="R596" s="2"/>
      <c r="S596" s="221"/>
      <c r="T596" s="2"/>
      <c r="U596" s="169" t="str">
        <f t="shared" si="55"/>
        <v/>
      </c>
      <c r="V596" s="39" t="str">
        <f t="shared" si="56"/>
        <v/>
      </c>
      <c r="W596" s="170"/>
      <c r="X596" s="40"/>
      <c r="Y596" s="41" t="str">
        <f t="shared" si="57"/>
        <v/>
      </c>
      <c r="Z596" s="205" t="str">
        <f t="shared" si="58"/>
        <v/>
      </c>
      <c r="AA596" s="205" t="str">
        <f t="shared" si="59"/>
        <v/>
      </c>
      <c r="AB596" s="163">
        <f t="shared" si="60"/>
        <v>0</v>
      </c>
      <c r="AC596" s="209"/>
    </row>
    <row r="597" spans="1:29" ht="26.1" customHeight="1" thickTop="1" thickBot="1">
      <c r="A597" s="209"/>
      <c r="B597" s="32"/>
      <c r="C597" s="33"/>
      <c r="D597" s="32"/>
      <c r="E597" s="34"/>
      <c r="F597" s="219"/>
      <c r="G597" s="220"/>
      <c r="H597" s="34"/>
      <c r="I597" s="221"/>
      <c r="J597" s="2"/>
      <c r="K597" s="221"/>
      <c r="L597" s="2"/>
      <c r="M597" s="221"/>
      <c r="N597" s="2"/>
      <c r="O597" s="221"/>
      <c r="P597" s="2"/>
      <c r="Q597" s="221"/>
      <c r="R597" s="2"/>
      <c r="S597" s="221"/>
      <c r="T597" s="2"/>
      <c r="U597" s="169" t="str">
        <f t="shared" si="55"/>
        <v/>
      </c>
      <c r="V597" s="39" t="str">
        <f t="shared" si="56"/>
        <v/>
      </c>
      <c r="W597" s="170"/>
      <c r="X597" s="40"/>
      <c r="Y597" s="41" t="str">
        <f t="shared" si="57"/>
        <v/>
      </c>
      <c r="Z597" s="205" t="str">
        <f t="shared" si="58"/>
        <v/>
      </c>
      <c r="AA597" s="205" t="str">
        <f t="shared" si="59"/>
        <v/>
      </c>
      <c r="AB597" s="163">
        <f t="shared" si="60"/>
        <v>0</v>
      </c>
      <c r="AC597" s="209"/>
    </row>
    <row r="598" spans="1:29" ht="26.1" customHeight="1" thickTop="1" thickBot="1">
      <c r="A598" s="209"/>
      <c r="B598" s="32"/>
      <c r="C598" s="33"/>
      <c r="D598" s="32"/>
      <c r="E598" s="34"/>
      <c r="F598" s="219"/>
      <c r="G598" s="220"/>
      <c r="H598" s="34"/>
      <c r="I598" s="221"/>
      <c r="J598" s="2"/>
      <c r="K598" s="221"/>
      <c r="L598" s="2"/>
      <c r="M598" s="221"/>
      <c r="N598" s="2"/>
      <c r="O598" s="221"/>
      <c r="P598" s="2"/>
      <c r="Q598" s="221"/>
      <c r="R598" s="2"/>
      <c r="S598" s="221"/>
      <c r="T598" s="2"/>
      <c r="U598" s="169" t="str">
        <f t="shared" si="55"/>
        <v/>
      </c>
      <c r="V598" s="39" t="str">
        <f t="shared" si="56"/>
        <v/>
      </c>
      <c r="W598" s="170"/>
      <c r="X598" s="40"/>
      <c r="Y598" s="41" t="str">
        <f t="shared" si="57"/>
        <v/>
      </c>
      <c r="Z598" s="205" t="str">
        <f t="shared" si="58"/>
        <v/>
      </c>
      <c r="AA598" s="205" t="str">
        <f t="shared" si="59"/>
        <v/>
      </c>
      <c r="AB598" s="163">
        <f t="shared" si="60"/>
        <v>0</v>
      </c>
      <c r="AC598" s="209"/>
    </row>
    <row r="599" spans="1:29" ht="26.1" customHeight="1" thickTop="1" thickBot="1">
      <c r="A599" s="209"/>
      <c r="B599" s="32"/>
      <c r="C599" s="33"/>
      <c r="D599" s="32"/>
      <c r="E599" s="34"/>
      <c r="F599" s="219"/>
      <c r="G599" s="220"/>
      <c r="H599" s="34"/>
      <c r="I599" s="221"/>
      <c r="J599" s="2"/>
      <c r="K599" s="221"/>
      <c r="L599" s="2"/>
      <c r="M599" s="221"/>
      <c r="N599" s="2"/>
      <c r="O599" s="221"/>
      <c r="P599" s="2"/>
      <c r="Q599" s="221"/>
      <c r="R599" s="2"/>
      <c r="S599" s="221"/>
      <c r="T599" s="2"/>
      <c r="U599" s="169" t="str">
        <f t="shared" si="55"/>
        <v/>
      </c>
      <c r="V599" s="39" t="str">
        <f t="shared" si="56"/>
        <v/>
      </c>
      <c r="W599" s="170"/>
      <c r="X599" s="40"/>
      <c r="Y599" s="41" t="str">
        <f t="shared" si="57"/>
        <v/>
      </c>
      <c r="Z599" s="205" t="str">
        <f t="shared" si="58"/>
        <v/>
      </c>
      <c r="AA599" s="205" t="str">
        <f t="shared" si="59"/>
        <v/>
      </c>
      <c r="AB599" s="163">
        <f t="shared" si="60"/>
        <v>0</v>
      </c>
      <c r="AC599" s="209"/>
    </row>
    <row r="600" spans="1:29" ht="26.1" customHeight="1" thickTop="1" thickBot="1">
      <c r="A600" s="209"/>
      <c r="B600" s="32"/>
      <c r="C600" s="33"/>
      <c r="D600" s="32"/>
      <c r="E600" s="34"/>
      <c r="F600" s="219"/>
      <c r="G600" s="220"/>
      <c r="H600" s="34"/>
      <c r="I600" s="221"/>
      <c r="J600" s="2"/>
      <c r="K600" s="221"/>
      <c r="L600" s="2"/>
      <c r="M600" s="221"/>
      <c r="N600" s="2"/>
      <c r="O600" s="221"/>
      <c r="P600" s="2"/>
      <c r="Q600" s="221"/>
      <c r="R600" s="2"/>
      <c r="S600" s="221"/>
      <c r="T600" s="2"/>
      <c r="U600" s="169" t="str">
        <f t="shared" si="55"/>
        <v/>
      </c>
      <c r="V600" s="39" t="str">
        <f t="shared" si="56"/>
        <v/>
      </c>
      <c r="W600" s="170"/>
      <c r="X600" s="40"/>
      <c r="Y600" s="41" t="str">
        <f t="shared" si="57"/>
        <v/>
      </c>
      <c r="Z600" s="205" t="str">
        <f t="shared" si="58"/>
        <v/>
      </c>
      <c r="AA600" s="205" t="str">
        <f t="shared" si="59"/>
        <v/>
      </c>
      <c r="AB600" s="163">
        <f t="shared" si="60"/>
        <v>0</v>
      </c>
      <c r="AC600" s="209"/>
    </row>
    <row r="601" spans="1:29" ht="26.1" customHeight="1" thickTop="1" thickBot="1">
      <c r="A601" s="209"/>
      <c r="B601" s="32"/>
      <c r="C601" s="33"/>
      <c r="D601" s="32"/>
      <c r="E601" s="34"/>
      <c r="F601" s="219"/>
      <c r="G601" s="220"/>
      <c r="H601" s="34"/>
      <c r="I601" s="221"/>
      <c r="J601" s="2"/>
      <c r="K601" s="221"/>
      <c r="L601" s="2"/>
      <c r="M601" s="221"/>
      <c r="N601" s="2"/>
      <c r="O601" s="221"/>
      <c r="P601" s="2"/>
      <c r="Q601" s="221"/>
      <c r="R601" s="2"/>
      <c r="S601" s="221"/>
      <c r="T601" s="2"/>
      <c r="U601" s="169" t="str">
        <f t="shared" si="55"/>
        <v/>
      </c>
      <c r="V601" s="39" t="str">
        <f t="shared" si="56"/>
        <v/>
      </c>
      <c r="W601" s="170"/>
      <c r="X601" s="40"/>
      <c r="Y601" s="41" t="str">
        <f t="shared" si="57"/>
        <v/>
      </c>
      <c r="Z601" s="205" t="str">
        <f t="shared" si="58"/>
        <v/>
      </c>
      <c r="AA601" s="205" t="str">
        <f t="shared" si="59"/>
        <v/>
      </c>
      <c r="AB601" s="163">
        <f t="shared" si="60"/>
        <v>0</v>
      </c>
      <c r="AC601" s="209"/>
    </row>
    <row r="602" spans="1:29" ht="26.1" customHeight="1" thickTop="1" thickBot="1">
      <c r="A602" s="209"/>
      <c r="B602" s="32"/>
      <c r="C602" s="33"/>
      <c r="D602" s="32"/>
      <c r="E602" s="34"/>
      <c r="F602" s="219"/>
      <c r="G602" s="220"/>
      <c r="H602" s="34"/>
      <c r="I602" s="221"/>
      <c r="J602" s="2"/>
      <c r="K602" s="221"/>
      <c r="L602" s="2"/>
      <c r="M602" s="221"/>
      <c r="N602" s="2"/>
      <c r="O602" s="221"/>
      <c r="P602" s="2"/>
      <c r="Q602" s="221"/>
      <c r="R602" s="2"/>
      <c r="S602" s="221"/>
      <c r="T602" s="2"/>
      <c r="U602" s="169" t="str">
        <f t="shared" si="55"/>
        <v/>
      </c>
      <c r="V602" s="39" t="str">
        <f t="shared" si="56"/>
        <v/>
      </c>
      <c r="W602" s="170"/>
      <c r="X602" s="40"/>
      <c r="Y602" s="41" t="str">
        <f t="shared" si="57"/>
        <v/>
      </c>
      <c r="Z602" s="205" t="str">
        <f t="shared" si="58"/>
        <v/>
      </c>
      <c r="AA602" s="205" t="str">
        <f t="shared" si="59"/>
        <v/>
      </c>
      <c r="AB602" s="163">
        <f t="shared" si="60"/>
        <v>0</v>
      </c>
      <c r="AC602" s="209"/>
    </row>
    <row r="603" spans="1:29" ht="26.1" customHeight="1" thickTop="1" thickBot="1">
      <c r="A603" s="209"/>
      <c r="B603" s="32"/>
      <c r="C603" s="33"/>
      <c r="D603" s="32"/>
      <c r="E603" s="34"/>
      <c r="F603" s="219"/>
      <c r="G603" s="220"/>
      <c r="H603" s="34"/>
      <c r="I603" s="221"/>
      <c r="J603" s="2"/>
      <c r="K603" s="221"/>
      <c r="L603" s="2"/>
      <c r="M603" s="221"/>
      <c r="N603" s="2"/>
      <c r="O603" s="221"/>
      <c r="P603" s="2"/>
      <c r="Q603" s="221"/>
      <c r="R603" s="2"/>
      <c r="S603" s="221"/>
      <c r="T603" s="2"/>
      <c r="U603" s="169" t="str">
        <f t="shared" si="55"/>
        <v/>
      </c>
      <c r="V603" s="39" t="str">
        <f t="shared" si="56"/>
        <v/>
      </c>
      <c r="W603" s="170"/>
      <c r="X603" s="40"/>
      <c r="Y603" s="41" t="str">
        <f t="shared" si="57"/>
        <v/>
      </c>
      <c r="Z603" s="205" t="str">
        <f t="shared" si="58"/>
        <v/>
      </c>
      <c r="AA603" s="205" t="str">
        <f t="shared" si="59"/>
        <v/>
      </c>
      <c r="AB603" s="163">
        <f t="shared" si="60"/>
        <v>0</v>
      </c>
      <c r="AC603" s="209"/>
    </row>
    <row r="604" spans="1:29" ht="26.1" customHeight="1" thickTop="1" thickBot="1">
      <c r="A604" s="209"/>
      <c r="B604" s="32"/>
      <c r="C604" s="33"/>
      <c r="D604" s="32"/>
      <c r="E604" s="34"/>
      <c r="F604" s="219"/>
      <c r="G604" s="220"/>
      <c r="H604" s="34"/>
      <c r="I604" s="221"/>
      <c r="J604" s="2"/>
      <c r="K604" s="221"/>
      <c r="L604" s="2"/>
      <c r="M604" s="221"/>
      <c r="N604" s="2"/>
      <c r="O604" s="221"/>
      <c r="P604" s="2"/>
      <c r="Q604" s="221"/>
      <c r="R604" s="2"/>
      <c r="S604" s="221"/>
      <c r="T604" s="2"/>
      <c r="U604" s="169" t="str">
        <f t="shared" si="55"/>
        <v/>
      </c>
      <c r="V604" s="39" t="str">
        <f t="shared" si="56"/>
        <v/>
      </c>
      <c r="W604" s="170"/>
      <c r="X604" s="40"/>
      <c r="Y604" s="41" t="str">
        <f t="shared" si="57"/>
        <v/>
      </c>
      <c r="Z604" s="205" t="str">
        <f t="shared" si="58"/>
        <v/>
      </c>
      <c r="AA604" s="205" t="str">
        <f t="shared" si="59"/>
        <v/>
      </c>
      <c r="AB604" s="163">
        <f t="shared" si="60"/>
        <v>0</v>
      </c>
      <c r="AC604" s="209"/>
    </row>
    <row r="605" spans="1:29" ht="26.1" customHeight="1" thickTop="1" thickBot="1">
      <c r="A605" s="209"/>
      <c r="B605" s="32"/>
      <c r="C605" s="33"/>
      <c r="D605" s="32"/>
      <c r="E605" s="34"/>
      <c r="F605" s="219"/>
      <c r="G605" s="220"/>
      <c r="H605" s="34"/>
      <c r="I605" s="221"/>
      <c r="J605" s="2"/>
      <c r="K605" s="221"/>
      <c r="L605" s="2"/>
      <c r="M605" s="221"/>
      <c r="N605" s="2"/>
      <c r="O605" s="221"/>
      <c r="P605" s="2"/>
      <c r="Q605" s="221"/>
      <c r="R605" s="2"/>
      <c r="S605" s="221"/>
      <c r="T605" s="2"/>
      <c r="U605" s="169" t="str">
        <f t="shared" si="55"/>
        <v/>
      </c>
      <c r="V605" s="39" t="str">
        <f t="shared" si="56"/>
        <v/>
      </c>
      <c r="W605" s="170"/>
      <c r="X605" s="40"/>
      <c r="Y605" s="41" t="str">
        <f t="shared" si="57"/>
        <v/>
      </c>
      <c r="Z605" s="205" t="str">
        <f t="shared" si="58"/>
        <v/>
      </c>
      <c r="AA605" s="205" t="str">
        <f t="shared" si="59"/>
        <v/>
      </c>
      <c r="AB605" s="163">
        <f t="shared" si="60"/>
        <v>0</v>
      </c>
      <c r="AC605" s="209"/>
    </row>
    <row r="606" spans="1:29" ht="26.1" customHeight="1" thickTop="1" thickBot="1">
      <c r="A606" s="209"/>
      <c r="B606" s="32"/>
      <c r="C606" s="33"/>
      <c r="D606" s="32"/>
      <c r="E606" s="34"/>
      <c r="F606" s="219"/>
      <c r="G606" s="220"/>
      <c r="H606" s="34"/>
      <c r="I606" s="221"/>
      <c r="J606" s="2"/>
      <c r="K606" s="221"/>
      <c r="L606" s="2"/>
      <c r="M606" s="221"/>
      <c r="N606" s="2"/>
      <c r="O606" s="221"/>
      <c r="P606" s="2"/>
      <c r="Q606" s="221"/>
      <c r="R606" s="2"/>
      <c r="S606" s="221"/>
      <c r="T606" s="2"/>
      <c r="U606" s="169" t="str">
        <f t="shared" si="55"/>
        <v/>
      </c>
      <c r="V606" s="39" t="str">
        <f t="shared" si="56"/>
        <v/>
      </c>
      <c r="W606" s="170"/>
      <c r="X606" s="40"/>
      <c r="Y606" s="41" t="str">
        <f t="shared" si="57"/>
        <v/>
      </c>
      <c r="Z606" s="205" t="str">
        <f t="shared" si="58"/>
        <v/>
      </c>
      <c r="AA606" s="205" t="str">
        <f t="shared" si="59"/>
        <v/>
      </c>
      <c r="AB606" s="163">
        <f t="shared" si="60"/>
        <v>0</v>
      </c>
      <c r="AC606" s="209"/>
    </row>
    <row r="607" spans="1:29" ht="26.1" customHeight="1" thickTop="1" thickBot="1">
      <c r="A607" s="209"/>
      <c r="B607" s="32"/>
      <c r="C607" s="33"/>
      <c r="D607" s="32"/>
      <c r="E607" s="34"/>
      <c r="F607" s="219"/>
      <c r="G607" s="220"/>
      <c r="H607" s="34"/>
      <c r="I607" s="221"/>
      <c r="J607" s="2"/>
      <c r="K607" s="221"/>
      <c r="L607" s="2"/>
      <c r="M607" s="221"/>
      <c r="N607" s="2"/>
      <c r="O607" s="221"/>
      <c r="P607" s="2"/>
      <c r="Q607" s="221"/>
      <c r="R607" s="2"/>
      <c r="S607" s="221"/>
      <c r="T607" s="2"/>
      <c r="U607" s="169" t="str">
        <f t="shared" si="55"/>
        <v/>
      </c>
      <c r="V607" s="39" t="str">
        <f t="shared" si="56"/>
        <v/>
      </c>
      <c r="W607" s="170"/>
      <c r="X607" s="40"/>
      <c r="Y607" s="41" t="str">
        <f t="shared" si="57"/>
        <v/>
      </c>
      <c r="Z607" s="205" t="str">
        <f t="shared" si="58"/>
        <v/>
      </c>
      <c r="AA607" s="205" t="str">
        <f t="shared" si="59"/>
        <v/>
      </c>
      <c r="AB607" s="163">
        <f t="shared" si="60"/>
        <v>0</v>
      </c>
      <c r="AC607" s="209"/>
    </row>
    <row r="608" spans="1:29" ht="26.1" customHeight="1" thickTop="1" thickBot="1">
      <c r="A608" s="209"/>
      <c r="B608" s="32"/>
      <c r="C608" s="33"/>
      <c r="D608" s="32"/>
      <c r="E608" s="34"/>
      <c r="F608" s="219"/>
      <c r="G608" s="220"/>
      <c r="H608" s="34"/>
      <c r="I608" s="221"/>
      <c r="J608" s="2"/>
      <c r="K608" s="221"/>
      <c r="L608" s="2"/>
      <c r="M608" s="221"/>
      <c r="N608" s="2"/>
      <c r="O608" s="221"/>
      <c r="P608" s="2"/>
      <c r="Q608" s="221"/>
      <c r="R608" s="2"/>
      <c r="S608" s="221"/>
      <c r="T608" s="2"/>
      <c r="U608" s="169" t="str">
        <f t="shared" si="55"/>
        <v/>
      </c>
      <c r="V608" s="39" t="str">
        <f t="shared" si="56"/>
        <v/>
      </c>
      <c r="W608" s="170"/>
      <c r="X608" s="40"/>
      <c r="Y608" s="41" t="str">
        <f t="shared" si="57"/>
        <v/>
      </c>
      <c r="Z608" s="205" t="str">
        <f t="shared" si="58"/>
        <v/>
      </c>
      <c r="AA608" s="205" t="str">
        <f t="shared" si="59"/>
        <v/>
      </c>
      <c r="AB608" s="163">
        <f t="shared" si="60"/>
        <v>0</v>
      </c>
      <c r="AC608" s="209"/>
    </row>
    <row r="609" spans="1:29" ht="26.1" customHeight="1" thickTop="1" thickBot="1">
      <c r="A609" s="209"/>
      <c r="B609" s="32"/>
      <c r="C609" s="33"/>
      <c r="D609" s="32"/>
      <c r="E609" s="34"/>
      <c r="F609" s="219"/>
      <c r="G609" s="220"/>
      <c r="H609" s="34"/>
      <c r="I609" s="221"/>
      <c r="J609" s="2"/>
      <c r="K609" s="221"/>
      <c r="L609" s="2"/>
      <c r="M609" s="221"/>
      <c r="N609" s="2"/>
      <c r="O609" s="221"/>
      <c r="P609" s="2"/>
      <c r="Q609" s="221"/>
      <c r="R609" s="2"/>
      <c r="S609" s="221"/>
      <c r="T609" s="2"/>
      <c r="U609" s="169" t="str">
        <f t="shared" si="55"/>
        <v/>
      </c>
      <c r="V609" s="39" t="str">
        <f t="shared" si="56"/>
        <v/>
      </c>
      <c r="W609" s="170"/>
      <c r="X609" s="40"/>
      <c r="Y609" s="41" t="str">
        <f t="shared" si="57"/>
        <v/>
      </c>
      <c r="Z609" s="205" t="str">
        <f t="shared" si="58"/>
        <v/>
      </c>
      <c r="AA609" s="205" t="str">
        <f t="shared" si="59"/>
        <v/>
      </c>
      <c r="AB609" s="163">
        <f t="shared" si="60"/>
        <v>0</v>
      </c>
      <c r="AC609" s="209"/>
    </row>
    <row r="610" spans="1:29" ht="26.1" customHeight="1" thickTop="1" thickBot="1">
      <c r="A610" s="209"/>
      <c r="B610" s="32"/>
      <c r="C610" s="33"/>
      <c r="D610" s="32"/>
      <c r="E610" s="34"/>
      <c r="F610" s="219"/>
      <c r="G610" s="220"/>
      <c r="H610" s="34"/>
      <c r="I610" s="221"/>
      <c r="J610" s="2"/>
      <c r="K610" s="221"/>
      <c r="L610" s="2"/>
      <c r="M610" s="221"/>
      <c r="N610" s="2"/>
      <c r="O610" s="221"/>
      <c r="P610" s="2"/>
      <c r="Q610" s="221"/>
      <c r="R610" s="2"/>
      <c r="S610" s="221"/>
      <c r="T610" s="2"/>
      <c r="U610" s="169" t="str">
        <f t="shared" si="55"/>
        <v/>
      </c>
      <c r="V610" s="39" t="str">
        <f t="shared" si="56"/>
        <v/>
      </c>
      <c r="W610" s="170"/>
      <c r="X610" s="40"/>
      <c r="Y610" s="41" t="str">
        <f t="shared" si="57"/>
        <v/>
      </c>
      <c r="Z610" s="205" t="str">
        <f t="shared" si="58"/>
        <v/>
      </c>
      <c r="AA610" s="205" t="str">
        <f t="shared" si="59"/>
        <v/>
      </c>
      <c r="AB610" s="163">
        <f t="shared" si="60"/>
        <v>0</v>
      </c>
      <c r="AC610" s="209"/>
    </row>
    <row r="611" spans="1:29" ht="26.1" customHeight="1" thickTop="1" thickBot="1">
      <c r="A611" s="209"/>
      <c r="B611" s="32"/>
      <c r="C611" s="33"/>
      <c r="D611" s="32"/>
      <c r="E611" s="34"/>
      <c r="F611" s="219"/>
      <c r="G611" s="220"/>
      <c r="H611" s="34"/>
      <c r="I611" s="221"/>
      <c r="J611" s="2"/>
      <c r="K611" s="221"/>
      <c r="L611" s="2"/>
      <c r="M611" s="221"/>
      <c r="N611" s="2"/>
      <c r="O611" s="221"/>
      <c r="P611" s="2"/>
      <c r="Q611" s="221"/>
      <c r="R611" s="2"/>
      <c r="S611" s="221"/>
      <c r="T611" s="2"/>
      <c r="U611" s="169" t="str">
        <f t="shared" si="55"/>
        <v/>
      </c>
      <c r="V611" s="39" t="str">
        <f t="shared" si="56"/>
        <v/>
      </c>
      <c r="W611" s="170"/>
      <c r="X611" s="40"/>
      <c r="Y611" s="41" t="str">
        <f t="shared" si="57"/>
        <v/>
      </c>
      <c r="Z611" s="205" t="str">
        <f t="shared" si="58"/>
        <v/>
      </c>
      <c r="AA611" s="205" t="str">
        <f t="shared" si="59"/>
        <v/>
      </c>
      <c r="AB611" s="163">
        <f t="shared" si="60"/>
        <v>0</v>
      </c>
      <c r="AC611" s="209"/>
    </row>
    <row r="612" spans="1:29" ht="26.1" customHeight="1" thickTop="1" thickBot="1">
      <c r="A612" s="209"/>
      <c r="B612" s="32"/>
      <c r="C612" s="33"/>
      <c r="D612" s="32"/>
      <c r="E612" s="34"/>
      <c r="F612" s="219"/>
      <c r="G612" s="220"/>
      <c r="H612" s="34"/>
      <c r="I612" s="221"/>
      <c r="J612" s="2"/>
      <c r="K612" s="221"/>
      <c r="L612" s="2"/>
      <c r="M612" s="221"/>
      <c r="N612" s="2"/>
      <c r="O612" s="221"/>
      <c r="P612" s="2"/>
      <c r="Q612" s="221"/>
      <c r="R612" s="2"/>
      <c r="S612" s="221"/>
      <c r="T612" s="2"/>
      <c r="U612" s="169" t="str">
        <f t="shared" si="55"/>
        <v/>
      </c>
      <c r="V612" s="39" t="str">
        <f t="shared" si="56"/>
        <v/>
      </c>
      <c r="W612" s="170"/>
      <c r="X612" s="40"/>
      <c r="Y612" s="41" t="str">
        <f t="shared" si="57"/>
        <v/>
      </c>
      <c r="Z612" s="205" t="str">
        <f t="shared" si="58"/>
        <v/>
      </c>
      <c r="AA612" s="205" t="str">
        <f t="shared" si="59"/>
        <v/>
      </c>
      <c r="AB612" s="163">
        <f t="shared" si="60"/>
        <v>0</v>
      </c>
      <c r="AC612" s="209"/>
    </row>
    <row r="613" spans="1:29" ht="26.1" customHeight="1" thickTop="1" thickBot="1">
      <c r="A613" s="209"/>
      <c r="B613" s="32"/>
      <c r="C613" s="33"/>
      <c r="D613" s="32"/>
      <c r="E613" s="34"/>
      <c r="F613" s="219"/>
      <c r="G613" s="220"/>
      <c r="H613" s="34"/>
      <c r="I613" s="221"/>
      <c r="J613" s="2"/>
      <c r="K613" s="221"/>
      <c r="L613" s="2"/>
      <c r="M613" s="221"/>
      <c r="N613" s="2"/>
      <c r="O613" s="221"/>
      <c r="P613" s="2"/>
      <c r="Q613" s="221"/>
      <c r="R613" s="2"/>
      <c r="S613" s="221"/>
      <c r="T613" s="2"/>
      <c r="U613" s="169" t="str">
        <f t="shared" si="55"/>
        <v/>
      </c>
      <c r="V613" s="39" t="str">
        <f t="shared" si="56"/>
        <v/>
      </c>
      <c r="W613" s="170"/>
      <c r="X613" s="40"/>
      <c r="Y613" s="41" t="str">
        <f t="shared" si="57"/>
        <v/>
      </c>
      <c r="Z613" s="205" t="str">
        <f t="shared" si="58"/>
        <v/>
      </c>
      <c r="AA613" s="205" t="str">
        <f t="shared" si="59"/>
        <v/>
      </c>
      <c r="AB613" s="163">
        <f t="shared" si="60"/>
        <v>0</v>
      </c>
      <c r="AC613" s="209"/>
    </row>
    <row r="614" spans="1:29" ht="26.1" customHeight="1" thickTop="1" thickBot="1">
      <c r="A614" s="209"/>
      <c r="B614" s="32"/>
      <c r="C614" s="33"/>
      <c r="D614" s="32"/>
      <c r="E614" s="34"/>
      <c r="F614" s="219"/>
      <c r="G614" s="220"/>
      <c r="H614" s="34"/>
      <c r="I614" s="221"/>
      <c r="J614" s="2"/>
      <c r="K614" s="221"/>
      <c r="L614" s="2"/>
      <c r="M614" s="221"/>
      <c r="N614" s="2"/>
      <c r="O614" s="221"/>
      <c r="P614" s="2"/>
      <c r="Q614" s="221"/>
      <c r="R614" s="2"/>
      <c r="S614" s="221"/>
      <c r="T614" s="2"/>
      <c r="U614" s="169" t="str">
        <f t="shared" si="55"/>
        <v/>
      </c>
      <c r="V614" s="39" t="str">
        <f t="shared" si="56"/>
        <v/>
      </c>
      <c r="W614" s="170"/>
      <c r="X614" s="40"/>
      <c r="Y614" s="41" t="str">
        <f t="shared" si="57"/>
        <v/>
      </c>
      <c r="Z614" s="205" t="str">
        <f t="shared" si="58"/>
        <v/>
      </c>
      <c r="AA614" s="205" t="str">
        <f t="shared" si="59"/>
        <v/>
      </c>
      <c r="AB614" s="163">
        <f t="shared" si="60"/>
        <v>0</v>
      </c>
      <c r="AC614" s="209"/>
    </row>
    <row r="615" spans="1:29" ht="26.1" customHeight="1" thickTop="1" thickBot="1">
      <c r="A615" s="209"/>
      <c r="B615" s="32"/>
      <c r="C615" s="33"/>
      <c r="D615" s="32"/>
      <c r="E615" s="34"/>
      <c r="F615" s="219"/>
      <c r="G615" s="220"/>
      <c r="H615" s="34"/>
      <c r="I615" s="221"/>
      <c r="J615" s="2"/>
      <c r="K615" s="221"/>
      <c r="L615" s="2"/>
      <c r="M615" s="221"/>
      <c r="N615" s="2"/>
      <c r="O615" s="221"/>
      <c r="P615" s="2"/>
      <c r="Q615" s="221"/>
      <c r="R615" s="2"/>
      <c r="S615" s="221"/>
      <c r="T615" s="2"/>
      <c r="U615" s="169" t="str">
        <f t="shared" si="55"/>
        <v/>
      </c>
      <c r="V615" s="39" t="str">
        <f t="shared" si="56"/>
        <v/>
      </c>
      <c r="W615" s="170"/>
      <c r="X615" s="40"/>
      <c r="Y615" s="41" t="str">
        <f t="shared" si="57"/>
        <v/>
      </c>
      <c r="Z615" s="205" t="str">
        <f t="shared" si="58"/>
        <v/>
      </c>
      <c r="AA615" s="205" t="str">
        <f t="shared" si="59"/>
        <v/>
      </c>
      <c r="AB615" s="163">
        <f t="shared" si="60"/>
        <v>0</v>
      </c>
      <c r="AC615" s="209"/>
    </row>
    <row r="616" spans="1:29" ht="26.1" customHeight="1" thickTop="1" thickBot="1">
      <c r="A616" s="209"/>
      <c r="B616" s="32"/>
      <c r="C616" s="33"/>
      <c r="D616" s="32"/>
      <c r="E616" s="34"/>
      <c r="F616" s="219"/>
      <c r="G616" s="220"/>
      <c r="H616" s="34"/>
      <c r="I616" s="221"/>
      <c r="J616" s="2"/>
      <c r="K616" s="221"/>
      <c r="L616" s="2"/>
      <c r="M616" s="221"/>
      <c r="N616" s="2"/>
      <c r="O616" s="221"/>
      <c r="P616" s="2"/>
      <c r="Q616" s="221"/>
      <c r="R616" s="2"/>
      <c r="S616" s="221"/>
      <c r="T616" s="2"/>
      <c r="U616" s="169" t="str">
        <f t="shared" si="55"/>
        <v/>
      </c>
      <c r="V616" s="39" t="str">
        <f t="shared" si="56"/>
        <v/>
      </c>
      <c r="W616" s="170"/>
      <c r="X616" s="40"/>
      <c r="Y616" s="41" t="str">
        <f t="shared" si="57"/>
        <v/>
      </c>
      <c r="Z616" s="205" t="str">
        <f t="shared" si="58"/>
        <v/>
      </c>
      <c r="AA616" s="205" t="str">
        <f t="shared" si="59"/>
        <v/>
      </c>
      <c r="AB616" s="163">
        <f t="shared" si="60"/>
        <v>0</v>
      </c>
      <c r="AC616" s="209"/>
    </row>
    <row r="617" spans="1:29" ht="26.1" customHeight="1" thickTop="1" thickBot="1">
      <c r="A617" s="209"/>
      <c r="B617" s="32"/>
      <c r="C617" s="33"/>
      <c r="D617" s="32"/>
      <c r="E617" s="34"/>
      <c r="F617" s="219"/>
      <c r="G617" s="220"/>
      <c r="H617" s="34"/>
      <c r="I617" s="221"/>
      <c r="J617" s="2"/>
      <c r="K617" s="221"/>
      <c r="L617" s="2"/>
      <c r="M617" s="221"/>
      <c r="N617" s="2"/>
      <c r="O617" s="221"/>
      <c r="P617" s="2"/>
      <c r="Q617" s="221"/>
      <c r="R617" s="2"/>
      <c r="S617" s="221"/>
      <c r="T617" s="2"/>
      <c r="U617" s="169" t="str">
        <f t="shared" si="55"/>
        <v/>
      </c>
      <c r="V617" s="39" t="str">
        <f t="shared" si="56"/>
        <v/>
      </c>
      <c r="W617" s="170"/>
      <c r="X617" s="40"/>
      <c r="Y617" s="41" t="str">
        <f t="shared" si="57"/>
        <v/>
      </c>
      <c r="Z617" s="205" t="str">
        <f t="shared" si="58"/>
        <v/>
      </c>
      <c r="AA617" s="205" t="str">
        <f t="shared" si="59"/>
        <v/>
      </c>
      <c r="AB617" s="163">
        <f t="shared" si="60"/>
        <v>0</v>
      </c>
      <c r="AC617" s="209"/>
    </row>
    <row r="618" spans="1:29" ht="26.1" customHeight="1" thickTop="1" thickBot="1">
      <c r="A618" s="209"/>
      <c r="B618" s="32"/>
      <c r="C618" s="33"/>
      <c r="D618" s="32"/>
      <c r="E618" s="34"/>
      <c r="F618" s="219"/>
      <c r="G618" s="220"/>
      <c r="H618" s="34"/>
      <c r="I618" s="221"/>
      <c r="J618" s="2"/>
      <c r="K618" s="221"/>
      <c r="L618" s="2"/>
      <c r="M618" s="221"/>
      <c r="N618" s="2"/>
      <c r="O618" s="221"/>
      <c r="P618" s="2"/>
      <c r="Q618" s="221"/>
      <c r="R618" s="2"/>
      <c r="S618" s="221"/>
      <c r="T618" s="2"/>
      <c r="U618" s="169" t="str">
        <f t="shared" si="55"/>
        <v/>
      </c>
      <c r="V618" s="39" t="str">
        <f t="shared" si="56"/>
        <v/>
      </c>
      <c r="W618" s="170"/>
      <c r="X618" s="40"/>
      <c r="Y618" s="41" t="str">
        <f t="shared" si="57"/>
        <v/>
      </c>
      <c r="Z618" s="205" t="str">
        <f t="shared" si="58"/>
        <v/>
      </c>
      <c r="AA618" s="205" t="str">
        <f t="shared" si="59"/>
        <v/>
      </c>
      <c r="AB618" s="163">
        <f t="shared" si="60"/>
        <v>0</v>
      </c>
      <c r="AC618" s="209"/>
    </row>
    <row r="619" spans="1:29" ht="26.1" customHeight="1" thickTop="1" thickBot="1">
      <c r="A619" s="209"/>
      <c r="B619" s="32"/>
      <c r="C619" s="33"/>
      <c r="D619" s="32"/>
      <c r="E619" s="34"/>
      <c r="F619" s="219"/>
      <c r="G619" s="220"/>
      <c r="H619" s="34"/>
      <c r="I619" s="221"/>
      <c r="J619" s="2"/>
      <c r="K619" s="221"/>
      <c r="L619" s="2"/>
      <c r="M619" s="221"/>
      <c r="N619" s="2"/>
      <c r="O619" s="221"/>
      <c r="P619" s="2"/>
      <c r="Q619" s="221"/>
      <c r="R619" s="2"/>
      <c r="S619" s="221"/>
      <c r="T619" s="2"/>
      <c r="U619" s="169" t="str">
        <f t="shared" si="55"/>
        <v/>
      </c>
      <c r="V619" s="39" t="str">
        <f t="shared" si="56"/>
        <v/>
      </c>
      <c r="W619" s="170"/>
      <c r="X619" s="40"/>
      <c r="Y619" s="41" t="str">
        <f t="shared" si="57"/>
        <v/>
      </c>
      <c r="Z619" s="205" t="str">
        <f t="shared" si="58"/>
        <v/>
      </c>
      <c r="AA619" s="205" t="str">
        <f t="shared" si="59"/>
        <v/>
      </c>
      <c r="AB619" s="163">
        <f t="shared" si="60"/>
        <v>0</v>
      </c>
      <c r="AC619" s="209"/>
    </row>
    <row r="620" spans="1:29" ht="26.1" customHeight="1" thickTop="1" thickBot="1">
      <c r="A620" s="209"/>
      <c r="B620" s="32"/>
      <c r="C620" s="33"/>
      <c r="D620" s="32"/>
      <c r="E620" s="34"/>
      <c r="F620" s="219"/>
      <c r="G620" s="220"/>
      <c r="H620" s="34"/>
      <c r="I620" s="221"/>
      <c r="J620" s="2"/>
      <c r="K620" s="221"/>
      <c r="L620" s="2"/>
      <c r="M620" s="221"/>
      <c r="N620" s="2"/>
      <c r="O620" s="221"/>
      <c r="P620" s="2"/>
      <c r="Q620" s="221"/>
      <c r="R620" s="2"/>
      <c r="S620" s="221"/>
      <c r="T620" s="2"/>
      <c r="U620" s="169" t="str">
        <f t="shared" si="55"/>
        <v/>
      </c>
      <c r="V620" s="39" t="str">
        <f t="shared" si="56"/>
        <v/>
      </c>
      <c r="W620" s="170"/>
      <c r="X620" s="40"/>
      <c r="Y620" s="41" t="str">
        <f t="shared" si="57"/>
        <v/>
      </c>
      <c r="Z620" s="205" t="str">
        <f t="shared" si="58"/>
        <v/>
      </c>
      <c r="AA620" s="205" t="str">
        <f t="shared" si="59"/>
        <v/>
      </c>
      <c r="AB620" s="163">
        <f t="shared" si="60"/>
        <v>0</v>
      </c>
      <c r="AC620" s="209"/>
    </row>
    <row r="621" spans="1:29" ht="26.1" customHeight="1" thickTop="1" thickBot="1">
      <c r="A621" s="209"/>
      <c r="B621" s="32"/>
      <c r="C621" s="33"/>
      <c r="D621" s="32"/>
      <c r="E621" s="34"/>
      <c r="F621" s="219"/>
      <c r="G621" s="220"/>
      <c r="H621" s="34"/>
      <c r="I621" s="221"/>
      <c r="J621" s="2"/>
      <c r="K621" s="221"/>
      <c r="L621" s="2"/>
      <c r="M621" s="221"/>
      <c r="N621" s="2"/>
      <c r="O621" s="221"/>
      <c r="P621" s="2"/>
      <c r="Q621" s="221"/>
      <c r="R621" s="2"/>
      <c r="S621" s="221"/>
      <c r="T621" s="2"/>
      <c r="U621" s="169" t="str">
        <f t="shared" si="55"/>
        <v/>
      </c>
      <c r="V621" s="39" t="str">
        <f t="shared" si="56"/>
        <v/>
      </c>
      <c r="W621" s="170"/>
      <c r="X621" s="40"/>
      <c r="Y621" s="41" t="str">
        <f t="shared" si="57"/>
        <v/>
      </c>
      <c r="Z621" s="205" t="str">
        <f t="shared" si="58"/>
        <v/>
      </c>
      <c r="AA621" s="205" t="str">
        <f t="shared" si="59"/>
        <v/>
      </c>
      <c r="AB621" s="163">
        <f t="shared" si="60"/>
        <v>0</v>
      </c>
      <c r="AC621" s="209"/>
    </row>
    <row r="622" spans="1:29" ht="26.1" customHeight="1" thickTop="1" thickBot="1">
      <c r="A622" s="209"/>
      <c r="B622" s="32"/>
      <c r="C622" s="33"/>
      <c r="D622" s="32"/>
      <c r="E622" s="34"/>
      <c r="F622" s="219"/>
      <c r="G622" s="220"/>
      <c r="H622" s="34"/>
      <c r="I622" s="221"/>
      <c r="J622" s="2"/>
      <c r="K622" s="221"/>
      <c r="L622" s="2"/>
      <c r="M622" s="221"/>
      <c r="N622" s="2"/>
      <c r="O622" s="221"/>
      <c r="P622" s="2"/>
      <c r="Q622" s="221"/>
      <c r="R622" s="2"/>
      <c r="S622" s="221"/>
      <c r="T622" s="2"/>
      <c r="U622" s="169" t="str">
        <f t="shared" si="55"/>
        <v/>
      </c>
      <c r="V622" s="39" t="str">
        <f t="shared" si="56"/>
        <v/>
      </c>
      <c r="W622" s="170"/>
      <c r="X622" s="40"/>
      <c r="Y622" s="41" t="str">
        <f t="shared" si="57"/>
        <v/>
      </c>
      <c r="Z622" s="205" t="str">
        <f t="shared" si="58"/>
        <v/>
      </c>
      <c r="AA622" s="205" t="str">
        <f t="shared" si="59"/>
        <v/>
      </c>
      <c r="AB622" s="163">
        <f t="shared" si="60"/>
        <v>0</v>
      </c>
      <c r="AC622" s="209"/>
    </row>
    <row r="623" spans="1:29" ht="26.1" customHeight="1" thickTop="1" thickBot="1">
      <c r="A623" s="209"/>
      <c r="B623" s="32"/>
      <c r="C623" s="33"/>
      <c r="D623" s="32"/>
      <c r="E623" s="34"/>
      <c r="F623" s="219"/>
      <c r="G623" s="220"/>
      <c r="H623" s="34"/>
      <c r="I623" s="221"/>
      <c r="J623" s="2"/>
      <c r="K623" s="221"/>
      <c r="L623" s="2"/>
      <c r="M623" s="221"/>
      <c r="N623" s="2"/>
      <c r="O623" s="221"/>
      <c r="P623" s="2"/>
      <c r="Q623" s="221"/>
      <c r="R623" s="2"/>
      <c r="S623" s="221"/>
      <c r="T623" s="2"/>
      <c r="U623" s="169" t="str">
        <f t="shared" si="55"/>
        <v/>
      </c>
      <c r="V623" s="39" t="str">
        <f t="shared" si="56"/>
        <v/>
      </c>
      <c r="W623" s="170"/>
      <c r="X623" s="40"/>
      <c r="Y623" s="41" t="str">
        <f t="shared" si="57"/>
        <v/>
      </c>
      <c r="Z623" s="205" t="str">
        <f t="shared" si="58"/>
        <v/>
      </c>
      <c r="AA623" s="205" t="str">
        <f t="shared" si="59"/>
        <v/>
      </c>
      <c r="AB623" s="163">
        <f t="shared" si="60"/>
        <v>0</v>
      </c>
      <c r="AC623" s="209"/>
    </row>
    <row r="624" spans="1:29" ht="26.1" customHeight="1" thickTop="1" thickBot="1">
      <c r="A624" s="209"/>
      <c r="B624" s="32"/>
      <c r="C624" s="33"/>
      <c r="D624" s="32"/>
      <c r="E624" s="34"/>
      <c r="F624" s="219"/>
      <c r="G624" s="220"/>
      <c r="H624" s="34"/>
      <c r="I624" s="221"/>
      <c r="J624" s="2"/>
      <c r="K624" s="221"/>
      <c r="L624" s="2"/>
      <c r="M624" s="221"/>
      <c r="N624" s="2"/>
      <c r="O624" s="221"/>
      <c r="P624" s="2"/>
      <c r="Q624" s="221"/>
      <c r="R624" s="2"/>
      <c r="S624" s="221"/>
      <c r="T624" s="2"/>
      <c r="U624" s="169" t="str">
        <f t="shared" si="55"/>
        <v/>
      </c>
      <c r="V624" s="39" t="str">
        <f t="shared" si="56"/>
        <v/>
      </c>
      <c r="W624" s="170"/>
      <c r="X624" s="40"/>
      <c r="Y624" s="41" t="str">
        <f t="shared" si="57"/>
        <v/>
      </c>
      <c r="Z624" s="205" t="str">
        <f t="shared" si="58"/>
        <v/>
      </c>
      <c r="AA624" s="205" t="str">
        <f t="shared" si="59"/>
        <v/>
      </c>
      <c r="AB624" s="163">
        <f t="shared" si="60"/>
        <v>0</v>
      </c>
      <c r="AC624" s="209"/>
    </row>
    <row r="625" spans="1:29" ht="26.1" customHeight="1" thickTop="1" thickBot="1">
      <c r="A625" s="209"/>
      <c r="B625" s="32"/>
      <c r="C625" s="33"/>
      <c r="D625" s="32"/>
      <c r="E625" s="34"/>
      <c r="F625" s="219"/>
      <c r="G625" s="220"/>
      <c r="H625" s="34"/>
      <c r="I625" s="221"/>
      <c r="J625" s="2"/>
      <c r="K625" s="221"/>
      <c r="L625" s="2"/>
      <c r="M625" s="221"/>
      <c r="N625" s="2"/>
      <c r="O625" s="221"/>
      <c r="P625" s="2"/>
      <c r="Q625" s="221"/>
      <c r="R625" s="2"/>
      <c r="S625" s="221"/>
      <c r="T625" s="2"/>
      <c r="U625" s="169" t="str">
        <f t="shared" si="55"/>
        <v/>
      </c>
      <c r="V625" s="39" t="str">
        <f t="shared" si="56"/>
        <v/>
      </c>
      <c r="W625" s="170"/>
      <c r="X625" s="40"/>
      <c r="Y625" s="41" t="str">
        <f t="shared" si="57"/>
        <v/>
      </c>
      <c r="Z625" s="205" t="str">
        <f t="shared" si="58"/>
        <v/>
      </c>
      <c r="AA625" s="205" t="str">
        <f t="shared" si="59"/>
        <v/>
      </c>
      <c r="AB625" s="163">
        <f t="shared" si="60"/>
        <v>0</v>
      </c>
      <c r="AC625" s="209"/>
    </row>
    <row r="626" spans="1:29" ht="26.1" customHeight="1" thickTop="1" thickBot="1">
      <c r="A626" s="209"/>
      <c r="B626" s="32"/>
      <c r="C626" s="33"/>
      <c r="D626" s="32"/>
      <c r="E626" s="34"/>
      <c r="F626" s="219"/>
      <c r="G626" s="220"/>
      <c r="H626" s="34"/>
      <c r="I626" s="221"/>
      <c r="J626" s="2"/>
      <c r="K626" s="221"/>
      <c r="L626" s="2"/>
      <c r="M626" s="221"/>
      <c r="N626" s="2"/>
      <c r="O626" s="221"/>
      <c r="P626" s="2"/>
      <c r="Q626" s="221"/>
      <c r="R626" s="2"/>
      <c r="S626" s="221"/>
      <c r="T626" s="2"/>
      <c r="U626" s="169" t="str">
        <f t="shared" si="55"/>
        <v/>
      </c>
      <c r="V626" s="39" t="str">
        <f t="shared" si="56"/>
        <v/>
      </c>
      <c r="W626" s="170"/>
      <c r="X626" s="40"/>
      <c r="Y626" s="41" t="str">
        <f t="shared" si="57"/>
        <v/>
      </c>
      <c r="Z626" s="205" t="str">
        <f t="shared" si="58"/>
        <v/>
      </c>
      <c r="AA626" s="205" t="str">
        <f t="shared" si="59"/>
        <v/>
      </c>
      <c r="AB626" s="163">
        <f t="shared" si="60"/>
        <v>0</v>
      </c>
      <c r="AC626" s="209"/>
    </row>
    <row r="627" spans="1:29" ht="26.1" customHeight="1" thickTop="1" thickBot="1">
      <c r="A627" s="209"/>
      <c r="B627" s="32"/>
      <c r="C627" s="33"/>
      <c r="D627" s="32"/>
      <c r="E627" s="34"/>
      <c r="F627" s="219"/>
      <c r="G627" s="220"/>
      <c r="H627" s="34"/>
      <c r="I627" s="221"/>
      <c r="J627" s="2"/>
      <c r="K627" s="221"/>
      <c r="L627" s="2"/>
      <c r="M627" s="221"/>
      <c r="N627" s="2"/>
      <c r="O627" s="221"/>
      <c r="P627" s="2"/>
      <c r="Q627" s="221"/>
      <c r="R627" s="2"/>
      <c r="S627" s="221"/>
      <c r="T627" s="2"/>
      <c r="U627" s="169" t="str">
        <f t="shared" si="55"/>
        <v/>
      </c>
      <c r="V627" s="39" t="str">
        <f t="shared" si="56"/>
        <v/>
      </c>
      <c r="W627" s="170"/>
      <c r="X627" s="40"/>
      <c r="Y627" s="41" t="str">
        <f t="shared" si="57"/>
        <v/>
      </c>
      <c r="Z627" s="205" t="str">
        <f t="shared" si="58"/>
        <v/>
      </c>
      <c r="AA627" s="205" t="str">
        <f t="shared" si="59"/>
        <v/>
      </c>
      <c r="AB627" s="163">
        <f t="shared" si="60"/>
        <v>0</v>
      </c>
      <c r="AC627" s="209"/>
    </row>
    <row r="628" spans="1:29" ht="26.1" customHeight="1" thickTop="1" thickBot="1">
      <c r="A628" s="209"/>
      <c r="B628" s="32"/>
      <c r="C628" s="33"/>
      <c r="D628" s="32"/>
      <c r="E628" s="34"/>
      <c r="F628" s="219"/>
      <c r="G628" s="220"/>
      <c r="H628" s="34"/>
      <c r="I628" s="221"/>
      <c r="J628" s="2"/>
      <c r="K628" s="221"/>
      <c r="L628" s="2"/>
      <c r="M628" s="221"/>
      <c r="N628" s="2"/>
      <c r="O628" s="221"/>
      <c r="P628" s="2"/>
      <c r="Q628" s="221"/>
      <c r="R628" s="2"/>
      <c r="S628" s="221"/>
      <c r="T628" s="2"/>
      <c r="U628" s="169" t="str">
        <f t="shared" si="55"/>
        <v/>
      </c>
      <c r="V628" s="39" t="str">
        <f t="shared" si="56"/>
        <v/>
      </c>
      <c r="W628" s="170"/>
      <c r="X628" s="40"/>
      <c r="Y628" s="41" t="str">
        <f t="shared" si="57"/>
        <v/>
      </c>
      <c r="Z628" s="205" t="str">
        <f t="shared" si="58"/>
        <v/>
      </c>
      <c r="AA628" s="205" t="str">
        <f t="shared" si="59"/>
        <v/>
      </c>
      <c r="AB628" s="163">
        <f t="shared" si="60"/>
        <v>0</v>
      </c>
      <c r="AC628" s="209"/>
    </row>
    <row r="629" spans="1:29" ht="26.1" customHeight="1" thickTop="1" thickBot="1">
      <c r="A629" s="209"/>
      <c r="B629" s="32"/>
      <c r="C629" s="33"/>
      <c r="D629" s="32"/>
      <c r="E629" s="34"/>
      <c r="F629" s="219"/>
      <c r="G629" s="220"/>
      <c r="H629" s="34"/>
      <c r="I629" s="221"/>
      <c r="J629" s="2"/>
      <c r="K629" s="221"/>
      <c r="L629" s="2"/>
      <c r="M629" s="221"/>
      <c r="N629" s="2"/>
      <c r="O629" s="221"/>
      <c r="P629" s="2"/>
      <c r="Q629" s="221"/>
      <c r="R629" s="2"/>
      <c r="S629" s="221"/>
      <c r="T629" s="2"/>
      <c r="U629" s="169" t="str">
        <f t="shared" si="55"/>
        <v/>
      </c>
      <c r="V629" s="39" t="str">
        <f t="shared" si="56"/>
        <v/>
      </c>
      <c r="W629" s="170"/>
      <c r="X629" s="40"/>
      <c r="Y629" s="41" t="str">
        <f t="shared" si="57"/>
        <v/>
      </c>
      <c r="Z629" s="205" t="str">
        <f t="shared" si="58"/>
        <v/>
      </c>
      <c r="AA629" s="205" t="str">
        <f t="shared" si="59"/>
        <v/>
      </c>
      <c r="AB629" s="163">
        <f t="shared" si="60"/>
        <v>0</v>
      </c>
      <c r="AC629" s="209"/>
    </row>
    <row r="630" spans="1:29" ht="26.1" customHeight="1" thickTop="1" thickBot="1">
      <c r="A630" s="209"/>
      <c r="B630" s="32"/>
      <c r="C630" s="33"/>
      <c r="D630" s="32"/>
      <c r="E630" s="34"/>
      <c r="F630" s="219"/>
      <c r="G630" s="220"/>
      <c r="H630" s="34"/>
      <c r="I630" s="221"/>
      <c r="J630" s="2"/>
      <c r="K630" s="221"/>
      <c r="L630" s="2"/>
      <c r="M630" s="221"/>
      <c r="N630" s="2"/>
      <c r="O630" s="221"/>
      <c r="P630" s="2"/>
      <c r="Q630" s="221"/>
      <c r="R630" s="2"/>
      <c r="S630" s="221"/>
      <c r="T630" s="2"/>
      <c r="U630" s="169" t="str">
        <f t="shared" si="55"/>
        <v/>
      </c>
      <c r="V630" s="39" t="str">
        <f t="shared" si="56"/>
        <v/>
      </c>
      <c r="W630" s="170"/>
      <c r="X630" s="40"/>
      <c r="Y630" s="41" t="str">
        <f t="shared" si="57"/>
        <v/>
      </c>
      <c r="Z630" s="205" t="str">
        <f t="shared" si="58"/>
        <v/>
      </c>
      <c r="AA630" s="205" t="str">
        <f t="shared" si="59"/>
        <v/>
      </c>
      <c r="AB630" s="163">
        <f t="shared" si="60"/>
        <v>0</v>
      </c>
      <c r="AC630" s="209"/>
    </row>
    <row r="631" spans="1:29" ht="26.1" customHeight="1" thickTop="1" thickBot="1">
      <c r="A631" s="209"/>
      <c r="B631" s="32"/>
      <c r="C631" s="33"/>
      <c r="D631" s="32"/>
      <c r="E631" s="34"/>
      <c r="F631" s="219"/>
      <c r="G631" s="220"/>
      <c r="H631" s="34"/>
      <c r="I631" s="221"/>
      <c r="J631" s="2"/>
      <c r="K631" s="221"/>
      <c r="L631" s="2"/>
      <c r="M631" s="221"/>
      <c r="N631" s="2"/>
      <c r="O631" s="221"/>
      <c r="P631" s="2"/>
      <c r="Q631" s="221"/>
      <c r="R631" s="2"/>
      <c r="S631" s="221"/>
      <c r="T631" s="2"/>
      <c r="U631" s="169" t="str">
        <f t="shared" si="55"/>
        <v/>
      </c>
      <c r="V631" s="39" t="str">
        <f t="shared" si="56"/>
        <v/>
      </c>
      <c r="W631" s="170"/>
      <c r="X631" s="40"/>
      <c r="Y631" s="41" t="str">
        <f t="shared" si="57"/>
        <v/>
      </c>
      <c r="Z631" s="205" t="str">
        <f t="shared" si="58"/>
        <v/>
      </c>
      <c r="AA631" s="205" t="str">
        <f t="shared" si="59"/>
        <v/>
      </c>
      <c r="AB631" s="163">
        <f t="shared" si="60"/>
        <v>0</v>
      </c>
      <c r="AC631" s="209"/>
    </row>
    <row r="632" spans="1:29" ht="26.1" customHeight="1" thickTop="1" thickBot="1">
      <c r="A632" s="209"/>
      <c r="B632" s="32"/>
      <c r="C632" s="33"/>
      <c r="D632" s="32"/>
      <c r="E632" s="34"/>
      <c r="F632" s="219"/>
      <c r="G632" s="220"/>
      <c r="H632" s="34"/>
      <c r="I632" s="221"/>
      <c r="J632" s="2"/>
      <c r="K632" s="221"/>
      <c r="L632" s="2"/>
      <c r="M632" s="221"/>
      <c r="N632" s="2"/>
      <c r="O632" s="221"/>
      <c r="P632" s="2"/>
      <c r="Q632" s="221"/>
      <c r="R632" s="2"/>
      <c r="S632" s="221"/>
      <c r="T632" s="2"/>
      <c r="U632" s="169" t="str">
        <f t="shared" si="55"/>
        <v/>
      </c>
      <c r="V632" s="39" t="str">
        <f t="shared" si="56"/>
        <v/>
      </c>
      <c r="W632" s="170"/>
      <c r="X632" s="40"/>
      <c r="Y632" s="41" t="str">
        <f t="shared" si="57"/>
        <v/>
      </c>
      <c r="Z632" s="205" t="str">
        <f t="shared" si="58"/>
        <v/>
      </c>
      <c r="AA632" s="205" t="str">
        <f t="shared" si="59"/>
        <v/>
      </c>
      <c r="AB632" s="163">
        <f t="shared" si="60"/>
        <v>0</v>
      </c>
      <c r="AC632" s="209"/>
    </row>
    <row r="633" spans="1:29" ht="26.1" customHeight="1" thickTop="1" thickBot="1">
      <c r="A633" s="209"/>
      <c r="B633" s="32"/>
      <c r="C633" s="33"/>
      <c r="D633" s="32"/>
      <c r="E633" s="34"/>
      <c r="F633" s="219"/>
      <c r="G633" s="220"/>
      <c r="H633" s="34"/>
      <c r="I633" s="221"/>
      <c r="J633" s="2"/>
      <c r="K633" s="221"/>
      <c r="L633" s="2"/>
      <c r="M633" s="221"/>
      <c r="N633" s="2"/>
      <c r="O633" s="221"/>
      <c r="P633" s="2"/>
      <c r="Q633" s="221"/>
      <c r="R633" s="2"/>
      <c r="S633" s="221"/>
      <c r="T633" s="2"/>
      <c r="U633" s="169" t="str">
        <f t="shared" si="55"/>
        <v/>
      </c>
      <c r="V633" s="39" t="str">
        <f t="shared" si="56"/>
        <v/>
      </c>
      <c r="W633" s="170"/>
      <c r="X633" s="40"/>
      <c r="Y633" s="41" t="str">
        <f t="shared" si="57"/>
        <v/>
      </c>
      <c r="Z633" s="205" t="str">
        <f t="shared" si="58"/>
        <v/>
      </c>
      <c r="AA633" s="205" t="str">
        <f t="shared" si="59"/>
        <v/>
      </c>
      <c r="AB633" s="163">
        <f t="shared" si="60"/>
        <v>0</v>
      </c>
      <c r="AC633" s="209"/>
    </row>
    <row r="634" spans="1:29" ht="26.1" customHeight="1" thickTop="1" thickBot="1">
      <c r="A634" s="209"/>
      <c r="B634" s="32"/>
      <c r="C634" s="33"/>
      <c r="D634" s="32"/>
      <c r="E634" s="34"/>
      <c r="F634" s="219"/>
      <c r="G634" s="220"/>
      <c r="H634" s="34"/>
      <c r="I634" s="221"/>
      <c r="J634" s="2"/>
      <c r="K634" s="221"/>
      <c r="L634" s="2"/>
      <c r="M634" s="221"/>
      <c r="N634" s="2"/>
      <c r="O634" s="221"/>
      <c r="P634" s="2"/>
      <c r="Q634" s="221"/>
      <c r="R634" s="2"/>
      <c r="S634" s="221"/>
      <c r="T634" s="2"/>
      <c r="U634" s="169" t="str">
        <f t="shared" si="55"/>
        <v/>
      </c>
      <c r="V634" s="39" t="str">
        <f t="shared" si="56"/>
        <v/>
      </c>
      <c r="W634" s="170"/>
      <c r="X634" s="40"/>
      <c r="Y634" s="41" t="str">
        <f t="shared" si="57"/>
        <v/>
      </c>
      <c r="Z634" s="205" t="str">
        <f t="shared" si="58"/>
        <v/>
      </c>
      <c r="AA634" s="205" t="str">
        <f t="shared" si="59"/>
        <v/>
      </c>
      <c r="AB634" s="163">
        <f t="shared" si="60"/>
        <v>0</v>
      </c>
      <c r="AC634" s="209"/>
    </row>
    <row r="635" spans="1:29" ht="26.1" customHeight="1" thickTop="1" thickBot="1">
      <c r="A635" s="209"/>
      <c r="B635" s="32"/>
      <c r="C635" s="33"/>
      <c r="D635" s="32"/>
      <c r="E635" s="34"/>
      <c r="F635" s="219"/>
      <c r="G635" s="220"/>
      <c r="H635" s="34"/>
      <c r="I635" s="221"/>
      <c r="J635" s="2"/>
      <c r="K635" s="221"/>
      <c r="L635" s="2"/>
      <c r="M635" s="221"/>
      <c r="N635" s="2"/>
      <c r="O635" s="221"/>
      <c r="P635" s="2"/>
      <c r="Q635" s="221"/>
      <c r="R635" s="2"/>
      <c r="S635" s="221"/>
      <c r="T635" s="2"/>
      <c r="U635" s="169" t="str">
        <f t="shared" si="55"/>
        <v/>
      </c>
      <c r="V635" s="39" t="str">
        <f t="shared" si="56"/>
        <v/>
      </c>
      <c r="W635" s="170"/>
      <c r="X635" s="40"/>
      <c r="Y635" s="41" t="str">
        <f t="shared" si="57"/>
        <v/>
      </c>
      <c r="Z635" s="205" t="str">
        <f t="shared" si="58"/>
        <v/>
      </c>
      <c r="AA635" s="205" t="str">
        <f t="shared" si="59"/>
        <v/>
      </c>
      <c r="AB635" s="163">
        <f t="shared" si="60"/>
        <v>0</v>
      </c>
      <c r="AC635" s="209"/>
    </row>
    <row r="636" spans="1:29" ht="26.1" customHeight="1" thickTop="1" thickBot="1">
      <c r="A636" s="209"/>
      <c r="B636" s="32"/>
      <c r="C636" s="33"/>
      <c r="D636" s="32"/>
      <c r="E636" s="34"/>
      <c r="F636" s="219"/>
      <c r="G636" s="220"/>
      <c r="H636" s="34"/>
      <c r="I636" s="221"/>
      <c r="J636" s="2"/>
      <c r="K636" s="221"/>
      <c r="L636" s="2"/>
      <c r="M636" s="221"/>
      <c r="N636" s="2"/>
      <c r="O636" s="221"/>
      <c r="P636" s="2"/>
      <c r="Q636" s="221"/>
      <c r="R636" s="2"/>
      <c r="S636" s="221"/>
      <c r="T636" s="2"/>
      <c r="U636" s="169" t="str">
        <f t="shared" si="55"/>
        <v/>
      </c>
      <c r="V636" s="39" t="str">
        <f t="shared" si="56"/>
        <v/>
      </c>
      <c r="W636" s="170"/>
      <c r="X636" s="40"/>
      <c r="Y636" s="41" t="str">
        <f t="shared" si="57"/>
        <v/>
      </c>
      <c r="Z636" s="205" t="str">
        <f t="shared" si="58"/>
        <v/>
      </c>
      <c r="AA636" s="205" t="str">
        <f t="shared" si="59"/>
        <v/>
      </c>
      <c r="AB636" s="163">
        <f t="shared" si="60"/>
        <v>0</v>
      </c>
      <c r="AC636" s="209"/>
    </row>
    <row r="637" spans="1:29" ht="26.1" customHeight="1" thickTop="1" thickBot="1">
      <c r="A637" s="209"/>
      <c r="B637" s="32"/>
      <c r="C637" s="33"/>
      <c r="D637" s="32"/>
      <c r="E637" s="34"/>
      <c r="F637" s="219"/>
      <c r="G637" s="220"/>
      <c r="H637" s="34"/>
      <c r="I637" s="221"/>
      <c r="J637" s="2"/>
      <c r="K637" s="221"/>
      <c r="L637" s="2"/>
      <c r="M637" s="221"/>
      <c r="N637" s="2"/>
      <c r="O637" s="221"/>
      <c r="P637" s="2"/>
      <c r="Q637" s="221"/>
      <c r="R637" s="2"/>
      <c r="S637" s="221"/>
      <c r="T637" s="2"/>
      <c r="U637" s="169" t="str">
        <f t="shared" si="55"/>
        <v/>
      </c>
      <c r="V637" s="39" t="str">
        <f t="shared" si="56"/>
        <v/>
      </c>
      <c r="W637" s="170"/>
      <c r="X637" s="40"/>
      <c r="Y637" s="41" t="str">
        <f t="shared" si="57"/>
        <v/>
      </c>
      <c r="Z637" s="205" t="str">
        <f t="shared" si="58"/>
        <v/>
      </c>
      <c r="AA637" s="205" t="str">
        <f t="shared" si="59"/>
        <v/>
      </c>
      <c r="AB637" s="163">
        <f t="shared" si="60"/>
        <v>0</v>
      </c>
      <c r="AC637" s="209"/>
    </row>
    <row r="638" spans="1:29" ht="26.1" customHeight="1" thickTop="1" thickBot="1">
      <c r="A638" s="209"/>
      <c r="B638" s="32"/>
      <c r="C638" s="33"/>
      <c r="D638" s="32"/>
      <c r="E638" s="34"/>
      <c r="F638" s="219"/>
      <c r="G638" s="220"/>
      <c r="H638" s="34"/>
      <c r="I638" s="221"/>
      <c r="J638" s="2"/>
      <c r="K638" s="221"/>
      <c r="L638" s="2"/>
      <c r="M638" s="221"/>
      <c r="N638" s="2"/>
      <c r="O638" s="221"/>
      <c r="P638" s="2"/>
      <c r="Q638" s="221"/>
      <c r="R638" s="2"/>
      <c r="S638" s="221"/>
      <c r="T638" s="2"/>
      <c r="U638" s="169" t="str">
        <f t="shared" si="55"/>
        <v/>
      </c>
      <c r="V638" s="39" t="str">
        <f t="shared" si="56"/>
        <v/>
      </c>
      <c r="W638" s="170"/>
      <c r="X638" s="40"/>
      <c r="Y638" s="41" t="str">
        <f t="shared" si="57"/>
        <v/>
      </c>
      <c r="Z638" s="205" t="str">
        <f t="shared" si="58"/>
        <v/>
      </c>
      <c r="AA638" s="205" t="str">
        <f t="shared" si="59"/>
        <v/>
      </c>
      <c r="AB638" s="163">
        <f t="shared" si="60"/>
        <v>0</v>
      </c>
      <c r="AC638" s="209"/>
    </row>
    <row r="639" spans="1:29" ht="26.1" customHeight="1" thickTop="1" thickBot="1">
      <c r="A639" s="209"/>
      <c r="B639" s="32"/>
      <c r="C639" s="33"/>
      <c r="D639" s="32"/>
      <c r="E639" s="34"/>
      <c r="F639" s="219"/>
      <c r="G639" s="220"/>
      <c r="H639" s="34"/>
      <c r="I639" s="221"/>
      <c r="J639" s="2"/>
      <c r="K639" s="221"/>
      <c r="L639" s="2"/>
      <c r="M639" s="221"/>
      <c r="N639" s="2"/>
      <c r="O639" s="221"/>
      <c r="P639" s="2"/>
      <c r="Q639" s="221"/>
      <c r="R639" s="2"/>
      <c r="S639" s="221"/>
      <c r="T639" s="2"/>
      <c r="U639" s="169" t="str">
        <f t="shared" si="55"/>
        <v/>
      </c>
      <c r="V639" s="39" t="str">
        <f t="shared" si="56"/>
        <v/>
      </c>
      <c r="W639" s="170"/>
      <c r="X639" s="40"/>
      <c r="Y639" s="41" t="str">
        <f t="shared" si="57"/>
        <v/>
      </c>
      <c r="Z639" s="205" t="str">
        <f t="shared" si="58"/>
        <v/>
      </c>
      <c r="AA639" s="205" t="str">
        <f t="shared" si="59"/>
        <v/>
      </c>
      <c r="AB639" s="163">
        <f t="shared" si="60"/>
        <v>0</v>
      </c>
      <c r="AC639" s="209"/>
    </row>
    <row r="640" spans="1:29" ht="26.1" customHeight="1" thickTop="1" thickBot="1">
      <c r="A640" s="209"/>
      <c r="B640" s="32"/>
      <c r="C640" s="33"/>
      <c r="D640" s="32"/>
      <c r="E640" s="34"/>
      <c r="F640" s="219"/>
      <c r="G640" s="220"/>
      <c r="H640" s="34"/>
      <c r="I640" s="221"/>
      <c r="J640" s="2"/>
      <c r="K640" s="221"/>
      <c r="L640" s="2"/>
      <c r="M640" s="221"/>
      <c r="N640" s="2"/>
      <c r="O640" s="221"/>
      <c r="P640" s="2"/>
      <c r="Q640" s="221"/>
      <c r="R640" s="2"/>
      <c r="S640" s="221"/>
      <c r="T640" s="2"/>
      <c r="U640" s="169" t="str">
        <f t="shared" si="55"/>
        <v/>
      </c>
      <c r="V640" s="39" t="str">
        <f t="shared" si="56"/>
        <v/>
      </c>
      <c r="W640" s="170"/>
      <c r="X640" s="40"/>
      <c r="Y640" s="41" t="str">
        <f t="shared" si="57"/>
        <v/>
      </c>
      <c r="Z640" s="205" t="str">
        <f t="shared" si="58"/>
        <v/>
      </c>
      <c r="AA640" s="205" t="str">
        <f t="shared" si="59"/>
        <v/>
      </c>
      <c r="AB640" s="163">
        <f t="shared" si="60"/>
        <v>0</v>
      </c>
      <c r="AC640" s="209"/>
    </row>
    <row r="641" spans="1:29" ht="26.1" customHeight="1" thickTop="1" thickBot="1">
      <c r="A641" s="209"/>
      <c r="B641" s="32"/>
      <c r="C641" s="33"/>
      <c r="D641" s="32"/>
      <c r="E641" s="34"/>
      <c r="F641" s="219"/>
      <c r="G641" s="220"/>
      <c r="H641" s="34"/>
      <c r="I641" s="221"/>
      <c r="J641" s="2"/>
      <c r="K641" s="221"/>
      <c r="L641" s="2"/>
      <c r="M641" s="221"/>
      <c r="N641" s="2"/>
      <c r="O641" s="221"/>
      <c r="P641" s="2"/>
      <c r="Q641" s="221"/>
      <c r="R641" s="2"/>
      <c r="S641" s="221"/>
      <c r="T641" s="2"/>
      <c r="U641" s="169" t="str">
        <f t="shared" si="55"/>
        <v/>
      </c>
      <c r="V641" s="39" t="str">
        <f t="shared" si="56"/>
        <v/>
      </c>
      <c r="W641" s="170"/>
      <c r="X641" s="40"/>
      <c r="Y641" s="41" t="str">
        <f t="shared" si="57"/>
        <v/>
      </c>
      <c r="Z641" s="205" t="str">
        <f t="shared" si="58"/>
        <v/>
      </c>
      <c r="AA641" s="205" t="str">
        <f t="shared" si="59"/>
        <v/>
      </c>
      <c r="AB641" s="163">
        <f t="shared" si="60"/>
        <v>0</v>
      </c>
      <c r="AC641" s="209"/>
    </row>
    <row r="642" spans="1:29" ht="26.1" customHeight="1" thickTop="1" thickBot="1">
      <c r="A642" s="209"/>
      <c r="B642" s="32"/>
      <c r="C642" s="33"/>
      <c r="D642" s="32"/>
      <c r="E642" s="34"/>
      <c r="F642" s="219"/>
      <c r="G642" s="220"/>
      <c r="H642" s="34"/>
      <c r="I642" s="221"/>
      <c r="J642" s="2"/>
      <c r="K642" s="221"/>
      <c r="L642" s="2"/>
      <c r="M642" s="221"/>
      <c r="N642" s="2"/>
      <c r="O642" s="221"/>
      <c r="P642" s="2"/>
      <c r="Q642" s="221"/>
      <c r="R642" s="2"/>
      <c r="S642" s="221"/>
      <c r="T642" s="2"/>
      <c r="U642" s="169" t="str">
        <f t="shared" si="55"/>
        <v/>
      </c>
      <c r="V642" s="39" t="str">
        <f t="shared" si="56"/>
        <v/>
      </c>
      <c r="W642" s="170"/>
      <c r="X642" s="40"/>
      <c r="Y642" s="41" t="str">
        <f t="shared" si="57"/>
        <v/>
      </c>
      <c r="Z642" s="205" t="str">
        <f t="shared" si="58"/>
        <v/>
      </c>
      <c r="AA642" s="205" t="str">
        <f t="shared" si="59"/>
        <v/>
      </c>
      <c r="AB642" s="163">
        <f t="shared" si="60"/>
        <v>0</v>
      </c>
      <c r="AC642" s="209"/>
    </row>
    <row r="643" spans="1:29" ht="26.1" customHeight="1" thickTop="1" thickBot="1">
      <c r="A643" s="209"/>
      <c r="B643" s="32"/>
      <c r="C643" s="33"/>
      <c r="D643" s="32"/>
      <c r="E643" s="34"/>
      <c r="F643" s="219"/>
      <c r="G643" s="220"/>
      <c r="H643" s="34"/>
      <c r="I643" s="221"/>
      <c r="J643" s="2"/>
      <c r="K643" s="221"/>
      <c r="L643" s="2"/>
      <c r="M643" s="221"/>
      <c r="N643" s="2"/>
      <c r="O643" s="221"/>
      <c r="P643" s="2"/>
      <c r="Q643" s="221"/>
      <c r="R643" s="2"/>
      <c r="S643" s="221"/>
      <c r="T643" s="2"/>
      <c r="U643" s="169" t="str">
        <f t="shared" si="55"/>
        <v/>
      </c>
      <c r="V643" s="39" t="str">
        <f t="shared" si="56"/>
        <v/>
      </c>
      <c r="W643" s="170"/>
      <c r="X643" s="40"/>
      <c r="Y643" s="41" t="str">
        <f t="shared" si="57"/>
        <v/>
      </c>
      <c r="Z643" s="205" t="str">
        <f t="shared" si="58"/>
        <v/>
      </c>
      <c r="AA643" s="205" t="str">
        <f t="shared" si="59"/>
        <v/>
      </c>
      <c r="AB643" s="163">
        <f t="shared" si="60"/>
        <v>0</v>
      </c>
      <c r="AC643" s="209"/>
    </row>
    <row r="644" spans="1:29" ht="26.1" customHeight="1" thickTop="1" thickBot="1">
      <c r="A644" s="209"/>
      <c r="B644" s="32"/>
      <c r="C644" s="33"/>
      <c r="D644" s="32"/>
      <c r="E644" s="34"/>
      <c r="F644" s="219"/>
      <c r="G644" s="220"/>
      <c r="H644" s="34"/>
      <c r="I644" s="221"/>
      <c r="J644" s="2"/>
      <c r="K644" s="221"/>
      <c r="L644" s="2"/>
      <c r="M644" s="221"/>
      <c r="N644" s="2"/>
      <c r="O644" s="221"/>
      <c r="P644" s="2"/>
      <c r="Q644" s="221"/>
      <c r="R644" s="2"/>
      <c r="S644" s="221"/>
      <c r="T644" s="2"/>
      <c r="U644" s="169" t="str">
        <f t="shared" si="55"/>
        <v/>
      </c>
      <c r="V644" s="39" t="str">
        <f t="shared" si="56"/>
        <v/>
      </c>
      <c r="W644" s="170"/>
      <c r="X644" s="40"/>
      <c r="Y644" s="41" t="str">
        <f t="shared" si="57"/>
        <v/>
      </c>
      <c r="Z644" s="205" t="str">
        <f t="shared" si="58"/>
        <v/>
      </c>
      <c r="AA644" s="205" t="str">
        <f t="shared" si="59"/>
        <v/>
      </c>
      <c r="AB644" s="163">
        <f t="shared" si="60"/>
        <v>0</v>
      </c>
      <c r="AC644" s="209"/>
    </row>
    <row r="645" spans="1:29" ht="26.1" customHeight="1" thickTop="1" thickBot="1">
      <c r="A645" s="209"/>
      <c r="B645" s="32"/>
      <c r="C645" s="33"/>
      <c r="D645" s="32"/>
      <c r="E645" s="34"/>
      <c r="F645" s="219"/>
      <c r="G645" s="220"/>
      <c r="H645" s="34"/>
      <c r="I645" s="221"/>
      <c r="J645" s="2"/>
      <c r="K645" s="221"/>
      <c r="L645" s="2"/>
      <c r="M645" s="221"/>
      <c r="N645" s="2"/>
      <c r="O645" s="221"/>
      <c r="P645" s="2"/>
      <c r="Q645" s="221"/>
      <c r="R645" s="2"/>
      <c r="S645" s="221"/>
      <c r="T645" s="2"/>
      <c r="U645" s="169" t="str">
        <f t="shared" si="55"/>
        <v/>
      </c>
      <c r="V645" s="39" t="str">
        <f t="shared" si="56"/>
        <v/>
      </c>
      <c r="W645" s="170"/>
      <c r="X645" s="40"/>
      <c r="Y645" s="41" t="str">
        <f t="shared" si="57"/>
        <v/>
      </c>
      <c r="Z645" s="205" t="str">
        <f t="shared" si="58"/>
        <v/>
      </c>
      <c r="AA645" s="205" t="str">
        <f t="shared" si="59"/>
        <v/>
      </c>
      <c r="AB645" s="163">
        <f t="shared" si="60"/>
        <v>0</v>
      </c>
      <c r="AC645" s="209"/>
    </row>
    <row r="646" spans="1:29" ht="26.1" customHeight="1" thickTop="1" thickBot="1">
      <c r="A646" s="209"/>
      <c r="B646" s="32"/>
      <c r="C646" s="33"/>
      <c r="D646" s="32"/>
      <c r="E646" s="34"/>
      <c r="F646" s="219"/>
      <c r="G646" s="220"/>
      <c r="H646" s="34"/>
      <c r="I646" s="221"/>
      <c r="J646" s="2"/>
      <c r="K646" s="221"/>
      <c r="L646" s="2"/>
      <c r="M646" s="221"/>
      <c r="N646" s="2"/>
      <c r="O646" s="221"/>
      <c r="P646" s="2"/>
      <c r="Q646" s="221"/>
      <c r="R646" s="2"/>
      <c r="S646" s="221"/>
      <c r="T646" s="2"/>
      <c r="U646" s="169" t="str">
        <f t="shared" si="55"/>
        <v/>
      </c>
      <c r="V646" s="39" t="str">
        <f t="shared" si="56"/>
        <v/>
      </c>
      <c r="W646" s="170"/>
      <c r="X646" s="40"/>
      <c r="Y646" s="41" t="str">
        <f t="shared" si="57"/>
        <v/>
      </c>
      <c r="Z646" s="205" t="str">
        <f t="shared" si="58"/>
        <v/>
      </c>
      <c r="AA646" s="205" t="str">
        <f t="shared" si="59"/>
        <v/>
      </c>
      <c r="AB646" s="163">
        <f t="shared" si="60"/>
        <v>0</v>
      </c>
      <c r="AC646" s="209"/>
    </row>
    <row r="647" spans="1:29" ht="26.1" customHeight="1" thickTop="1" thickBot="1">
      <c r="A647" s="209"/>
      <c r="B647" s="32"/>
      <c r="C647" s="33"/>
      <c r="D647" s="32"/>
      <c r="E647" s="34"/>
      <c r="F647" s="219"/>
      <c r="G647" s="220"/>
      <c r="H647" s="34"/>
      <c r="I647" s="221"/>
      <c r="J647" s="2"/>
      <c r="K647" s="221"/>
      <c r="L647" s="2"/>
      <c r="M647" s="221"/>
      <c r="N647" s="2"/>
      <c r="O647" s="221"/>
      <c r="P647" s="2"/>
      <c r="Q647" s="221"/>
      <c r="R647" s="2"/>
      <c r="S647" s="221"/>
      <c r="T647" s="2"/>
      <c r="U647" s="169" t="str">
        <f t="shared" si="55"/>
        <v/>
      </c>
      <c r="V647" s="39" t="str">
        <f t="shared" si="56"/>
        <v/>
      </c>
      <c r="W647" s="170"/>
      <c r="X647" s="40"/>
      <c r="Y647" s="41" t="str">
        <f t="shared" si="57"/>
        <v/>
      </c>
      <c r="Z647" s="205" t="str">
        <f t="shared" si="58"/>
        <v/>
      </c>
      <c r="AA647" s="205" t="str">
        <f t="shared" si="59"/>
        <v/>
      </c>
      <c r="AB647" s="163">
        <f t="shared" si="60"/>
        <v>0</v>
      </c>
      <c r="AC647" s="209"/>
    </row>
    <row r="648" spans="1:29" ht="26.1" customHeight="1" thickTop="1" thickBot="1">
      <c r="A648" s="209"/>
      <c r="B648" s="32"/>
      <c r="C648" s="33"/>
      <c r="D648" s="32"/>
      <c r="E648" s="34"/>
      <c r="F648" s="219"/>
      <c r="G648" s="220"/>
      <c r="H648" s="34"/>
      <c r="I648" s="221"/>
      <c r="J648" s="2"/>
      <c r="K648" s="221"/>
      <c r="L648" s="2"/>
      <c r="M648" s="221"/>
      <c r="N648" s="2"/>
      <c r="O648" s="221"/>
      <c r="P648" s="2"/>
      <c r="Q648" s="221"/>
      <c r="R648" s="2"/>
      <c r="S648" s="221"/>
      <c r="T648" s="2"/>
      <c r="U648" s="169" t="str">
        <f t="shared" si="55"/>
        <v/>
      </c>
      <c r="V648" s="39" t="str">
        <f t="shared" si="56"/>
        <v/>
      </c>
      <c r="W648" s="170"/>
      <c r="X648" s="40"/>
      <c r="Y648" s="41" t="str">
        <f t="shared" si="57"/>
        <v/>
      </c>
      <c r="Z648" s="205" t="str">
        <f t="shared" si="58"/>
        <v/>
      </c>
      <c r="AA648" s="205" t="str">
        <f t="shared" si="59"/>
        <v/>
      </c>
      <c r="AB648" s="163">
        <f t="shared" si="60"/>
        <v>0</v>
      </c>
      <c r="AC648" s="209"/>
    </row>
    <row r="649" spans="1:29" ht="26.1" customHeight="1" thickTop="1" thickBot="1">
      <c r="A649" s="209"/>
      <c r="B649" s="32"/>
      <c r="C649" s="33"/>
      <c r="D649" s="32"/>
      <c r="E649" s="34"/>
      <c r="F649" s="219"/>
      <c r="G649" s="220"/>
      <c r="H649" s="34"/>
      <c r="I649" s="221"/>
      <c r="J649" s="2"/>
      <c r="K649" s="221"/>
      <c r="L649" s="2"/>
      <c r="M649" s="221"/>
      <c r="N649" s="2"/>
      <c r="O649" s="221"/>
      <c r="P649" s="2"/>
      <c r="Q649" s="221"/>
      <c r="R649" s="2"/>
      <c r="S649" s="221"/>
      <c r="T649" s="2"/>
      <c r="U649" s="169" t="str">
        <f t="shared" si="55"/>
        <v/>
      </c>
      <c r="V649" s="39" t="str">
        <f t="shared" si="56"/>
        <v/>
      </c>
      <c r="W649" s="170"/>
      <c r="X649" s="40"/>
      <c r="Y649" s="41" t="str">
        <f t="shared" si="57"/>
        <v/>
      </c>
      <c r="Z649" s="205" t="str">
        <f t="shared" si="58"/>
        <v/>
      </c>
      <c r="AA649" s="205" t="str">
        <f t="shared" si="59"/>
        <v/>
      </c>
      <c r="AB649" s="163">
        <f t="shared" si="60"/>
        <v>0</v>
      </c>
      <c r="AC649" s="209"/>
    </row>
    <row r="650" spans="1:29" ht="26.1" customHeight="1" thickTop="1" thickBot="1">
      <c r="A650" s="209"/>
      <c r="B650" s="32"/>
      <c r="C650" s="33"/>
      <c r="D650" s="32"/>
      <c r="E650" s="34"/>
      <c r="F650" s="219"/>
      <c r="G650" s="220"/>
      <c r="H650" s="34"/>
      <c r="I650" s="221"/>
      <c r="J650" s="2"/>
      <c r="K650" s="221"/>
      <c r="L650" s="2"/>
      <c r="M650" s="221"/>
      <c r="N650" s="2"/>
      <c r="O650" s="221"/>
      <c r="P650" s="2"/>
      <c r="Q650" s="221"/>
      <c r="R650" s="2"/>
      <c r="S650" s="221"/>
      <c r="T650" s="2"/>
      <c r="U650" s="169" t="str">
        <f t="shared" si="55"/>
        <v/>
      </c>
      <c r="V650" s="39" t="str">
        <f t="shared" si="56"/>
        <v/>
      </c>
      <c r="W650" s="170"/>
      <c r="X650" s="40"/>
      <c r="Y650" s="41" t="str">
        <f t="shared" si="57"/>
        <v/>
      </c>
      <c r="Z650" s="205" t="str">
        <f t="shared" si="58"/>
        <v/>
      </c>
      <c r="AA650" s="205" t="str">
        <f t="shared" si="59"/>
        <v/>
      </c>
      <c r="AB650" s="163">
        <f t="shared" si="60"/>
        <v>0</v>
      </c>
      <c r="AC650" s="209"/>
    </row>
    <row r="651" spans="1:29" ht="26.1" customHeight="1" thickTop="1" thickBot="1">
      <c r="A651" s="209"/>
      <c r="B651" s="32"/>
      <c r="C651" s="33"/>
      <c r="D651" s="32"/>
      <c r="E651" s="34"/>
      <c r="F651" s="219"/>
      <c r="G651" s="220"/>
      <c r="H651" s="34"/>
      <c r="I651" s="221"/>
      <c r="J651" s="2"/>
      <c r="K651" s="221"/>
      <c r="L651" s="2"/>
      <c r="M651" s="221"/>
      <c r="N651" s="2"/>
      <c r="O651" s="221"/>
      <c r="P651" s="2"/>
      <c r="Q651" s="221"/>
      <c r="R651" s="2"/>
      <c r="S651" s="221"/>
      <c r="T651" s="2"/>
      <c r="U651" s="169" t="str">
        <f t="shared" si="55"/>
        <v/>
      </c>
      <c r="V651" s="39" t="str">
        <f t="shared" si="56"/>
        <v/>
      </c>
      <c r="W651" s="170"/>
      <c r="X651" s="40"/>
      <c r="Y651" s="41" t="str">
        <f t="shared" si="57"/>
        <v/>
      </c>
      <c r="Z651" s="205" t="str">
        <f t="shared" si="58"/>
        <v/>
      </c>
      <c r="AA651" s="205" t="str">
        <f t="shared" si="59"/>
        <v/>
      </c>
      <c r="AB651" s="163">
        <f t="shared" si="60"/>
        <v>0</v>
      </c>
      <c r="AC651" s="209"/>
    </row>
    <row r="652" spans="1:29" ht="26.1" customHeight="1" thickTop="1" thickBot="1">
      <c r="A652" s="209"/>
      <c r="B652" s="32"/>
      <c r="C652" s="33"/>
      <c r="D652" s="32"/>
      <c r="E652" s="34"/>
      <c r="F652" s="219"/>
      <c r="G652" s="220"/>
      <c r="H652" s="34"/>
      <c r="I652" s="221"/>
      <c r="J652" s="2"/>
      <c r="K652" s="221"/>
      <c r="L652" s="2"/>
      <c r="M652" s="221"/>
      <c r="N652" s="2"/>
      <c r="O652" s="221"/>
      <c r="P652" s="2"/>
      <c r="Q652" s="221"/>
      <c r="R652" s="2"/>
      <c r="S652" s="221"/>
      <c r="T652" s="2"/>
      <c r="U652" s="169" t="str">
        <f t="shared" si="55"/>
        <v/>
      </c>
      <c r="V652" s="39" t="str">
        <f t="shared" si="56"/>
        <v/>
      </c>
      <c r="W652" s="170"/>
      <c r="X652" s="40"/>
      <c r="Y652" s="41" t="str">
        <f t="shared" si="57"/>
        <v/>
      </c>
      <c r="Z652" s="205" t="str">
        <f t="shared" si="58"/>
        <v/>
      </c>
      <c r="AA652" s="205" t="str">
        <f t="shared" si="59"/>
        <v/>
      </c>
      <c r="AB652" s="163">
        <f t="shared" si="60"/>
        <v>0</v>
      </c>
      <c r="AC652" s="209"/>
    </row>
    <row r="653" spans="1:29" ht="26.1" customHeight="1" thickTop="1" thickBot="1">
      <c r="A653" s="209"/>
      <c r="B653" s="32"/>
      <c r="C653" s="33"/>
      <c r="D653" s="32"/>
      <c r="E653" s="34"/>
      <c r="F653" s="219"/>
      <c r="G653" s="220"/>
      <c r="H653" s="34"/>
      <c r="I653" s="221"/>
      <c r="J653" s="2"/>
      <c r="K653" s="221"/>
      <c r="L653" s="2"/>
      <c r="M653" s="221"/>
      <c r="N653" s="2"/>
      <c r="O653" s="221"/>
      <c r="P653" s="2"/>
      <c r="Q653" s="221"/>
      <c r="R653" s="2"/>
      <c r="S653" s="221"/>
      <c r="T653" s="2"/>
      <c r="U653" s="169" t="str">
        <f t="shared" si="55"/>
        <v/>
      </c>
      <c r="V653" s="39" t="str">
        <f t="shared" si="56"/>
        <v/>
      </c>
      <c r="W653" s="170"/>
      <c r="X653" s="40"/>
      <c r="Y653" s="41" t="str">
        <f t="shared" si="57"/>
        <v/>
      </c>
      <c r="Z653" s="205" t="str">
        <f t="shared" si="58"/>
        <v/>
      </c>
      <c r="AA653" s="205" t="str">
        <f t="shared" si="59"/>
        <v/>
      </c>
      <c r="AB653" s="163">
        <f t="shared" si="60"/>
        <v>0</v>
      </c>
      <c r="AC653" s="209"/>
    </row>
    <row r="654" spans="1:29" ht="26.1" customHeight="1" thickTop="1" thickBot="1">
      <c r="A654" s="209"/>
      <c r="B654" s="32"/>
      <c r="C654" s="33"/>
      <c r="D654" s="32"/>
      <c r="E654" s="34"/>
      <c r="F654" s="219"/>
      <c r="G654" s="220"/>
      <c r="H654" s="34"/>
      <c r="I654" s="221"/>
      <c r="J654" s="2"/>
      <c r="K654" s="221"/>
      <c r="L654" s="2"/>
      <c r="M654" s="221"/>
      <c r="N654" s="2"/>
      <c r="O654" s="221"/>
      <c r="P654" s="2"/>
      <c r="Q654" s="221"/>
      <c r="R654" s="2"/>
      <c r="S654" s="221"/>
      <c r="T654" s="2"/>
      <c r="U654" s="169" t="str">
        <f t="shared" si="55"/>
        <v/>
      </c>
      <c r="V654" s="39" t="str">
        <f t="shared" si="56"/>
        <v/>
      </c>
      <c r="W654" s="170"/>
      <c r="X654" s="40"/>
      <c r="Y654" s="41" t="str">
        <f t="shared" si="57"/>
        <v/>
      </c>
      <c r="Z654" s="205" t="str">
        <f t="shared" si="58"/>
        <v/>
      </c>
      <c r="AA654" s="205" t="str">
        <f t="shared" si="59"/>
        <v/>
      </c>
      <c r="AB654" s="163">
        <f t="shared" si="60"/>
        <v>0</v>
      </c>
      <c r="AC654" s="209"/>
    </row>
    <row r="655" spans="1:29" ht="26.1" customHeight="1" thickTop="1" thickBot="1">
      <c r="A655" s="209"/>
      <c r="B655" s="32"/>
      <c r="C655" s="33"/>
      <c r="D655" s="32"/>
      <c r="E655" s="34"/>
      <c r="F655" s="219"/>
      <c r="G655" s="220"/>
      <c r="H655" s="34"/>
      <c r="I655" s="221"/>
      <c r="J655" s="2"/>
      <c r="K655" s="221"/>
      <c r="L655" s="2"/>
      <c r="M655" s="221"/>
      <c r="N655" s="2"/>
      <c r="O655" s="221"/>
      <c r="P655" s="2"/>
      <c r="Q655" s="221"/>
      <c r="R655" s="2"/>
      <c r="S655" s="221"/>
      <c r="T655" s="2"/>
      <c r="U655" s="169" t="str">
        <f t="shared" si="55"/>
        <v/>
      </c>
      <c r="V655" s="39" t="str">
        <f t="shared" si="56"/>
        <v/>
      </c>
      <c r="W655" s="170"/>
      <c r="X655" s="40"/>
      <c r="Y655" s="41" t="str">
        <f t="shared" si="57"/>
        <v/>
      </c>
      <c r="Z655" s="205" t="str">
        <f t="shared" si="58"/>
        <v/>
      </c>
      <c r="AA655" s="205" t="str">
        <f t="shared" si="59"/>
        <v/>
      </c>
      <c r="AB655" s="163">
        <f t="shared" si="60"/>
        <v>0</v>
      </c>
      <c r="AC655" s="209"/>
    </row>
    <row r="656" spans="1:29" ht="26.1" customHeight="1" thickTop="1" thickBot="1">
      <c r="A656" s="209"/>
      <c r="B656" s="32"/>
      <c r="C656" s="33"/>
      <c r="D656" s="32"/>
      <c r="E656" s="34"/>
      <c r="F656" s="219"/>
      <c r="G656" s="220"/>
      <c r="H656" s="34"/>
      <c r="I656" s="221"/>
      <c r="J656" s="2"/>
      <c r="K656" s="221"/>
      <c r="L656" s="2"/>
      <c r="M656" s="221"/>
      <c r="N656" s="2"/>
      <c r="O656" s="221"/>
      <c r="P656" s="2"/>
      <c r="Q656" s="221"/>
      <c r="R656" s="2"/>
      <c r="S656" s="221"/>
      <c r="T656" s="2"/>
      <c r="U656" s="169" t="str">
        <f t="shared" ref="U656:U719" si="61">IF(AND(COUNTA(J656,L656,N656,P656,R656,T656)=0,COUNTA(I656,K656,M656,O656,Q656,S656)=6),"x","")</f>
        <v/>
      </c>
      <c r="V656" s="39" t="str">
        <f t="shared" ref="V656:V719" si="62">IF(COUNTA(J656,L656,N656,P656,R656,T656)=1,"x","")</f>
        <v/>
      </c>
      <c r="W656" s="170"/>
      <c r="X656" s="40"/>
      <c r="Y656" s="41" t="str">
        <f t="shared" ref="Y656:Y719" si="63">IF(AND(U656="x",V656="",W656&gt;0),EDATE(W656,$Y$10),"")</f>
        <v/>
      </c>
      <c r="Z656" s="205" t="str">
        <f t="shared" ref="Z656:Z719" si="64">IF(AND(COUNTA(H656)=1,COUNTIF(U656:V656,"x")=0),1,"")</f>
        <v/>
      </c>
      <c r="AA656" s="205" t="str">
        <f t="shared" ref="AA656:AA719" si="65">IF(AND($Z656=1,G656="x"),1,"")</f>
        <v/>
      </c>
      <c r="AB656" s="163">
        <f t="shared" ref="AB656:AB719" si="66">IF(AND(V656="X",G656="X"),1,0)</f>
        <v>0</v>
      </c>
      <c r="AC656" s="209"/>
    </row>
    <row r="657" spans="1:29" ht="26.1" customHeight="1" thickTop="1" thickBot="1">
      <c r="A657" s="209"/>
      <c r="B657" s="32"/>
      <c r="C657" s="33"/>
      <c r="D657" s="32"/>
      <c r="E657" s="34"/>
      <c r="F657" s="219"/>
      <c r="G657" s="220"/>
      <c r="H657" s="34"/>
      <c r="I657" s="221"/>
      <c r="J657" s="2"/>
      <c r="K657" s="221"/>
      <c r="L657" s="2"/>
      <c r="M657" s="221"/>
      <c r="N657" s="2"/>
      <c r="O657" s="221"/>
      <c r="P657" s="2"/>
      <c r="Q657" s="221"/>
      <c r="R657" s="2"/>
      <c r="S657" s="221"/>
      <c r="T657" s="2"/>
      <c r="U657" s="169" t="str">
        <f t="shared" si="61"/>
        <v/>
      </c>
      <c r="V657" s="39" t="str">
        <f t="shared" si="62"/>
        <v/>
      </c>
      <c r="W657" s="170"/>
      <c r="X657" s="40"/>
      <c r="Y657" s="41" t="str">
        <f t="shared" si="63"/>
        <v/>
      </c>
      <c r="Z657" s="205" t="str">
        <f t="shared" si="64"/>
        <v/>
      </c>
      <c r="AA657" s="205" t="str">
        <f t="shared" si="65"/>
        <v/>
      </c>
      <c r="AB657" s="163">
        <f t="shared" si="66"/>
        <v>0</v>
      </c>
      <c r="AC657" s="209"/>
    </row>
    <row r="658" spans="1:29" ht="26.1" customHeight="1" thickTop="1" thickBot="1">
      <c r="A658" s="209"/>
      <c r="B658" s="32"/>
      <c r="C658" s="33"/>
      <c r="D658" s="32"/>
      <c r="E658" s="34"/>
      <c r="F658" s="219"/>
      <c r="G658" s="220"/>
      <c r="H658" s="34"/>
      <c r="I658" s="221"/>
      <c r="J658" s="2"/>
      <c r="K658" s="221"/>
      <c r="L658" s="2"/>
      <c r="M658" s="221"/>
      <c r="N658" s="2"/>
      <c r="O658" s="221"/>
      <c r="P658" s="2"/>
      <c r="Q658" s="221"/>
      <c r="R658" s="2"/>
      <c r="S658" s="221"/>
      <c r="T658" s="2"/>
      <c r="U658" s="169" t="str">
        <f t="shared" si="61"/>
        <v/>
      </c>
      <c r="V658" s="39" t="str">
        <f t="shared" si="62"/>
        <v/>
      </c>
      <c r="W658" s="170"/>
      <c r="X658" s="40"/>
      <c r="Y658" s="41" t="str">
        <f t="shared" si="63"/>
        <v/>
      </c>
      <c r="Z658" s="205" t="str">
        <f t="shared" si="64"/>
        <v/>
      </c>
      <c r="AA658" s="205" t="str">
        <f t="shared" si="65"/>
        <v/>
      </c>
      <c r="AB658" s="163">
        <f t="shared" si="66"/>
        <v>0</v>
      </c>
      <c r="AC658" s="209"/>
    </row>
    <row r="659" spans="1:29" ht="26.1" customHeight="1" thickTop="1" thickBot="1">
      <c r="A659" s="209"/>
      <c r="B659" s="32"/>
      <c r="C659" s="33"/>
      <c r="D659" s="32"/>
      <c r="E659" s="34"/>
      <c r="F659" s="219"/>
      <c r="G659" s="220"/>
      <c r="H659" s="34"/>
      <c r="I659" s="221"/>
      <c r="J659" s="2"/>
      <c r="K659" s="221"/>
      <c r="L659" s="2"/>
      <c r="M659" s="221"/>
      <c r="N659" s="2"/>
      <c r="O659" s="221"/>
      <c r="P659" s="2"/>
      <c r="Q659" s="221"/>
      <c r="R659" s="2"/>
      <c r="S659" s="221"/>
      <c r="T659" s="2"/>
      <c r="U659" s="169" t="str">
        <f t="shared" si="61"/>
        <v/>
      </c>
      <c r="V659" s="39" t="str">
        <f t="shared" si="62"/>
        <v/>
      </c>
      <c r="W659" s="170"/>
      <c r="X659" s="40"/>
      <c r="Y659" s="41" t="str">
        <f t="shared" si="63"/>
        <v/>
      </c>
      <c r="Z659" s="205" t="str">
        <f t="shared" si="64"/>
        <v/>
      </c>
      <c r="AA659" s="205" t="str">
        <f t="shared" si="65"/>
        <v/>
      </c>
      <c r="AB659" s="163">
        <f t="shared" si="66"/>
        <v>0</v>
      </c>
      <c r="AC659" s="209"/>
    </row>
    <row r="660" spans="1:29" ht="26.1" customHeight="1" thickTop="1" thickBot="1">
      <c r="A660" s="209"/>
      <c r="B660" s="32"/>
      <c r="C660" s="33"/>
      <c r="D660" s="32"/>
      <c r="E660" s="34"/>
      <c r="F660" s="219"/>
      <c r="G660" s="220"/>
      <c r="H660" s="34"/>
      <c r="I660" s="221"/>
      <c r="J660" s="2"/>
      <c r="K660" s="221"/>
      <c r="L660" s="2"/>
      <c r="M660" s="221"/>
      <c r="N660" s="2"/>
      <c r="O660" s="221"/>
      <c r="P660" s="2"/>
      <c r="Q660" s="221"/>
      <c r="R660" s="2"/>
      <c r="S660" s="221"/>
      <c r="T660" s="2"/>
      <c r="U660" s="169" t="str">
        <f t="shared" si="61"/>
        <v/>
      </c>
      <c r="V660" s="39" t="str">
        <f t="shared" si="62"/>
        <v/>
      </c>
      <c r="W660" s="170"/>
      <c r="X660" s="40"/>
      <c r="Y660" s="41" t="str">
        <f t="shared" si="63"/>
        <v/>
      </c>
      <c r="Z660" s="205" t="str">
        <f t="shared" si="64"/>
        <v/>
      </c>
      <c r="AA660" s="205" t="str">
        <f t="shared" si="65"/>
        <v/>
      </c>
      <c r="AB660" s="163">
        <f t="shared" si="66"/>
        <v>0</v>
      </c>
      <c r="AC660" s="209"/>
    </row>
    <row r="661" spans="1:29" ht="26.1" customHeight="1" thickTop="1" thickBot="1">
      <c r="A661" s="209"/>
      <c r="B661" s="32"/>
      <c r="C661" s="33"/>
      <c r="D661" s="32"/>
      <c r="E661" s="34"/>
      <c r="F661" s="219"/>
      <c r="G661" s="220"/>
      <c r="H661" s="34"/>
      <c r="I661" s="221"/>
      <c r="J661" s="2"/>
      <c r="K661" s="221"/>
      <c r="L661" s="2"/>
      <c r="M661" s="221"/>
      <c r="N661" s="2"/>
      <c r="O661" s="221"/>
      <c r="P661" s="2"/>
      <c r="Q661" s="221"/>
      <c r="R661" s="2"/>
      <c r="S661" s="221"/>
      <c r="T661" s="2"/>
      <c r="U661" s="169" t="str">
        <f t="shared" si="61"/>
        <v/>
      </c>
      <c r="V661" s="39" t="str">
        <f t="shared" si="62"/>
        <v/>
      </c>
      <c r="W661" s="170"/>
      <c r="X661" s="40"/>
      <c r="Y661" s="41" t="str">
        <f t="shared" si="63"/>
        <v/>
      </c>
      <c r="Z661" s="205" t="str">
        <f t="shared" si="64"/>
        <v/>
      </c>
      <c r="AA661" s="205" t="str">
        <f t="shared" si="65"/>
        <v/>
      </c>
      <c r="AB661" s="163">
        <f t="shared" si="66"/>
        <v>0</v>
      </c>
      <c r="AC661" s="209"/>
    </row>
    <row r="662" spans="1:29" ht="26.1" customHeight="1" thickTop="1" thickBot="1">
      <c r="A662" s="209"/>
      <c r="B662" s="32"/>
      <c r="C662" s="33"/>
      <c r="D662" s="32"/>
      <c r="E662" s="34"/>
      <c r="F662" s="219"/>
      <c r="G662" s="220"/>
      <c r="H662" s="34"/>
      <c r="I662" s="221"/>
      <c r="J662" s="2"/>
      <c r="K662" s="221"/>
      <c r="L662" s="2"/>
      <c r="M662" s="221"/>
      <c r="N662" s="2"/>
      <c r="O662" s="221"/>
      <c r="P662" s="2"/>
      <c r="Q662" s="221"/>
      <c r="R662" s="2"/>
      <c r="S662" s="221"/>
      <c r="T662" s="2"/>
      <c r="U662" s="169" t="str">
        <f t="shared" si="61"/>
        <v/>
      </c>
      <c r="V662" s="39" t="str">
        <f t="shared" si="62"/>
        <v/>
      </c>
      <c r="W662" s="170"/>
      <c r="X662" s="40"/>
      <c r="Y662" s="41" t="str">
        <f t="shared" si="63"/>
        <v/>
      </c>
      <c r="Z662" s="205" t="str">
        <f t="shared" si="64"/>
        <v/>
      </c>
      <c r="AA662" s="205" t="str">
        <f t="shared" si="65"/>
        <v/>
      </c>
      <c r="AB662" s="163">
        <f t="shared" si="66"/>
        <v>0</v>
      </c>
      <c r="AC662" s="209"/>
    </row>
    <row r="663" spans="1:29" ht="26.1" customHeight="1" thickTop="1" thickBot="1">
      <c r="A663" s="209"/>
      <c r="B663" s="32"/>
      <c r="C663" s="33"/>
      <c r="D663" s="32"/>
      <c r="E663" s="34"/>
      <c r="F663" s="219"/>
      <c r="G663" s="220"/>
      <c r="H663" s="34"/>
      <c r="I663" s="221"/>
      <c r="J663" s="2"/>
      <c r="K663" s="221"/>
      <c r="L663" s="2"/>
      <c r="M663" s="221"/>
      <c r="N663" s="2"/>
      <c r="O663" s="221"/>
      <c r="P663" s="2"/>
      <c r="Q663" s="221"/>
      <c r="R663" s="2"/>
      <c r="S663" s="221"/>
      <c r="T663" s="2"/>
      <c r="U663" s="169" t="str">
        <f t="shared" si="61"/>
        <v/>
      </c>
      <c r="V663" s="39" t="str">
        <f t="shared" si="62"/>
        <v/>
      </c>
      <c r="W663" s="170"/>
      <c r="X663" s="40"/>
      <c r="Y663" s="41" t="str">
        <f t="shared" si="63"/>
        <v/>
      </c>
      <c r="Z663" s="205" t="str">
        <f t="shared" si="64"/>
        <v/>
      </c>
      <c r="AA663" s="205" t="str">
        <f t="shared" si="65"/>
        <v/>
      </c>
      <c r="AB663" s="163">
        <f t="shared" si="66"/>
        <v>0</v>
      </c>
      <c r="AC663" s="209"/>
    </row>
    <row r="664" spans="1:29" ht="26.1" customHeight="1" thickTop="1" thickBot="1">
      <c r="A664" s="209"/>
      <c r="B664" s="32"/>
      <c r="C664" s="33"/>
      <c r="D664" s="32"/>
      <c r="E664" s="34"/>
      <c r="F664" s="219"/>
      <c r="G664" s="220"/>
      <c r="H664" s="34"/>
      <c r="I664" s="221"/>
      <c r="J664" s="2"/>
      <c r="K664" s="221"/>
      <c r="L664" s="2"/>
      <c r="M664" s="221"/>
      <c r="N664" s="2"/>
      <c r="O664" s="221"/>
      <c r="P664" s="2"/>
      <c r="Q664" s="221"/>
      <c r="R664" s="2"/>
      <c r="S664" s="221"/>
      <c r="T664" s="2"/>
      <c r="U664" s="169" t="str">
        <f t="shared" si="61"/>
        <v/>
      </c>
      <c r="V664" s="39" t="str">
        <f t="shared" si="62"/>
        <v/>
      </c>
      <c r="W664" s="170"/>
      <c r="X664" s="40"/>
      <c r="Y664" s="41" t="str">
        <f t="shared" si="63"/>
        <v/>
      </c>
      <c r="Z664" s="205" t="str">
        <f t="shared" si="64"/>
        <v/>
      </c>
      <c r="AA664" s="205" t="str">
        <f t="shared" si="65"/>
        <v/>
      </c>
      <c r="AB664" s="163">
        <f t="shared" si="66"/>
        <v>0</v>
      </c>
      <c r="AC664" s="209"/>
    </row>
    <row r="665" spans="1:29" ht="26.1" customHeight="1" thickTop="1" thickBot="1">
      <c r="A665" s="209"/>
      <c r="B665" s="32"/>
      <c r="C665" s="33"/>
      <c r="D665" s="32"/>
      <c r="E665" s="34"/>
      <c r="F665" s="219"/>
      <c r="G665" s="220"/>
      <c r="H665" s="34"/>
      <c r="I665" s="221"/>
      <c r="J665" s="2"/>
      <c r="K665" s="221"/>
      <c r="L665" s="2"/>
      <c r="M665" s="221"/>
      <c r="N665" s="2"/>
      <c r="O665" s="221"/>
      <c r="P665" s="2"/>
      <c r="Q665" s="221"/>
      <c r="R665" s="2"/>
      <c r="S665" s="221"/>
      <c r="T665" s="2"/>
      <c r="U665" s="169" t="str">
        <f t="shared" si="61"/>
        <v/>
      </c>
      <c r="V665" s="39" t="str">
        <f t="shared" si="62"/>
        <v/>
      </c>
      <c r="W665" s="170"/>
      <c r="X665" s="40"/>
      <c r="Y665" s="41" t="str">
        <f t="shared" si="63"/>
        <v/>
      </c>
      <c r="Z665" s="205" t="str">
        <f t="shared" si="64"/>
        <v/>
      </c>
      <c r="AA665" s="205" t="str">
        <f t="shared" si="65"/>
        <v/>
      </c>
      <c r="AB665" s="163">
        <f t="shared" si="66"/>
        <v>0</v>
      </c>
      <c r="AC665" s="209"/>
    </row>
    <row r="666" spans="1:29" ht="26.1" customHeight="1" thickTop="1" thickBot="1">
      <c r="A666" s="209"/>
      <c r="B666" s="32"/>
      <c r="C666" s="33"/>
      <c r="D666" s="32"/>
      <c r="E666" s="34"/>
      <c r="F666" s="219"/>
      <c r="G666" s="220"/>
      <c r="H666" s="34"/>
      <c r="I666" s="221"/>
      <c r="J666" s="2"/>
      <c r="K666" s="221"/>
      <c r="L666" s="2"/>
      <c r="M666" s="221"/>
      <c r="N666" s="2"/>
      <c r="O666" s="221"/>
      <c r="P666" s="2"/>
      <c r="Q666" s="221"/>
      <c r="R666" s="2"/>
      <c r="S666" s="221"/>
      <c r="T666" s="2"/>
      <c r="U666" s="169" t="str">
        <f t="shared" si="61"/>
        <v/>
      </c>
      <c r="V666" s="39" t="str">
        <f t="shared" si="62"/>
        <v/>
      </c>
      <c r="W666" s="170"/>
      <c r="X666" s="40"/>
      <c r="Y666" s="41" t="str">
        <f t="shared" si="63"/>
        <v/>
      </c>
      <c r="Z666" s="205" t="str">
        <f t="shared" si="64"/>
        <v/>
      </c>
      <c r="AA666" s="205" t="str">
        <f t="shared" si="65"/>
        <v/>
      </c>
      <c r="AB666" s="163">
        <f t="shared" si="66"/>
        <v>0</v>
      </c>
      <c r="AC666" s="209"/>
    </row>
    <row r="667" spans="1:29" ht="26.1" customHeight="1" thickTop="1" thickBot="1">
      <c r="A667" s="209"/>
      <c r="B667" s="32"/>
      <c r="C667" s="33"/>
      <c r="D667" s="32"/>
      <c r="E667" s="34"/>
      <c r="F667" s="219"/>
      <c r="G667" s="220"/>
      <c r="H667" s="34"/>
      <c r="I667" s="221"/>
      <c r="J667" s="2"/>
      <c r="K667" s="221"/>
      <c r="L667" s="2"/>
      <c r="M667" s="221"/>
      <c r="N667" s="2"/>
      <c r="O667" s="221"/>
      <c r="P667" s="2"/>
      <c r="Q667" s="221"/>
      <c r="R667" s="2"/>
      <c r="S667" s="221"/>
      <c r="T667" s="2"/>
      <c r="U667" s="169" t="str">
        <f t="shared" si="61"/>
        <v/>
      </c>
      <c r="V667" s="39" t="str">
        <f t="shared" si="62"/>
        <v/>
      </c>
      <c r="W667" s="170"/>
      <c r="X667" s="40"/>
      <c r="Y667" s="41" t="str">
        <f t="shared" si="63"/>
        <v/>
      </c>
      <c r="Z667" s="205" t="str">
        <f t="shared" si="64"/>
        <v/>
      </c>
      <c r="AA667" s="205" t="str">
        <f t="shared" si="65"/>
        <v/>
      </c>
      <c r="AB667" s="163">
        <f t="shared" si="66"/>
        <v>0</v>
      </c>
      <c r="AC667" s="209"/>
    </row>
    <row r="668" spans="1:29" ht="26.1" customHeight="1" thickTop="1" thickBot="1">
      <c r="A668" s="209"/>
      <c r="B668" s="32"/>
      <c r="C668" s="33"/>
      <c r="D668" s="32"/>
      <c r="E668" s="34"/>
      <c r="F668" s="219"/>
      <c r="G668" s="220"/>
      <c r="H668" s="34"/>
      <c r="I668" s="221"/>
      <c r="J668" s="2"/>
      <c r="K668" s="221"/>
      <c r="L668" s="2"/>
      <c r="M668" s="221"/>
      <c r="N668" s="2"/>
      <c r="O668" s="221"/>
      <c r="P668" s="2"/>
      <c r="Q668" s="221"/>
      <c r="R668" s="2"/>
      <c r="S668" s="221"/>
      <c r="T668" s="2"/>
      <c r="U668" s="169" t="str">
        <f t="shared" si="61"/>
        <v/>
      </c>
      <c r="V668" s="39" t="str">
        <f t="shared" si="62"/>
        <v/>
      </c>
      <c r="W668" s="170"/>
      <c r="X668" s="40"/>
      <c r="Y668" s="41" t="str">
        <f t="shared" si="63"/>
        <v/>
      </c>
      <c r="Z668" s="205" t="str">
        <f t="shared" si="64"/>
        <v/>
      </c>
      <c r="AA668" s="205" t="str">
        <f t="shared" si="65"/>
        <v/>
      </c>
      <c r="AB668" s="163">
        <f t="shared" si="66"/>
        <v>0</v>
      </c>
      <c r="AC668" s="209"/>
    </row>
    <row r="669" spans="1:29" ht="26.1" customHeight="1" thickTop="1" thickBot="1">
      <c r="A669" s="209"/>
      <c r="B669" s="32"/>
      <c r="C669" s="33"/>
      <c r="D669" s="32"/>
      <c r="E669" s="34"/>
      <c r="F669" s="219"/>
      <c r="G669" s="220"/>
      <c r="H669" s="34"/>
      <c r="I669" s="221"/>
      <c r="J669" s="2"/>
      <c r="K669" s="221"/>
      <c r="L669" s="2"/>
      <c r="M669" s="221"/>
      <c r="N669" s="2"/>
      <c r="O669" s="221"/>
      <c r="P669" s="2"/>
      <c r="Q669" s="221"/>
      <c r="R669" s="2"/>
      <c r="S669" s="221"/>
      <c r="T669" s="2"/>
      <c r="U669" s="169" t="str">
        <f t="shared" si="61"/>
        <v/>
      </c>
      <c r="V669" s="39" t="str">
        <f t="shared" si="62"/>
        <v/>
      </c>
      <c r="W669" s="170"/>
      <c r="X669" s="40"/>
      <c r="Y669" s="41" t="str">
        <f t="shared" si="63"/>
        <v/>
      </c>
      <c r="Z669" s="205" t="str">
        <f t="shared" si="64"/>
        <v/>
      </c>
      <c r="AA669" s="205" t="str">
        <f t="shared" si="65"/>
        <v/>
      </c>
      <c r="AB669" s="163">
        <f t="shared" si="66"/>
        <v>0</v>
      </c>
      <c r="AC669" s="209"/>
    </row>
    <row r="670" spans="1:29" ht="26.1" customHeight="1" thickTop="1" thickBot="1">
      <c r="A670" s="209"/>
      <c r="B670" s="32"/>
      <c r="C670" s="33"/>
      <c r="D670" s="32"/>
      <c r="E670" s="34"/>
      <c r="F670" s="219"/>
      <c r="G670" s="220"/>
      <c r="H670" s="34"/>
      <c r="I670" s="221"/>
      <c r="J670" s="2"/>
      <c r="K670" s="221"/>
      <c r="L670" s="2"/>
      <c r="M670" s="221"/>
      <c r="N670" s="2"/>
      <c r="O670" s="221"/>
      <c r="P670" s="2"/>
      <c r="Q670" s="221"/>
      <c r="R670" s="2"/>
      <c r="S670" s="221"/>
      <c r="T670" s="2"/>
      <c r="U670" s="169" t="str">
        <f t="shared" si="61"/>
        <v/>
      </c>
      <c r="V670" s="39" t="str">
        <f t="shared" si="62"/>
        <v/>
      </c>
      <c r="W670" s="170"/>
      <c r="X670" s="40"/>
      <c r="Y670" s="41" t="str">
        <f t="shared" si="63"/>
        <v/>
      </c>
      <c r="Z670" s="205" t="str">
        <f t="shared" si="64"/>
        <v/>
      </c>
      <c r="AA670" s="205" t="str">
        <f t="shared" si="65"/>
        <v/>
      </c>
      <c r="AB670" s="163">
        <f t="shared" si="66"/>
        <v>0</v>
      </c>
      <c r="AC670" s="209"/>
    </row>
    <row r="671" spans="1:29" ht="26.1" customHeight="1" thickTop="1" thickBot="1">
      <c r="A671" s="209"/>
      <c r="B671" s="32"/>
      <c r="C671" s="33"/>
      <c r="D671" s="32"/>
      <c r="E671" s="34"/>
      <c r="F671" s="219"/>
      <c r="G671" s="220"/>
      <c r="H671" s="34"/>
      <c r="I671" s="221"/>
      <c r="J671" s="2"/>
      <c r="K671" s="221"/>
      <c r="L671" s="2"/>
      <c r="M671" s="221"/>
      <c r="N671" s="2"/>
      <c r="O671" s="221"/>
      <c r="P671" s="2"/>
      <c r="Q671" s="221"/>
      <c r="R671" s="2"/>
      <c r="S671" s="221"/>
      <c r="T671" s="2"/>
      <c r="U671" s="169" t="str">
        <f t="shared" si="61"/>
        <v/>
      </c>
      <c r="V671" s="39" t="str">
        <f t="shared" si="62"/>
        <v/>
      </c>
      <c r="W671" s="170"/>
      <c r="X671" s="40"/>
      <c r="Y671" s="41" t="str">
        <f t="shared" si="63"/>
        <v/>
      </c>
      <c r="Z671" s="205" t="str">
        <f t="shared" si="64"/>
        <v/>
      </c>
      <c r="AA671" s="205" t="str">
        <f t="shared" si="65"/>
        <v/>
      </c>
      <c r="AB671" s="163">
        <f t="shared" si="66"/>
        <v>0</v>
      </c>
      <c r="AC671" s="209"/>
    </row>
    <row r="672" spans="1:29" ht="26.1" customHeight="1" thickTop="1" thickBot="1">
      <c r="A672" s="209"/>
      <c r="B672" s="32"/>
      <c r="C672" s="33"/>
      <c r="D672" s="32"/>
      <c r="E672" s="34"/>
      <c r="F672" s="219"/>
      <c r="G672" s="220"/>
      <c r="H672" s="34"/>
      <c r="I672" s="221"/>
      <c r="J672" s="2"/>
      <c r="K672" s="221"/>
      <c r="L672" s="2"/>
      <c r="M672" s="221"/>
      <c r="N672" s="2"/>
      <c r="O672" s="221"/>
      <c r="P672" s="2"/>
      <c r="Q672" s="221"/>
      <c r="R672" s="2"/>
      <c r="S672" s="221"/>
      <c r="T672" s="2"/>
      <c r="U672" s="169" t="str">
        <f t="shared" si="61"/>
        <v/>
      </c>
      <c r="V672" s="39" t="str">
        <f t="shared" si="62"/>
        <v/>
      </c>
      <c r="W672" s="170"/>
      <c r="X672" s="40"/>
      <c r="Y672" s="41" t="str">
        <f t="shared" si="63"/>
        <v/>
      </c>
      <c r="Z672" s="205" t="str">
        <f t="shared" si="64"/>
        <v/>
      </c>
      <c r="AA672" s="205" t="str">
        <f t="shared" si="65"/>
        <v/>
      </c>
      <c r="AB672" s="163">
        <f t="shared" si="66"/>
        <v>0</v>
      </c>
      <c r="AC672" s="209"/>
    </row>
    <row r="673" spans="1:29" ht="26.1" customHeight="1" thickTop="1" thickBot="1">
      <c r="A673" s="209"/>
      <c r="B673" s="32"/>
      <c r="C673" s="33"/>
      <c r="D673" s="32"/>
      <c r="E673" s="34"/>
      <c r="F673" s="219"/>
      <c r="G673" s="220"/>
      <c r="H673" s="34"/>
      <c r="I673" s="221"/>
      <c r="J673" s="2"/>
      <c r="K673" s="221"/>
      <c r="L673" s="2"/>
      <c r="M673" s="221"/>
      <c r="N673" s="2"/>
      <c r="O673" s="221"/>
      <c r="P673" s="2"/>
      <c r="Q673" s="221"/>
      <c r="R673" s="2"/>
      <c r="S673" s="221"/>
      <c r="T673" s="2"/>
      <c r="U673" s="169" t="str">
        <f t="shared" si="61"/>
        <v/>
      </c>
      <c r="V673" s="39" t="str">
        <f t="shared" si="62"/>
        <v/>
      </c>
      <c r="W673" s="170"/>
      <c r="X673" s="40"/>
      <c r="Y673" s="41" t="str">
        <f t="shared" si="63"/>
        <v/>
      </c>
      <c r="Z673" s="205" t="str">
        <f t="shared" si="64"/>
        <v/>
      </c>
      <c r="AA673" s="205" t="str">
        <f t="shared" si="65"/>
        <v/>
      </c>
      <c r="AB673" s="163">
        <f t="shared" si="66"/>
        <v>0</v>
      </c>
      <c r="AC673" s="209"/>
    </row>
    <row r="674" spans="1:29" ht="26.1" customHeight="1" thickTop="1" thickBot="1">
      <c r="A674" s="209"/>
      <c r="B674" s="32"/>
      <c r="C674" s="33"/>
      <c r="D674" s="32"/>
      <c r="E674" s="34"/>
      <c r="F674" s="219"/>
      <c r="G674" s="220"/>
      <c r="H674" s="34"/>
      <c r="I674" s="221"/>
      <c r="J674" s="2"/>
      <c r="K674" s="221"/>
      <c r="L674" s="2"/>
      <c r="M674" s="221"/>
      <c r="N674" s="2"/>
      <c r="O674" s="221"/>
      <c r="P674" s="2"/>
      <c r="Q674" s="221"/>
      <c r="R674" s="2"/>
      <c r="S674" s="221"/>
      <c r="T674" s="2"/>
      <c r="U674" s="169" t="str">
        <f t="shared" si="61"/>
        <v/>
      </c>
      <c r="V674" s="39" t="str">
        <f t="shared" si="62"/>
        <v/>
      </c>
      <c r="W674" s="170"/>
      <c r="X674" s="40"/>
      <c r="Y674" s="41" t="str">
        <f t="shared" si="63"/>
        <v/>
      </c>
      <c r="Z674" s="205" t="str">
        <f t="shared" si="64"/>
        <v/>
      </c>
      <c r="AA674" s="205" t="str">
        <f t="shared" si="65"/>
        <v/>
      </c>
      <c r="AB674" s="163">
        <f t="shared" si="66"/>
        <v>0</v>
      </c>
      <c r="AC674" s="209"/>
    </row>
    <row r="675" spans="1:29" ht="26.1" customHeight="1" thickTop="1" thickBot="1">
      <c r="A675" s="209"/>
      <c r="B675" s="32"/>
      <c r="C675" s="33"/>
      <c r="D675" s="32"/>
      <c r="E675" s="34"/>
      <c r="F675" s="219"/>
      <c r="G675" s="220"/>
      <c r="H675" s="34"/>
      <c r="I675" s="221"/>
      <c r="J675" s="2"/>
      <c r="K675" s="221"/>
      <c r="L675" s="2"/>
      <c r="M675" s="221"/>
      <c r="N675" s="2"/>
      <c r="O675" s="221"/>
      <c r="P675" s="2"/>
      <c r="Q675" s="221"/>
      <c r="R675" s="2"/>
      <c r="S675" s="221"/>
      <c r="T675" s="2"/>
      <c r="U675" s="169" t="str">
        <f t="shared" si="61"/>
        <v/>
      </c>
      <c r="V675" s="39" t="str">
        <f t="shared" si="62"/>
        <v/>
      </c>
      <c r="W675" s="170"/>
      <c r="X675" s="40"/>
      <c r="Y675" s="41" t="str">
        <f t="shared" si="63"/>
        <v/>
      </c>
      <c r="Z675" s="205" t="str">
        <f t="shared" si="64"/>
        <v/>
      </c>
      <c r="AA675" s="205" t="str">
        <f t="shared" si="65"/>
        <v/>
      </c>
      <c r="AB675" s="163">
        <f t="shared" si="66"/>
        <v>0</v>
      </c>
      <c r="AC675" s="209"/>
    </row>
    <row r="676" spans="1:29" ht="26.1" customHeight="1" thickTop="1" thickBot="1">
      <c r="A676" s="209"/>
      <c r="B676" s="32"/>
      <c r="C676" s="33"/>
      <c r="D676" s="32"/>
      <c r="E676" s="34"/>
      <c r="F676" s="219"/>
      <c r="G676" s="220"/>
      <c r="H676" s="34"/>
      <c r="I676" s="221"/>
      <c r="J676" s="2"/>
      <c r="K676" s="221"/>
      <c r="L676" s="2"/>
      <c r="M676" s="221"/>
      <c r="N676" s="2"/>
      <c r="O676" s="221"/>
      <c r="P676" s="2"/>
      <c r="Q676" s="221"/>
      <c r="R676" s="2"/>
      <c r="S676" s="221"/>
      <c r="T676" s="2"/>
      <c r="U676" s="169" t="str">
        <f t="shared" si="61"/>
        <v/>
      </c>
      <c r="V676" s="39" t="str">
        <f t="shared" si="62"/>
        <v/>
      </c>
      <c r="W676" s="170"/>
      <c r="X676" s="40"/>
      <c r="Y676" s="41" t="str">
        <f t="shared" si="63"/>
        <v/>
      </c>
      <c r="Z676" s="205" t="str">
        <f t="shared" si="64"/>
        <v/>
      </c>
      <c r="AA676" s="205" t="str">
        <f t="shared" si="65"/>
        <v/>
      </c>
      <c r="AB676" s="163">
        <f t="shared" si="66"/>
        <v>0</v>
      </c>
      <c r="AC676" s="209"/>
    </row>
    <row r="677" spans="1:29" ht="26.1" customHeight="1" thickTop="1" thickBot="1">
      <c r="A677" s="209"/>
      <c r="B677" s="32"/>
      <c r="C677" s="33"/>
      <c r="D677" s="32"/>
      <c r="E677" s="34"/>
      <c r="F677" s="219"/>
      <c r="G677" s="220"/>
      <c r="H677" s="34"/>
      <c r="I677" s="221"/>
      <c r="J677" s="2"/>
      <c r="K677" s="221"/>
      <c r="L677" s="2"/>
      <c r="M677" s="221"/>
      <c r="N677" s="2"/>
      <c r="O677" s="221"/>
      <c r="P677" s="2"/>
      <c r="Q677" s="221"/>
      <c r="R677" s="2"/>
      <c r="S677" s="221"/>
      <c r="T677" s="2"/>
      <c r="U677" s="169" t="str">
        <f t="shared" si="61"/>
        <v/>
      </c>
      <c r="V677" s="39" t="str">
        <f t="shared" si="62"/>
        <v/>
      </c>
      <c r="W677" s="170"/>
      <c r="X677" s="40"/>
      <c r="Y677" s="41" t="str">
        <f t="shared" si="63"/>
        <v/>
      </c>
      <c r="Z677" s="205" t="str">
        <f t="shared" si="64"/>
        <v/>
      </c>
      <c r="AA677" s="205" t="str">
        <f t="shared" si="65"/>
        <v/>
      </c>
      <c r="AB677" s="163">
        <f t="shared" si="66"/>
        <v>0</v>
      </c>
      <c r="AC677" s="209"/>
    </row>
    <row r="678" spans="1:29" ht="26.1" customHeight="1" thickTop="1" thickBot="1">
      <c r="A678" s="209"/>
      <c r="B678" s="32"/>
      <c r="C678" s="33"/>
      <c r="D678" s="32"/>
      <c r="E678" s="34"/>
      <c r="F678" s="219"/>
      <c r="G678" s="220"/>
      <c r="H678" s="34"/>
      <c r="I678" s="221"/>
      <c r="J678" s="2"/>
      <c r="K678" s="221"/>
      <c r="L678" s="2"/>
      <c r="M678" s="221"/>
      <c r="N678" s="2"/>
      <c r="O678" s="221"/>
      <c r="P678" s="2"/>
      <c r="Q678" s="221"/>
      <c r="R678" s="2"/>
      <c r="S678" s="221"/>
      <c r="T678" s="2"/>
      <c r="U678" s="169" t="str">
        <f t="shared" si="61"/>
        <v/>
      </c>
      <c r="V678" s="39" t="str">
        <f t="shared" si="62"/>
        <v/>
      </c>
      <c r="W678" s="170"/>
      <c r="X678" s="40"/>
      <c r="Y678" s="41" t="str">
        <f t="shared" si="63"/>
        <v/>
      </c>
      <c r="Z678" s="205" t="str">
        <f t="shared" si="64"/>
        <v/>
      </c>
      <c r="AA678" s="205" t="str">
        <f t="shared" si="65"/>
        <v/>
      </c>
      <c r="AB678" s="163">
        <f t="shared" si="66"/>
        <v>0</v>
      </c>
      <c r="AC678" s="209"/>
    </row>
    <row r="679" spans="1:29" ht="26.1" customHeight="1" thickTop="1" thickBot="1">
      <c r="A679" s="209"/>
      <c r="B679" s="32"/>
      <c r="C679" s="33"/>
      <c r="D679" s="32"/>
      <c r="E679" s="34"/>
      <c r="F679" s="219"/>
      <c r="G679" s="220"/>
      <c r="H679" s="34"/>
      <c r="I679" s="221"/>
      <c r="J679" s="2"/>
      <c r="K679" s="221"/>
      <c r="L679" s="2"/>
      <c r="M679" s="221"/>
      <c r="N679" s="2"/>
      <c r="O679" s="221"/>
      <c r="P679" s="2"/>
      <c r="Q679" s="221"/>
      <c r="R679" s="2"/>
      <c r="S679" s="221"/>
      <c r="T679" s="2"/>
      <c r="U679" s="169" t="str">
        <f t="shared" si="61"/>
        <v/>
      </c>
      <c r="V679" s="39" t="str">
        <f t="shared" si="62"/>
        <v/>
      </c>
      <c r="W679" s="170"/>
      <c r="X679" s="40"/>
      <c r="Y679" s="41" t="str">
        <f t="shared" si="63"/>
        <v/>
      </c>
      <c r="Z679" s="205" t="str">
        <f t="shared" si="64"/>
        <v/>
      </c>
      <c r="AA679" s="205" t="str">
        <f t="shared" si="65"/>
        <v/>
      </c>
      <c r="AB679" s="163">
        <f t="shared" si="66"/>
        <v>0</v>
      </c>
      <c r="AC679" s="209"/>
    </row>
    <row r="680" spans="1:29" ht="26.1" customHeight="1" thickTop="1" thickBot="1">
      <c r="A680" s="209"/>
      <c r="B680" s="32"/>
      <c r="C680" s="33"/>
      <c r="D680" s="32"/>
      <c r="E680" s="34"/>
      <c r="F680" s="219"/>
      <c r="G680" s="220"/>
      <c r="H680" s="34"/>
      <c r="I680" s="221"/>
      <c r="J680" s="2"/>
      <c r="K680" s="221"/>
      <c r="L680" s="2"/>
      <c r="M680" s="221"/>
      <c r="N680" s="2"/>
      <c r="O680" s="221"/>
      <c r="P680" s="2"/>
      <c r="Q680" s="221"/>
      <c r="R680" s="2"/>
      <c r="S680" s="221"/>
      <c r="T680" s="2"/>
      <c r="U680" s="169" t="str">
        <f t="shared" si="61"/>
        <v/>
      </c>
      <c r="V680" s="39" t="str">
        <f t="shared" si="62"/>
        <v/>
      </c>
      <c r="W680" s="170"/>
      <c r="X680" s="40"/>
      <c r="Y680" s="41" t="str">
        <f t="shared" si="63"/>
        <v/>
      </c>
      <c r="Z680" s="205" t="str">
        <f t="shared" si="64"/>
        <v/>
      </c>
      <c r="AA680" s="205" t="str">
        <f t="shared" si="65"/>
        <v/>
      </c>
      <c r="AB680" s="163">
        <f t="shared" si="66"/>
        <v>0</v>
      </c>
      <c r="AC680" s="209"/>
    </row>
    <row r="681" spans="1:29" ht="26.1" customHeight="1" thickTop="1" thickBot="1">
      <c r="A681" s="209"/>
      <c r="B681" s="32"/>
      <c r="C681" s="33"/>
      <c r="D681" s="32"/>
      <c r="E681" s="34"/>
      <c r="F681" s="219"/>
      <c r="G681" s="220"/>
      <c r="H681" s="34"/>
      <c r="I681" s="221"/>
      <c r="J681" s="2"/>
      <c r="K681" s="221"/>
      <c r="L681" s="2"/>
      <c r="M681" s="221"/>
      <c r="N681" s="2"/>
      <c r="O681" s="221"/>
      <c r="P681" s="2"/>
      <c r="Q681" s="221"/>
      <c r="R681" s="2"/>
      <c r="S681" s="221"/>
      <c r="T681" s="2"/>
      <c r="U681" s="169" t="str">
        <f t="shared" si="61"/>
        <v/>
      </c>
      <c r="V681" s="39" t="str">
        <f t="shared" si="62"/>
        <v/>
      </c>
      <c r="W681" s="170"/>
      <c r="X681" s="40"/>
      <c r="Y681" s="41" t="str">
        <f t="shared" si="63"/>
        <v/>
      </c>
      <c r="Z681" s="205" t="str">
        <f t="shared" si="64"/>
        <v/>
      </c>
      <c r="AA681" s="205" t="str">
        <f t="shared" si="65"/>
        <v/>
      </c>
      <c r="AB681" s="163">
        <f t="shared" si="66"/>
        <v>0</v>
      </c>
      <c r="AC681" s="209"/>
    </row>
    <row r="682" spans="1:29" ht="26.1" customHeight="1" thickTop="1" thickBot="1">
      <c r="A682" s="209"/>
      <c r="B682" s="32"/>
      <c r="C682" s="33"/>
      <c r="D682" s="32"/>
      <c r="E682" s="34"/>
      <c r="F682" s="219"/>
      <c r="G682" s="220"/>
      <c r="H682" s="34"/>
      <c r="I682" s="221"/>
      <c r="J682" s="2"/>
      <c r="K682" s="221"/>
      <c r="L682" s="2"/>
      <c r="M682" s="221"/>
      <c r="N682" s="2"/>
      <c r="O682" s="221"/>
      <c r="P682" s="2"/>
      <c r="Q682" s="221"/>
      <c r="R682" s="2"/>
      <c r="S682" s="221"/>
      <c r="T682" s="2"/>
      <c r="U682" s="169" t="str">
        <f t="shared" si="61"/>
        <v/>
      </c>
      <c r="V682" s="39" t="str">
        <f t="shared" si="62"/>
        <v/>
      </c>
      <c r="W682" s="170"/>
      <c r="X682" s="40"/>
      <c r="Y682" s="41" t="str">
        <f t="shared" si="63"/>
        <v/>
      </c>
      <c r="Z682" s="205" t="str">
        <f t="shared" si="64"/>
        <v/>
      </c>
      <c r="AA682" s="205" t="str">
        <f t="shared" si="65"/>
        <v/>
      </c>
      <c r="AB682" s="163">
        <f t="shared" si="66"/>
        <v>0</v>
      </c>
      <c r="AC682" s="209"/>
    </row>
    <row r="683" spans="1:29" ht="26.1" customHeight="1" thickTop="1" thickBot="1">
      <c r="A683" s="209"/>
      <c r="B683" s="32"/>
      <c r="C683" s="33"/>
      <c r="D683" s="32"/>
      <c r="E683" s="34"/>
      <c r="F683" s="219"/>
      <c r="G683" s="220"/>
      <c r="H683" s="34"/>
      <c r="I683" s="221"/>
      <c r="J683" s="2"/>
      <c r="K683" s="221"/>
      <c r="L683" s="2"/>
      <c r="M683" s="221"/>
      <c r="N683" s="2"/>
      <c r="O683" s="221"/>
      <c r="P683" s="2"/>
      <c r="Q683" s="221"/>
      <c r="R683" s="2"/>
      <c r="S683" s="221"/>
      <c r="T683" s="2"/>
      <c r="U683" s="169" t="str">
        <f t="shared" si="61"/>
        <v/>
      </c>
      <c r="V683" s="39" t="str">
        <f t="shared" si="62"/>
        <v/>
      </c>
      <c r="W683" s="170"/>
      <c r="X683" s="40"/>
      <c r="Y683" s="41" t="str">
        <f t="shared" si="63"/>
        <v/>
      </c>
      <c r="Z683" s="205" t="str">
        <f t="shared" si="64"/>
        <v/>
      </c>
      <c r="AA683" s="205" t="str">
        <f t="shared" si="65"/>
        <v/>
      </c>
      <c r="AB683" s="163">
        <f t="shared" si="66"/>
        <v>0</v>
      </c>
      <c r="AC683" s="209"/>
    </row>
    <row r="684" spans="1:29" ht="26.1" customHeight="1" thickTop="1" thickBot="1">
      <c r="A684" s="209"/>
      <c r="B684" s="32"/>
      <c r="C684" s="33"/>
      <c r="D684" s="32"/>
      <c r="E684" s="34"/>
      <c r="F684" s="219"/>
      <c r="G684" s="220"/>
      <c r="H684" s="34"/>
      <c r="I684" s="221"/>
      <c r="J684" s="2"/>
      <c r="K684" s="221"/>
      <c r="L684" s="2"/>
      <c r="M684" s="221"/>
      <c r="N684" s="2"/>
      <c r="O684" s="221"/>
      <c r="P684" s="2"/>
      <c r="Q684" s="221"/>
      <c r="R684" s="2"/>
      <c r="S684" s="221"/>
      <c r="T684" s="2"/>
      <c r="U684" s="169" t="str">
        <f t="shared" si="61"/>
        <v/>
      </c>
      <c r="V684" s="39" t="str">
        <f t="shared" si="62"/>
        <v/>
      </c>
      <c r="W684" s="170"/>
      <c r="X684" s="40"/>
      <c r="Y684" s="41" t="str">
        <f t="shared" si="63"/>
        <v/>
      </c>
      <c r="Z684" s="205" t="str">
        <f t="shared" si="64"/>
        <v/>
      </c>
      <c r="AA684" s="205" t="str">
        <f t="shared" si="65"/>
        <v/>
      </c>
      <c r="AB684" s="163">
        <f t="shared" si="66"/>
        <v>0</v>
      </c>
      <c r="AC684" s="209"/>
    </row>
    <row r="685" spans="1:29" ht="26.1" customHeight="1" thickTop="1" thickBot="1">
      <c r="A685" s="209"/>
      <c r="B685" s="32"/>
      <c r="C685" s="33"/>
      <c r="D685" s="32"/>
      <c r="E685" s="34"/>
      <c r="F685" s="219"/>
      <c r="G685" s="220"/>
      <c r="H685" s="34"/>
      <c r="I685" s="221"/>
      <c r="J685" s="2"/>
      <c r="K685" s="221"/>
      <c r="L685" s="2"/>
      <c r="M685" s="221"/>
      <c r="N685" s="2"/>
      <c r="O685" s="221"/>
      <c r="P685" s="2"/>
      <c r="Q685" s="221"/>
      <c r="R685" s="2"/>
      <c r="S685" s="221"/>
      <c r="T685" s="2"/>
      <c r="U685" s="169" t="str">
        <f t="shared" si="61"/>
        <v/>
      </c>
      <c r="V685" s="39" t="str">
        <f t="shared" si="62"/>
        <v/>
      </c>
      <c r="W685" s="170"/>
      <c r="X685" s="40"/>
      <c r="Y685" s="41" t="str">
        <f t="shared" si="63"/>
        <v/>
      </c>
      <c r="Z685" s="205" t="str">
        <f t="shared" si="64"/>
        <v/>
      </c>
      <c r="AA685" s="205" t="str">
        <f t="shared" si="65"/>
        <v/>
      </c>
      <c r="AB685" s="163">
        <f t="shared" si="66"/>
        <v>0</v>
      </c>
      <c r="AC685" s="209"/>
    </row>
    <row r="686" spans="1:29" ht="26.1" customHeight="1" thickTop="1" thickBot="1">
      <c r="A686" s="209"/>
      <c r="B686" s="32"/>
      <c r="C686" s="33"/>
      <c r="D686" s="32"/>
      <c r="E686" s="34"/>
      <c r="F686" s="219"/>
      <c r="G686" s="220"/>
      <c r="H686" s="34"/>
      <c r="I686" s="221"/>
      <c r="J686" s="2"/>
      <c r="K686" s="221"/>
      <c r="L686" s="2"/>
      <c r="M686" s="221"/>
      <c r="N686" s="2"/>
      <c r="O686" s="221"/>
      <c r="P686" s="2"/>
      <c r="Q686" s="221"/>
      <c r="R686" s="2"/>
      <c r="S686" s="221"/>
      <c r="T686" s="2"/>
      <c r="U686" s="169" t="str">
        <f t="shared" si="61"/>
        <v/>
      </c>
      <c r="V686" s="39" t="str">
        <f t="shared" si="62"/>
        <v/>
      </c>
      <c r="W686" s="170"/>
      <c r="X686" s="40"/>
      <c r="Y686" s="41" t="str">
        <f t="shared" si="63"/>
        <v/>
      </c>
      <c r="Z686" s="205" t="str">
        <f t="shared" si="64"/>
        <v/>
      </c>
      <c r="AA686" s="205" t="str">
        <f t="shared" si="65"/>
        <v/>
      </c>
      <c r="AB686" s="163">
        <f t="shared" si="66"/>
        <v>0</v>
      </c>
      <c r="AC686" s="209"/>
    </row>
    <row r="687" spans="1:29" ht="26.1" customHeight="1" thickTop="1" thickBot="1">
      <c r="A687" s="209"/>
      <c r="B687" s="32"/>
      <c r="C687" s="33"/>
      <c r="D687" s="32"/>
      <c r="E687" s="34"/>
      <c r="F687" s="219"/>
      <c r="G687" s="220"/>
      <c r="H687" s="34"/>
      <c r="I687" s="221"/>
      <c r="J687" s="2"/>
      <c r="K687" s="221"/>
      <c r="L687" s="2"/>
      <c r="M687" s="221"/>
      <c r="N687" s="2"/>
      <c r="O687" s="221"/>
      <c r="P687" s="2"/>
      <c r="Q687" s="221"/>
      <c r="R687" s="2"/>
      <c r="S687" s="221"/>
      <c r="T687" s="2"/>
      <c r="U687" s="169" t="str">
        <f t="shared" si="61"/>
        <v/>
      </c>
      <c r="V687" s="39" t="str">
        <f t="shared" si="62"/>
        <v/>
      </c>
      <c r="W687" s="170"/>
      <c r="X687" s="40"/>
      <c r="Y687" s="41" t="str">
        <f t="shared" si="63"/>
        <v/>
      </c>
      <c r="Z687" s="205" t="str">
        <f t="shared" si="64"/>
        <v/>
      </c>
      <c r="AA687" s="205" t="str">
        <f t="shared" si="65"/>
        <v/>
      </c>
      <c r="AB687" s="163">
        <f t="shared" si="66"/>
        <v>0</v>
      </c>
      <c r="AC687" s="209"/>
    </row>
    <row r="688" spans="1:29" ht="26.1" customHeight="1" thickTop="1" thickBot="1">
      <c r="A688" s="209"/>
      <c r="B688" s="32"/>
      <c r="C688" s="33"/>
      <c r="D688" s="32"/>
      <c r="E688" s="34"/>
      <c r="F688" s="219"/>
      <c r="G688" s="220"/>
      <c r="H688" s="34"/>
      <c r="I688" s="221"/>
      <c r="J688" s="2"/>
      <c r="K688" s="221"/>
      <c r="L688" s="2"/>
      <c r="M688" s="221"/>
      <c r="N688" s="2"/>
      <c r="O688" s="221"/>
      <c r="P688" s="2"/>
      <c r="Q688" s="221"/>
      <c r="R688" s="2"/>
      <c r="S688" s="221"/>
      <c r="T688" s="2"/>
      <c r="U688" s="169" t="str">
        <f t="shared" si="61"/>
        <v/>
      </c>
      <c r="V688" s="39" t="str">
        <f t="shared" si="62"/>
        <v/>
      </c>
      <c r="W688" s="170"/>
      <c r="X688" s="40"/>
      <c r="Y688" s="41" t="str">
        <f t="shared" si="63"/>
        <v/>
      </c>
      <c r="Z688" s="205" t="str">
        <f t="shared" si="64"/>
        <v/>
      </c>
      <c r="AA688" s="205" t="str">
        <f t="shared" si="65"/>
        <v/>
      </c>
      <c r="AB688" s="163">
        <f t="shared" si="66"/>
        <v>0</v>
      </c>
      <c r="AC688" s="209"/>
    </row>
    <row r="689" spans="1:29" ht="26.1" customHeight="1" thickTop="1" thickBot="1">
      <c r="A689" s="209"/>
      <c r="B689" s="32"/>
      <c r="C689" s="33"/>
      <c r="D689" s="32"/>
      <c r="E689" s="34"/>
      <c r="F689" s="219"/>
      <c r="G689" s="220"/>
      <c r="H689" s="34"/>
      <c r="I689" s="221"/>
      <c r="J689" s="2"/>
      <c r="K689" s="221"/>
      <c r="L689" s="2"/>
      <c r="M689" s="221"/>
      <c r="N689" s="2"/>
      <c r="O689" s="221"/>
      <c r="P689" s="2"/>
      <c r="Q689" s="221"/>
      <c r="R689" s="2"/>
      <c r="S689" s="221"/>
      <c r="T689" s="2"/>
      <c r="U689" s="169" t="str">
        <f t="shared" si="61"/>
        <v/>
      </c>
      <c r="V689" s="39" t="str">
        <f t="shared" si="62"/>
        <v/>
      </c>
      <c r="W689" s="170"/>
      <c r="X689" s="40"/>
      <c r="Y689" s="41" t="str">
        <f t="shared" si="63"/>
        <v/>
      </c>
      <c r="Z689" s="205" t="str">
        <f t="shared" si="64"/>
        <v/>
      </c>
      <c r="AA689" s="205" t="str">
        <f t="shared" si="65"/>
        <v/>
      </c>
      <c r="AB689" s="163">
        <f t="shared" si="66"/>
        <v>0</v>
      </c>
      <c r="AC689" s="209"/>
    </row>
    <row r="690" spans="1:29" ht="26.1" customHeight="1" thickTop="1" thickBot="1">
      <c r="A690" s="209"/>
      <c r="B690" s="32"/>
      <c r="C690" s="33"/>
      <c r="D690" s="32"/>
      <c r="E690" s="34"/>
      <c r="F690" s="219"/>
      <c r="G690" s="220"/>
      <c r="H690" s="34"/>
      <c r="I690" s="221"/>
      <c r="J690" s="2"/>
      <c r="K690" s="221"/>
      <c r="L690" s="2"/>
      <c r="M690" s="221"/>
      <c r="N690" s="2"/>
      <c r="O690" s="221"/>
      <c r="P690" s="2"/>
      <c r="Q690" s="221"/>
      <c r="R690" s="2"/>
      <c r="S690" s="221"/>
      <c r="T690" s="2"/>
      <c r="U690" s="169" t="str">
        <f t="shared" si="61"/>
        <v/>
      </c>
      <c r="V690" s="39" t="str">
        <f t="shared" si="62"/>
        <v/>
      </c>
      <c r="W690" s="170"/>
      <c r="X690" s="40"/>
      <c r="Y690" s="41" t="str">
        <f t="shared" si="63"/>
        <v/>
      </c>
      <c r="Z690" s="205" t="str">
        <f t="shared" si="64"/>
        <v/>
      </c>
      <c r="AA690" s="205" t="str">
        <f t="shared" si="65"/>
        <v/>
      </c>
      <c r="AB690" s="163">
        <f t="shared" si="66"/>
        <v>0</v>
      </c>
      <c r="AC690" s="209"/>
    </row>
    <row r="691" spans="1:29" ht="26.1" customHeight="1" thickTop="1" thickBot="1">
      <c r="A691" s="209"/>
      <c r="B691" s="32"/>
      <c r="C691" s="33"/>
      <c r="D691" s="32"/>
      <c r="E691" s="34"/>
      <c r="F691" s="219"/>
      <c r="G691" s="220"/>
      <c r="H691" s="34"/>
      <c r="I691" s="221"/>
      <c r="J691" s="2"/>
      <c r="K691" s="221"/>
      <c r="L691" s="2"/>
      <c r="M691" s="221"/>
      <c r="N691" s="2"/>
      <c r="O691" s="221"/>
      <c r="P691" s="2"/>
      <c r="Q691" s="221"/>
      <c r="R691" s="2"/>
      <c r="S691" s="221"/>
      <c r="T691" s="2"/>
      <c r="U691" s="169" t="str">
        <f t="shared" si="61"/>
        <v/>
      </c>
      <c r="V691" s="39" t="str">
        <f t="shared" si="62"/>
        <v/>
      </c>
      <c r="W691" s="170"/>
      <c r="X691" s="40"/>
      <c r="Y691" s="41" t="str">
        <f t="shared" si="63"/>
        <v/>
      </c>
      <c r="Z691" s="205" t="str">
        <f t="shared" si="64"/>
        <v/>
      </c>
      <c r="AA691" s="205" t="str">
        <f t="shared" si="65"/>
        <v/>
      </c>
      <c r="AB691" s="163">
        <f t="shared" si="66"/>
        <v>0</v>
      </c>
      <c r="AC691" s="209"/>
    </row>
    <row r="692" spans="1:29" ht="26.1" customHeight="1" thickTop="1" thickBot="1">
      <c r="A692" s="209"/>
      <c r="B692" s="32"/>
      <c r="C692" s="33"/>
      <c r="D692" s="32"/>
      <c r="E692" s="34"/>
      <c r="F692" s="219"/>
      <c r="G692" s="220"/>
      <c r="H692" s="34"/>
      <c r="I692" s="221"/>
      <c r="J692" s="2"/>
      <c r="K692" s="221"/>
      <c r="L692" s="2"/>
      <c r="M692" s="221"/>
      <c r="N692" s="2"/>
      <c r="O692" s="221"/>
      <c r="P692" s="2"/>
      <c r="Q692" s="221"/>
      <c r="R692" s="2"/>
      <c r="S692" s="221"/>
      <c r="T692" s="2"/>
      <c r="U692" s="169" t="str">
        <f t="shared" si="61"/>
        <v/>
      </c>
      <c r="V692" s="39" t="str">
        <f t="shared" si="62"/>
        <v/>
      </c>
      <c r="W692" s="170"/>
      <c r="X692" s="40"/>
      <c r="Y692" s="41" t="str">
        <f t="shared" si="63"/>
        <v/>
      </c>
      <c r="Z692" s="205" t="str">
        <f t="shared" si="64"/>
        <v/>
      </c>
      <c r="AA692" s="205" t="str">
        <f t="shared" si="65"/>
        <v/>
      </c>
      <c r="AB692" s="163">
        <f t="shared" si="66"/>
        <v>0</v>
      </c>
      <c r="AC692" s="209"/>
    </row>
    <row r="693" spans="1:29" ht="26.1" customHeight="1" thickTop="1" thickBot="1">
      <c r="A693" s="209"/>
      <c r="B693" s="32"/>
      <c r="C693" s="33"/>
      <c r="D693" s="32"/>
      <c r="E693" s="34"/>
      <c r="F693" s="219"/>
      <c r="G693" s="220"/>
      <c r="H693" s="34"/>
      <c r="I693" s="221"/>
      <c r="J693" s="2"/>
      <c r="K693" s="221"/>
      <c r="L693" s="2"/>
      <c r="M693" s="221"/>
      <c r="N693" s="2"/>
      <c r="O693" s="221"/>
      <c r="P693" s="2"/>
      <c r="Q693" s="221"/>
      <c r="R693" s="2"/>
      <c r="S693" s="221"/>
      <c r="T693" s="2"/>
      <c r="U693" s="169" t="str">
        <f t="shared" si="61"/>
        <v/>
      </c>
      <c r="V693" s="39" t="str">
        <f t="shared" si="62"/>
        <v/>
      </c>
      <c r="W693" s="170"/>
      <c r="X693" s="40"/>
      <c r="Y693" s="41" t="str">
        <f t="shared" si="63"/>
        <v/>
      </c>
      <c r="Z693" s="205" t="str">
        <f t="shared" si="64"/>
        <v/>
      </c>
      <c r="AA693" s="205" t="str">
        <f t="shared" si="65"/>
        <v/>
      </c>
      <c r="AB693" s="163">
        <f t="shared" si="66"/>
        <v>0</v>
      </c>
      <c r="AC693" s="209"/>
    </row>
    <row r="694" spans="1:29" ht="26.1" customHeight="1" thickTop="1" thickBot="1">
      <c r="A694" s="209"/>
      <c r="B694" s="32"/>
      <c r="C694" s="33"/>
      <c r="D694" s="32"/>
      <c r="E694" s="34"/>
      <c r="F694" s="219"/>
      <c r="G694" s="220"/>
      <c r="H694" s="34"/>
      <c r="I694" s="221"/>
      <c r="J694" s="2"/>
      <c r="K694" s="221"/>
      <c r="L694" s="2"/>
      <c r="M694" s="221"/>
      <c r="N694" s="2"/>
      <c r="O694" s="221"/>
      <c r="P694" s="2"/>
      <c r="Q694" s="221"/>
      <c r="R694" s="2"/>
      <c r="S694" s="221"/>
      <c r="T694" s="2"/>
      <c r="U694" s="169" t="str">
        <f t="shared" si="61"/>
        <v/>
      </c>
      <c r="V694" s="39" t="str">
        <f t="shared" si="62"/>
        <v/>
      </c>
      <c r="W694" s="170"/>
      <c r="X694" s="40"/>
      <c r="Y694" s="41" t="str">
        <f t="shared" si="63"/>
        <v/>
      </c>
      <c r="Z694" s="205" t="str">
        <f t="shared" si="64"/>
        <v/>
      </c>
      <c r="AA694" s="205" t="str">
        <f t="shared" si="65"/>
        <v/>
      </c>
      <c r="AB694" s="163">
        <f t="shared" si="66"/>
        <v>0</v>
      </c>
      <c r="AC694" s="209"/>
    </row>
    <row r="695" spans="1:29" ht="26.1" customHeight="1" thickTop="1" thickBot="1">
      <c r="A695" s="209"/>
      <c r="B695" s="32"/>
      <c r="C695" s="33"/>
      <c r="D695" s="32"/>
      <c r="E695" s="34"/>
      <c r="F695" s="219"/>
      <c r="G695" s="220"/>
      <c r="H695" s="34"/>
      <c r="I695" s="221"/>
      <c r="J695" s="2"/>
      <c r="K695" s="221"/>
      <c r="L695" s="2"/>
      <c r="M695" s="221"/>
      <c r="N695" s="2"/>
      <c r="O695" s="221"/>
      <c r="P695" s="2"/>
      <c r="Q695" s="221"/>
      <c r="R695" s="2"/>
      <c r="S695" s="221"/>
      <c r="T695" s="2"/>
      <c r="U695" s="169" t="str">
        <f t="shared" si="61"/>
        <v/>
      </c>
      <c r="V695" s="39" t="str">
        <f t="shared" si="62"/>
        <v/>
      </c>
      <c r="W695" s="170"/>
      <c r="X695" s="40"/>
      <c r="Y695" s="41" t="str">
        <f t="shared" si="63"/>
        <v/>
      </c>
      <c r="Z695" s="205" t="str">
        <f t="shared" si="64"/>
        <v/>
      </c>
      <c r="AA695" s="205" t="str">
        <f t="shared" si="65"/>
        <v/>
      </c>
      <c r="AB695" s="163">
        <f t="shared" si="66"/>
        <v>0</v>
      </c>
      <c r="AC695" s="209"/>
    </row>
    <row r="696" spans="1:29" ht="26.1" customHeight="1" thickTop="1" thickBot="1">
      <c r="A696" s="209"/>
      <c r="B696" s="32"/>
      <c r="C696" s="33"/>
      <c r="D696" s="32"/>
      <c r="E696" s="34"/>
      <c r="F696" s="219"/>
      <c r="G696" s="220"/>
      <c r="H696" s="34"/>
      <c r="I696" s="221"/>
      <c r="J696" s="2"/>
      <c r="K696" s="221"/>
      <c r="L696" s="2"/>
      <c r="M696" s="221"/>
      <c r="N696" s="2"/>
      <c r="O696" s="221"/>
      <c r="P696" s="2"/>
      <c r="Q696" s="221"/>
      <c r="R696" s="2"/>
      <c r="S696" s="221"/>
      <c r="T696" s="2"/>
      <c r="U696" s="169" t="str">
        <f t="shared" si="61"/>
        <v/>
      </c>
      <c r="V696" s="39" t="str">
        <f t="shared" si="62"/>
        <v/>
      </c>
      <c r="W696" s="170"/>
      <c r="X696" s="40"/>
      <c r="Y696" s="41" t="str">
        <f t="shared" si="63"/>
        <v/>
      </c>
      <c r="Z696" s="205" t="str">
        <f t="shared" si="64"/>
        <v/>
      </c>
      <c r="AA696" s="205" t="str">
        <f t="shared" si="65"/>
        <v/>
      </c>
      <c r="AB696" s="163">
        <f t="shared" si="66"/>
        <v>0</v>
      </c>
      <c r="AC696" s="209"/>
    </row>
    <row r="697" spans="1:29" ht="26.1" customHeight="1" thickTop="1" thickBot="1">
      <c r="A697" s="209"/>
      <c r="B697" s="32"/>
      <c r="C697" s="33"/>
      <c r="D697" s="32"/>
      <c r="E697" s="34"/>
      <c r="F697" s="219"/>
      <c r="G697" s="220"/>
      <c r="H697" s="34"/>
      <c r="I697" s="221"/>
      <c r="J697" s="2"/>
      <c r="K697" s="221"/>
      <c r="L697" s="2"/>
      <c r="M697" s="221"/>
      <c r="N697" s="2"/>
      <c r="O697" s="221"/>
      <c r="P697" s="2"/>
      <c r="Q697" s="221"/>
      <c r="R697" s="2"/>
      <c r="S697" s="221"/>
      <c r="T697" s="2"/>
      <c r="U697" s="169" t="str">
        <f t="shared" si="61"/>
        <v/>
      </c>
      <c r="V697" s="39" t="str">
        <f t="shared" si="62"/>
        <v/>
      </c>
      <c r="W697" s="170"/>
      <c r="X697" s="40"/>
      <c r="Y697" s="41" t="str">
        <f t="shared" si="63"/>
        <v/>
      </c>
      <c r="Z697" s="205" t="str">
        <f t="shared" si="64"/>
        <v/>
      </c>
      <c r="AA697" s="205" t="str">
        <f t="shared" si="65"/>
        <v/>
      </c>
      <c r="AB697" s="163">
        <f t="shared" si="66"/>
        <v>0</v>
      </c>
      <c r="AC697" s="209"/>
    </row>
    <row r="698" spans="1:29" ht="26.1" customHeight="1" thickTop="1" thickBot="1">
      <c r="A698" s="209"/>
      <c r="B698" s="32"/>
      <c r="C698" s="33"/>
      <c r="D698" s="32"/>
      <c r="E698" s="34"/>
      <c r="F698" s="219"/>
      <c r="G698" s="220"/>
      <c r="H698" s="34"/>
      <c r="I698" s="221"/>
      <c r="J698" s="2"/>
      <c r="K698" s="221"/>
      <c r="L698" s="2"/>
      <c r="M698" s="221"/>
      <c r="N698" s="2"/>
      <c r="O698" s="221"/>
      <c r="P698" s="2"/>
      <c r="Q698" s="221"/>
      <c r="R698" s="2"/>
      <c r="S698" s="221"/>
      <c r="T698" s="2"/>
      <c r="U698" s="169" t="str">
        <f t="shared" si="61"/>
        <v/>
      </c>
      <c r="V698" s="39" t="str">
        <f t="shared" si="62"/>
        <v/>
      </c>
      <c r="W698" s="170"/>
      <c r="X698" s="40"/>
      <c r="Y698" s="41" t="str">
        <f t="shared" si="63"/>
        <v/>
      </c>
      <c r="Z698" s="205" t="str">
        <f t="shared" si="64"/>
        <v/>
      </c>
      <c r="AA698" s="205" t="str">
        <f t="shared" si="65"/>
        <v/>
      </c>
      <c r="AB698" s="163">
        <f t="shared" si="66"/>
        <v>0</v>
      </c>
      <c r="AC698" s="209"/>
    </row>
    <row r="699" spans="1:29" ht="26.1" customHeight="1" thickTop="1" thickBot="1">
      <c r="A699" s="209"/>
      <c r="B699" s="32"/>
      <c r="C699" s="33"/>
      <c r="D699" s="32"/>
      <c r="E699" s="34"/>
      <c r="F699" s="219"/>
      <c r="G699" s="220"/>
      <c r="H699" s="34"/>
      <c r="I699" s="221"/>
      <c r="J699" s="2"/>
      <c r="K699" s="221"/>
      <c r="L699" s="2"/>
      <c r="M699" s="221"/>
      <c r="N699" s="2"/>
      <c r="O699" s="221"/>
      <c r="P699" s="2"/>
      <c r="Q699" s="221"/>
      <c r="R699" s="2"/>
      <c r="S699" s="221"/>
      <c r="T699" s="2"/>
      <c r="U699" s="169" t="str">
        <f t="shared" si="61"/>
        <v/>
      </c>
      <c r="V699" s="39" t="str">
        <f t="shared" si="62"/>
        <v/>
      </c>
      <c r="W699" s="170"/>
      <c r="X699" s="40"/>
      <c r="Y699" s="41" t="str">
        <f t="shared" si="63"/>
        <v/>
      </c>
      <c r="Z699" s="205" t="str">
        <f t="shared" si="64"/>
        <v/>
      </c>
      <c r="AA699" s="205" t="str">
        <f t="shared" si="65"/>
        <v/>
      </c>
      <c r="AB699" s="163">
        <f t="shared" si="66"/>
        <v>0</v>
      </c>
      <c r="AC699" s="209"/>
    </row>
    <row r="700" spans="1:29" ht="26.1" customHeight="1" thickTop="1" thickBot="1">
      <c r="A700" s="209"/>
      <c r="B700" s="32"/>
      <c r="C700" s="33"/>
      <c r="D700" s="32"/>
      <c r="E700" s="34"/>
      <c r="F700" s="219"/>
      <c r="G700" s="220"/>
      <c r="H700" s="34"/>
      <c r="I700" s="221"/>
      <c r="J700" s="2"/>
      <c r="K700" s="221"/>
      <c r="L700" s="2"/>
      <c r="M700" s="221"/>
      <c r="N700" s="2"/>
      <c r="O700" s="221"/>
      <c r="P700" s="2"/>
      <c r="Q700" s="221"/>
      <c r="R700" s="2"/>
      <c r="S700" s="221"/>
      <c r="T700" s="2"/>
      <c r="U700" s="169" t="str">
        <f t="shared" si="61"/>
        <v/>
      </c>
      <c r="V700" s="39" t="str">
        <f t="shared" si="62"/>
        <v/>
      </c>
      <c r="W700" s="170"/>
      <c r="X700" s="40"/>
      <c r="Y700" s="41" t="str">
        <f t="shared" si="63"/>
        <v/>
      </c>
      <c r="Z700" s="205" t="str">
        <f t="shared" si="64"/>
        <v/>
      </c>
      <c r="AA700" s="205" t="str">
        <f t="shared" si="65"/>
        <v/>
      </c>
      <c r="AB700" s="163">
        <f t="shared" si="66"/>
        <v>0</v>
      </c>
      <c r="AC700" s="209"/>
    </row>
    <row r="701" spans="1:29" ht="26.1" customHeight="1" thickTop="1" thickBot="1">
      <c r="A701" s="209"/>
      <c r="B701" s="32"/>
      <c r="C701" s="33"/>
      <c r="D701" s="32"/>
      <c r="E701" s="34"/>
      <c r="F701" s="219"/>
      <c r="G701" s="220"/>
      <c r="H701" s="34"/>
      <c r="I701" s="221"/>
      <c r="J701" s="2"/>
      <c r="K701" s="221"/>
      <c r="L701" s="2"/>
      <c r="M701" s="221"/>
      <c r="N701" s="2"/>
      <c r="O701" s="221"/>
      <c r="P701" s="2"/>
      <c r="Q701" s="221"/>
      <c r="R701" s="2"/>
      <c r="S701" s="221"/>
      <c r="T701" s="2"/>
      <c r="U701" s="169" t="str">
        <f t="shared" si="61"/>
        <v/>
      </c>
      <c r="V701" s="39" t="str">
        <f t="shared" si="62"/>
        <v/>
      </c>
      <c r="W701" s="170"/>
      <c r="X701" s="40"/>
      <c r="Y701" s="41" t="str">
        <f t="shared" si="63"/>
        <v/>
      </c>
      <c r="Z701" s="205" t="str">
        <f t="shared" si="64"/>
        <v/>
      </c>
      <c r="AA701" s="205" t="str">
        <f t="shared" si="65"/>
        <v/>
      </c>
      <c r="AB701" s="163">
        <f t="shared" si="66"/>
        <v>0</v>
      </c>
      <c r="AC701" s="209"/>
    </row>
    <row r="702" spans="1:29" ht="26.1" customHeight="1" thickTop="1" thickBot="1">
      <c r="A702" s="209"/>
      <c r="B702" s="32"/>
      <c r="C702" s="33"/>
      <c r="D702" s="32"/>
      <c r="E702" s="34"/>
      <c r="F702" s="219"/>
      <c r="G702" s="220"/>
      <c r="H702" s="34"/>
      <c r="I702" s="221"/>
      <c r="J702" s="2"/>
      <c r="K702" s="221"/>
      <c r="L702" s="2"/>
      <c r="M702" s="221"/>
      <c r="N702" s="2"/>
      <c r="O702" s="221"/>
      <c r="P702" s="2"/>
      <c r="Q702" s="221"/>
      <c r="R702" s="2"/>
      <c r="S702" s="221"/>
      <c r="T702" s="2"/>
      <c r="U702" s="169" t="str">
        <f t="shared" si="61"/>
        <v/>
      </c>
      <c r="V702" s="39" t="str">
        <f t="shared" si="62"/>
        <v/>
      </c>
      <c r="W702" s="170"/>
      <c r="X702" s="40"/>
      <c r="Y702" s="41" t="str">
        <f t="shared" si="63"/>
        <v/>
      </c>
      <c r="Z702" s="205" t="str">
        <f t="shared" si="64"/>
        <v/>
      </c>
      <c r="AA702" s="205" t="str">
        <f t="shared" si="65"/>
        <v/>
      </c>
      <c r="AB702" s="163">
        <f t="shared" si="66"/>
        <v>0</v>
      </c>
      <c r="AC702" s="209"/>
    </row>
    <row r="703" spans="1:29" ht="26.1" customHeight="1" thickTop="1" thickBot="1">
      <c r="A703" s="209"/>
      <c r="B703" s="32"/>
      <c r="C703" s="33"/>
      <c r="D703" s="32"/>
      <c r="E703" s="34"/>
      <c r="F703" s="219"/>
      <c r="G703" s="220"/>
      <c r="H703" s="34"/>
      <c r="I703" s="221"/>
      <c r="J703" s="2"/>
      <c r="K703" s="221"/>
      <c r="L703" s="2"/>
      <c r="M703" s="221"/>
      <c r="N703" s="2"/>
      <c r="O703" s="221"/>
      <c r="P703" s="2"/>
      <c r="Q703" s="221"/>
      <c r="R703" s="2"/>
      <c r="S703" s="221"/>
      <c r="T703" s="2"/>
      <c r="U703" s="169" t="str">
        <f t="shared" si="61"/>
        <v/>
      </c>
      <c r="V703" s="39" t="str">
        <f t="shared" si="62"/>
        <v/>
      </c>
      <c r="W703" s="170"/>
      <c r="X703" s="40"/>
      <c r="Y703" s="41" t="str">
        <f t="shared" si="63"/>
        <v/>
      </c>
      <c r="Z703" s="205" t="str">
        <f t="shared" si="64"/>
        <v/>
      </c>
      <c r="AA703" s="205" t="str">
        <f t="shared" si="65"/>
        <v/>
      </c>
      <c r="AB703" s="163">
        <f t="shared" si="66"/>
        <v>0</v>
      </c>
      <c r="AC703" s="209"/>
    </row>
    <row r="704" spans="1:29" ht="26.1" customHeight="1" thickTop="1" thickBot="1">
      <c r="A704" s="209"/>
      <c r="B704" s="32"/>
      <c r="C704" s="33"/>
      <c r="D704" s="32"/>
      <c r="E704" s="34"/>
      <c r="F704" s="219"/>
      <c r="G704" s="220"/>
      <c r="H704" s="34"/>
      <c r="I704" s="221"/>
      <c r="J704" s="2"/>
      <c r="K704" s="221"/>
      <c r="L704" s="2"/>
      <c r="M704" s="221"/>
      <c r="N704" s="2"/>
      <c r="O704" s="221"/>
      <c r="P704" s="2"/>
      <c r="Q704" s="221"/>
      <c r="R704" s="2"/>
      <c r="S704" s="221"/>
      <c r="T704" s="2"/>
      <c r="U704" s="169" t="str">
        <f t="shared" si="61"/>
        <v/>
      </c>
      <c r="V704" s="39" t="str">
        <f t="shared" si="62"/>
        <v/>
      </c>
      <c r="W704" s="170"/>
      <c r="X704" s="40"/>
      <c r="Y704" s="41" t="str">
        <f t="shared" si="63"/>
        <v/>
      </c>
      <c r="Z704" s="205" t="str">
        <f t="shared" si="64"/>
        <v/>
      </c>
      <c r="AA704" s="205" t="str">
        <f t="shared" si="65"/>
        <v/>
      </c>
      <c r="AB704" s="163">
        <f t="shared" si="66"/>
        <v>0</v>
      </c>
      <c r="AC704" s="209"/>
    </row>
    <row r="705" spans="1:29" ht="26.1" customHeight="1" thickTop="1" thickBot="1">
      <c r="A705" s="209"/>
      <c r="B705" s="32"/>
      <c r="C705" s="33"/>
      <c r="D705" s="32"/>
      <c r="E705" s="34"/>
      <c r="F705" s="219"/>
      <c r="G705" s="220"/>
      <c r="H705" s="34"/>
      <c r="I705" s="221"/>
      <c r="J705" s="2"/>
      <c r="K705" s="221"/>
      <c r="L705" s="2"/>
      <c r="M705" s="221"/>
      <c r="N705" s="2"/>
      <c r="O705" s="221"/>
      <c r="P705" s="2"/>
      <c r="Q705" s="221"/>
      <c r="R705" s="2"/>
      <c r="S705" s="221"/>
      <c r="T705" s="2"/>
      <c r="U705" s="169" t="str">
        <f t="shared" si="61"/>
        <v/>
      </c>
      <c r="V705" s="39" t="str">
        <f t="shared" si="62"/>
        <v/>
      </c>
      <c r="W705" s="170"/>
      <c r="X705" s="40"/>
      <c r="Y705" s="41" t="str">
        <f t="shared" si="63"/>
        <v/>
      </c>
      <c r="Z705" s="205" t="str">
        <f t="shared" si="64"/>
        <v/>
      </c>
      <c r="AA705" s="205" t="str">
        <f t="shared" si="65"/>
        <v/>
      </c>
      <c r="AB705" s="163">
        <f t="shared" si="66"/>
        <v>0</v>
      </c>
      <c r="AC705" s="209"/>
    </row>
    <row r="706" spans="1:29" ht="26.1" customHeight="1" thickTop="1" thickBot="1">
      <c r="A706" s="209"/>
      <c r="B706" s="32"/>
      <c r="C706" s="33"/>
      <c r="D706" s="32"/>
      <c r="E706" s="34"/>
      <c r="F706" s="219"/>
      <c r="G706" s="220"/>
      <c r="H706" s="34"/>
      <c r="I706" s="221"/>
      <c r="J706" s="2"/>
      <c r="K706" s="221"/>
      <c r="L706" s="2"/>
      <c r="M706" s="221"/>
      <c r="N706" s="2"/>
      <c r="O706" s="221"/>
      <c r="P706" s="2"/>
      <c r="Q706" s="221"/>
      <c r="R706" s="2"/>
      <c r="S706" s="221"/>
      <c r="T706" s="2"/>
      <c r="U706" s="169" t="str">
        <f t="shared" si="61"/>
        <v/>
      </c>
      <c r="V706" s="39" t="str">
        <f t="shared" si="62"/>
        <v/>
      </c>
      <c r="W706" s="170"/>
      <c r="X706" s="40"/>
      <c r="Y706" s="41" t="str">
        <f t="shared" si="63"/>
        <v/>
      </c>
      <c r="Z706" s="205" t="str">
        <f t="shared" si="64"/>
        <v/>
      </c>
      <c r="AA706" s="205" t="str">
        <f t="shared" si="65"/>
        <v/>
      </c>
      <c r="AB706" s="163">
        <f t="shared" si="66"/>
        <v>0</v>
      </c>
      <c r="AC706" s="209"/>
    </row>
    <row r="707" spans="1:29" ht="26.1" customHeight="1" thickTop="1" thickBot="1">
      <c r="A707" s="209"/>
      <c r="B707" s="32"/>
      <c r="C707" s="33"/>
      <c r="D707" s="32"/>
      <c r="E707" s="34"/>
      <c r="F707" s="219"/>
      <c r="G707" s="220"/>
      <c r="H707" s="34"/>
      <c r="I707" s="221"/>
      <c r="J707" s="2"/>
      <c r="K707" s="221"/>
      <c r="L707" s="2"/>
      <c r="M707" s="221"/>
      <c r="N707" s="2"/>
      <c r="O707" s="221"/>
      <c r="P707" s="2"/>
      <c r="Q707" s="221"/>
      <c r="R707" s="2"/>
      <c r="S707" s="221"/>
      <c r="T707" s="2"/>
      <c r="U707" s="169" t="str">
        <f t="shared" si="61"/>
        <v/>
      </c>
      <c r="V707" s="39" t="str">
        <f t="shared" si="62"/>
        <v/>
      </c>
      <c r="W707" s="170"/>
      <c r="X707" s="40"/>
      <c r="Y707" s="41" t="str">
        <f t="shared" si="63"/>
        <v/>
      </c>
      <c r="Z707" s="205" t="str">
        <f t="shared" si="64"/>
        <v/>
      </c>
      <c r="AA707" s="205" t="str">
        <f t="shared" si="65"/>
        <v/>
      </c>
      <c r="AB707" s="163">
        <f t="shared" si="66"/>
        <v>0</v>
      </c>
      <c r="AC707" s="209"/>
    </row>
    <row r="708" spans="1:29" ht="26.1" customHeight="1" thickTop="1" thickBot="1">
      <c r="A708" s="209"/>
      <c r="B708" s="32"/>
      <c r="C708" s="33"/>
      <c r="D708" s="32"/>
      <c r="E708" s="34"/>
      <c r="F708" s="219"/>
      <c r="G708" s="220"/>
      <c r="H708" s="34"/>
      <c r="I708" s="221"/>
      <c r="J708" s="2"/>
      <c r="K708" s="221"/>
      <c r="L708" s="2"/>
      <c r="M708" s="221"/>
      <c r="N708" s="2"/>
      <c r="O708" s="221"/>
      <c r="P708" s="2"/>
      <c r="Q708" s="221"/>
      <c r="R708" s="2"/>
      <c r="S708" s="221"/>
      <c r="T708" s="2"/>
      <c r="U708" s="169" t="str">
        <f t="shared" si="61"/>
        <v/>
      </c>
      <c r="V708" s="39" t="str">
        <f t="shared" si="62"/>
        <v/>
      </c>
      <c r="W708" s="170"/>
      <c r="X708" s="40"/>
      <c r="Y708" s="41" t="str">
        <f t="shared" si="63"/>
        <v/>
      </c>
      <c r="Z708" s="205" t="str">
        <f t="shared" si="64"/>
        <v/>
      </c>
      <c r="AA708" s="205" t="str">
        <f t="shared" si="65"/>
        <v/>
      </c>
      <c r="AB708" s="163">
        <f t="shared" si="66"/>
        <v>0</v>
      </c>
      <c r="AC708" s="209"/>
    </row>
    <row r="709" spans="1:29" ht="26.1" customHeight="1" thickTop="1" thickBot="1">
      <c r="A709" s="209"/>
      <c r="B709" s="32"/>
      <c r="C709" s="33"/>
      <c r="D709" s="32"/>
      <c r="E709" s="34"/>
      <c r="F709" s="219"/>
      <c r="G709" s="220"/>
      <c r="H709" s="34"/>
      <c r="I709" s="221"/>
      <c r="J709" s="2"/>
      <c r="K709" s="221"/>
      <c r="L709" s="2"/>
      <c r="M709" s="221"/>
      <c r="N709" s="2"/>
      <c r="O709" s="221"/>
      <c r="P709" s="2"/>
      <c r="Q709" s="221"/>
      <c r="R709" s="2"/>
      <c r="S709" s="221"/>
      <c r="T709" s="2"/>
      <c r="U709" s="169" t="str">
        <f t="shared" si="61"/>
        <v/>
      </c>
      <c r="V709" s="39" t="str">
        <f t="shared" si="62"/>
        <v/>
      </c>
      <c r="W709" s="170"/>
      <c r="X709" s="40"/>
      <c r="Y709" s="41" t="str">
        <f t="shared" si="63"/>
        <v/>
      </c>
      <c r="Z709" s="205" t="str">
        <f t="shared" si="64"/>
        <v/>
      </c>
      <c r="AA709" s="205" t="str">
        <f t="shared" si="65"/>
        <v/>
      </c>
      <c r="AB709" s="163">
        <f t="shared" si="66"/>
        <v>0</v>
      </c>
      <c r="AC709" s="209"/>
    </row>
    <row r="710" spans="1:29" ht="26.1" customHeight="1" thickTop="1" thickBot="1">
      <c r="A710" s="209"/>
      <c r="B710" s="32"/>
      <c r="C710" s="33"/>
      <c r="D710" s="32"/>
      <c r="E710" s="34"/>
      <c r="F710" s="219"/>
      <c r="G710" s="220"/>
      <c r="H710" s="34"/>
      <c r="I710" s="221"/>
      <c r="J710" s="2"/>
      <c r="K710" s="221"/>
      <c r="L710" s="2"/>
      <c r="M710" s="221"/>
      <c r="N710" s="2"/>
      <c r="O710" s="221"/>
      <c r="P710" s="2"/>
      <c r="Q710" s="221"/>
      <c r="R710" s="2"/>
      <c r="S710" s="221"/>
      <c r="T710" s="2"/>
      <c r="U710" s="169" t="str">
        <f t="shared" si="61"/>
        <v/>
      </c>
      <c r="V710" s="39" t="str">
        <f t="shared" si="62"/>
        <v/>
      </c>
      <c r="W710" s="170"/>
      <c r="X710" s="40"/>
      <c r="Y710" s="41" t="str">
        <f t="shared" si="63"/>
        <v/>
      </c>
      <c r="Z710" s="205" t="str">
        <f t="shared" si="64"/>
        <v/>
      </c>
      <c r="AA710" s="205" t="str">
        <f t="shared" si="65"/>
        <v/>
      </c>
      <c r="AB710" s="163">
        <f t="shared" si="66"/>
        <v>0</v>
      </c>
      <c r="AC710" s="209"/>
    </row>
    <row r="711" spans="1:29" ht="26.1" customHeight="1" thickTop="1" thickBot="1">
      <c r="A711" s="209"/>
      <c r="B711" s="32"/>
      <c r="C711" s="33"/>
      <c r="D711" s="32"/>
      <c r="E711" s="34"/>
      <c r="F711" s="219"/>
      <c r="G711" s="220"/>
      <c r="H711" s="34"/>
      <c r="I711" s="221"/>
      <c r="J711" s="2"/>
      <c r="K711" s="221"/>
      <c r="L711" s="2"/>
      <c r="M711" s="221"/>
      <c r="N711" s="2"/>
      <c r="O711" s="221"/>
      <c r="P711" s="2"/>
      <c r="Q711" s="221"/>
      <c r="R711" s="2"/>
      <c r="S711" s="221"/>
      <c r="T711" s="2"/>
      <c r="U711" s="169" t="str">
        <f t="shared" si="61"/>
        <v/>
      </c>
      <c r="V711" s="39" t="str">
        <f t="shared" si="62"/>
        <v/>
      </c>
      <c r="W711" s="170"/>
      <c r="X711" s="40"/>
      <c r="Y711" s="41" t="str">
        <f t="shared" si="63"/>
        <v/>
      </c>
      <c r="Z711" s="205" t="str">
        <f t="shared" si="64"/>
        <v/>
      </c>
      <c r="AA711" s="205" t="str">
        <f t="shared" si="65"/>
        <v/>
      </c>
      <c r="AB711" s="163">
        <f t="shared" si="66"/>
        <v>0</v>
      </c>
      <c r="AC711" s="209"/>
    </row>
    <row r="712" spans="1:29" ht="26.1" customHeight="1" thickTop="1" thickBot="1">
      <c r="A712" s="209"/>
      <c r="B712" s="32"/>
      <c r="C712" s="33"/>
      <c r="D712" s="32"/>
      <c r="E712" s="34"/>
      <c r="F712" s="219"/>
      <c r="G712" s="220"/>
      <c r="H712" s="34"/>
      <c r="I712" s="221"/>
      <c r="J712" s="2"/>
      <c r="K712" s="221"/>
      <c r="L712" s="2"/>
      <c r="M712" s="221"/>
      <c r="N712" s="2"/>
      <c r="O712" s="221"/>
      <c r="P712" s="2"/>
      <c r="Q712" s="221"/>
      <c r="R712" s="2"/>
      <c r="S712" s="221"/>
      <c r="T712" s="2"/>
      <c r="U712" s="169" t="str">
        <f t="shared" si="61"/>
        <v/>
      </c>
      <c r="V712" s="39" t="str">
        <f t="shared" si="62"/>
        <v/>
      </c>
      <c r="W712" s="170"/>
      <c r="X712" s="40"/>
      <c r="Y712" s="41" t="str">
        <f t="shared" si="63"/>
        <v/>
      </c>
      <c r="Z712" s="205" t="str">
        <f t="shared" si="64"/>
        <v/>
      </c>
      <c r="AA712" s="205" t="str">
        <f t="shared" si="65"/>
        <v/>
      </c>
      <c r="AB712" s="163">
        <f t="shared" si="66"/>
        <v>0</v>
      </c>
      <c r="AC712" s="209"/>
    </row>
    <row r="713" spans="1:29" ht="26.1" customHeight="1" thickTop="1" thickBot="1">
      <c r="A713" s="209"/>
      <c r="B713" s="32"/>
      <c r="C713" s="33"/>
      <c r="D713" s="32"/>
      <c r="E713" s="34"/>
      <c r="F713" s="219"/>
      <c r="G713" s="220"/>
      <c r="H713" s="34"/>
      <c r="I713" s="221"/>
      <c r="J713" s="2"/>
      <c r="K713" s="221"/>
      <c r="L713" s="2"/>
      <c r="M713" s="221"/>
      <c r="N713" s="2"/>
      <c r="O713" s="221"/>
      <c r="P713" s="2"/>
      <c r="Q713" s="221"/>
      <c r="R713" s="2"/>
      <c r="S713" s="221"/>
      <c r="T713" s="2"/>
      <c r="U713" s="169" t="str">
        <f t="shared" si="61"/>
        <v/>
      </c>
      <c r="V713" s="39" t="str">
        <f t="shared" si="62"/>
        <v/>
      </c>
      <c r="W713" s="170"/>
      <c r="X713" s="40"/>
      <c r="Y713" s="41" t="str">
        <f t="shared" si="63"/>
        <v/>
      </c>
      <c r="Z713" s="205" t="str">
        <f t="shared" si="64"/>
        <v/>
      </c>
      <c r="AA713" s="205" t="str">
        <f t="shared" si="65"/>
        <v/>
      </c>
      <c r="AB713" s="163">
        <f t="shared" si="66"/>
        <v>0</v>
      </c>
      <c r="AC713" s="209"/>
    </row>
    <row r="714" spans="1:29" ht="26.1" customHeight="1" thickTop="1" thickBot="1">
      <c r="A714" s="209"/>
      <c r="B714" s="32"/>
      <c r="C714" s="33"/>
      <c r="D714" s="32"/>
      <c r="E714" s="34"/>
      <c r="F714" s="219"/>
      <c r="G714" s="220"/>
      <c r="H714" s="34"/>
      <c r="I714" s="221"/>
      <c r="J714" s="2"/>
      <c r="K714" s="221"/>
      <c r="L714" s="2"/>
      <c r="M714" s="221"/>
      <c r="N714" s="2"/>
      <c r="O714" s="221"/>
      <c r="P714" s="2"/>
      <c r="Q714" s="221"/>
      <c r="R714" s="2"/>
      <c r="S714" s="221"/>
      <c r="T714" s="2"/>
      <c r="U714" s="169" t="str">
        <f t="shared" si="61"/>
        <v/>
      </c>
      <c r="V714" s="39" t="str">
        <f t="shared" si="62"/>
        <v/>
      </c>
      <c r="W714" s="170"/>
      <c r="X714" s="40"/>
      <c r="Y714" s="41" t="str">
        <f t="shared" si="63"/>
        <v/>
      </c>
      <c r="Z714" s="205" t="str">
        <f t="shared" si="64"/>
        <v/>
      </c>
      <c r="AA714" s="205" t="str">
        <f t="shared" si="65"/>
        <v/>
      </c>
      <c r="AB714" s="163">
        <f t="shared" si="66"/>
        <v>0</v>
      </c>
      <c r="AC714" s="209"/>
    </row>
    <row r="715" spans="1:29" ht="26.1" customHeight="1" thickTop="1" thickBot="1">
      <c r="A715" s="209"/>
      <c r="B715" s="32"/>
      <c r="C715" s="33"/>
      <c r="D715" s="32"/>
      <c r="E715" s="34"/>
      <c r="F715" s="219"/>
      <c r="G715" s="220"/>
      <c r="H715" s="34"/>
      <c r="I715" s="221"/>
      <c r="J715" s="2"/>
      <c r="K715" s="221"/>
      <c r="L715" s="2"/>
      <c r="M715" s="221"/>
      <c r="N715" s="2"/>
      <c r="O715" s="221"/>
      <c r="P715" s="2"/>
      <c r="Q715" s="221"/>
      <c r="R715" s="2"/>
      <c r="S715" s="221"/>
      <c r="T715" s="2"/>
      <c r="U715" s="169" t="str">
        <f t="shared" si="61"/>
        <v/>
      </c>
      <c r="V715" s="39" t="str">
        <f t="shared" si="62"/>
        <v/>
      </c>
      <c r="W715" s="170"/>
      <c r="X715" s="40"/>
      <c r="Y715" s="41" t="str">
        <f t="shared" si="63"/>
        <v/>
      </c>
      <c r="Z715" s="205" t="str">
        <f t="shared" si="64"/>
        <v/>
      </c>
      <c r="AA715" s="205" t="str">
        <f t="shared" si="65"/>
        <v/>
      </c>
      <c r="AB715" s="163">
        <f t="shared" si="66"/>
        <v>0</v>
      </c>
      <c r="AC715" s="209"/>
    </row>
    <row r="716" spans="1:29" ht="26.1" customHeight="1" thickTop="1" thickBot="1">
      <c r="A716" s="209"/>
      <c r="B716" s="32"/>
      <c r="C716" s="33"/>
      <c r="D716" s="32"/>
      <c r="E716" s="34"/>
      <c r="F716" s="219"/>
      <c r="G716" s="220"/>
      <c r="H716" s="34"/>
      <c r="I716" s="221"/>
      <c r="J716" s="2"/>
      <c r="K716" s="221"/>
      <c r="L716" s="2"/>
      <c r="M716" s="221"/>
      <c r="N716" s="2"/>
      <c r="O716" s="221"/>
      <c r="P716" s="2"/>
      <c r="Q716" s="221"/>
      <c r="R716" s="2"/>
      <c r="S716" s="221"/>
      <c r="T716" s="2"/>
      <c r="U716" s="169" t="str">
        <f t="shared" si="61"/>
        <v/>
      </c>
      <c r="V716" s="39" t="str">
        <f t="shared" si="62"/>
        <v/>
      </c>
      <c r="W716" s="170"/>
      <c r="X716" s="40"/>
      <c r="Y716" s="41" t="str">
        <f t="shared" si="63"/>
        <v/>
      </c>
      <c r="Z716" s="205" t="str">
        <f t="shared" si="64"/>
        <v/>
      </c>
      <c r="AA716" s="205" t="str">
        <f t="shared" si="65"/>
        <v/>
      </c>
      <c r="AB716" s="163">
        <f t="shared" si="66"/>
        <v>0</v>
      </c>
      <c r="AC716" s="209"/>
    </row>
    <row r="717" spans="1:29" ht="26.1" customHeight="1" thickTop="1" thickBot="1">
      <c r="A717" s="209"/>
      <c r="B717" s="32"/>
      <c r="C717" s="33"/>
      <c r="D717" s="32"/>
      <c r="E717" s="34"/>
      <c r="F717" s="219"/>
      <c r="G717" s="220"/>
      <c r="H717" s="34"/>
      <c r="I717" s="221"/>
      <c r="J717" s="2"/>
      <c r="K717" s="221"/>
      <c r="L717" s="2"/>
      <c r="M717" s="221"/>
      <c r="N717" s="2"/>
      <c r="O717" s="221"/>
      <c r="P717" s="2"/>
      <c r="Q717" s="221"/>
      <c r="R717" s="2"/>
      <c r="S717" s="221"/>
      <c r="T717" s="2"/>
      <c r="U717" s="169" t="str">
        <f t="shared" si="61"/>
        <v/>
      </c>
      <c r="V717" s="39" t="str">
        <f t="shared" si="62"/>
        <v/>
      </c>
      <c r="W717" s="170"/>
      <c r="X717" s="40"/>
      <c r="Y717" s="41" t="str">
        <f t="shared" si="63"/>
        <v/>
      </c>
      <c r="Z717" s="205" t="str">
        <f t="shared" si="64"/>
        <v/>
      </c>
      <c r="AA717" s="205" t="str">
        <f t="shared" si="65"/>
        <v/>
      </c>
      <c r="AB717" s="163">
        <f t="shared" si="66"/>
        <v>0</v>
      </c>
      <c r="AC717" s="209"/>
    </row>
    <row r="718" spans="1:29" ht="26.1" customHeight="1" thickTop="1" thickBot="1">
      <c r="A718" s="209"/>
      <c r="B718" s="32"/>
      <c r="C718" s="33"/>
      <c r="D718" s="32"/>
      <c r="E718" s="34"/>
      <c r="F718" s="219"/>
      <c r="G718" s="220"/>
      <c r="H718" s="34"/>
      <c r="I718" s="221"/>
      <c r="J718" s="2"/>
      <c r="K718" s="221"/>
      <c r="L718" s="2"/>
      <c r="M718" s="221"/>
      <c r="N718" s="2"/>
      <c r="O718" s="221"/>
      <c r="P718" s="2"/>
      <c r="Q718" s="221"/>
      <c r="R718" s="2"/>
      <c r="S718" s="221"/>
      <c r="T718" s="2"/>
      <c r="U718" s="169" t="str">
        <f t="shared" si="61"/>
        <v/>
      </c>
      <c r="V718" s="39" t="str">
        <f t="shared" si="62"/>
        <v/>
      </c>
      <c r="W718" s="170"/>
      <c r="X718" s="40"/>
      <c r="Y718" s="41" t="str">
        <f t="shared" si="63"/>
        <v/>
      </c>
      <c r="Z718" s="205" t="str">
        <f t="shared" si="64"/>
        <v/>
      </c>
      <c r="AA718" s="205" t="str">
        <f t="shared" si="65"/>
        <v/>
      </c>
      <c r="AB718" s="163">
        <f t="shared" si="66"/>
        <v>0</v>
      </c>
      <c r="AC718" s="209"/>
    </row>
    <row r="719" spans="1:29" ht="26.1" customHeight="1" thickTop="1" thickBot="1">
      <c r="A719" s="209"/>
      <c r="B719" s="32"/>
      <c r="C719" s="33"/>
      <c r="D719" s="32"/>
      <c r="E719" s="34"/>
      <c r="F719" s="219"/>
      <c r="G719" s="220"/>
      <c r="H719" s="34"/>
      <c r="I719" s="221"/>
      <c r="J719" s="2"/>
      <c r="K719" s="221"/>
      <c r="L719" s="2"/>
      <c r="M719" s="221"/>
      <c r="N719" s="2"/>
      <c r="O719" s="221"/>
      <c r="P719" s="2"/>
      <c r="Q719" s="221"/>
      <c r="R719" s="2"/>
      <c r="S719" s="221"/>
      <c r="T719" s="2"/>
      <c r="U719" s="169" t="str">
        <f t="shared" si="61"/>
        <v/>
      </c>
      <c r="V719" s="39" t="str">
        <f t="shared" si="62"/>
        <v/>
      </c>
      <c r="W719" s="170"/>
      <c r="X719" s="40"/>
      <c r="Y719" s="41" t="str">
        <f t="shared" si="63"/>
        <v/>
      </c>
      <c r="Z719" s="205" t="str">
        <f t="shared" si="64"/>
        <v/>
      </c>
      <c r="AA719" s="205" t="str">
        <f t="shared" si="65"/>
        <v/>
      </c>
      <c r="AB719" s="163">
        <f t="shared" si="66"/>
        <v>0</v>
      </c>
      <c r="AC719" s="209"/>
    </row>
    <row r="720" spans="1:29" ht="26.1" customHeight="1" thickTop="1" thickBot="1">
      <c r="A720" s="209"/>
      <c r="B720" s="32"/>
      <c r="C720" s="33"/>
      <c r="D720" s="32"/>
      <c r="E720" s="34"/>
      <c r="F720" s="219"/>
      <c r="G720" s="220"/>
      <c r="H720" s="34"/>
      <c r="I720" s="221"/>
      <c r="J720" s="2"/>
      <c r="K720" s="221"/>
      <c r="L720" s="2"/>
      <c r="M720" s="221"/>
      <c r="N720" s="2"/>
      <c r="O720" s="221"/>
      <c r="P720" s="2"/>
      <c r="Q720" s="221"/>
      <c r="R720" s="2"/>
      <c r="S720" s="221"/>
      <c r="T720" s="2"/>
      <c r="U720" s="169" t="str">
        <f t="shared" ref="U720:U783" si="67">IF(AND(COUNTA(J720,L720,N720,P720,R720,T720)=0,COUNTA(I720,K720,M720,O720,Q720,S720)=6),"x","")</f>
        <v/>
      </c>
      <c r="V720" s="39" t="str">
        <f t="shared" ref="V720:V783" si="68">IF(COUNTA(J720,L720,N720,P720,R720,T720)=1,"x","")</f>
        <v/>
      </c>
      <c r="W720" s="170"/>
      <c r="X720" s="40"/>
      <c r="Y720" s="41" t="str">
        <f t="shared" ref="Y720:Y783" si="69">IF(AND(U720="x",V720="",W720&gt;0),EDATE(W720,$Y$10),"")</f>
        <v/>
      </c>
      <c r="Z720" s="205" t="str">
        <f t="shared" ref="Z720:Z783" si="70">IF(AND(COUNTA(H720)=1,COUNTIF(U720:V720,"x")=0),1,"")</f>
        <v/>
      </c>
      <c r="AA720" s="205" t="str">
        <f t="shared" ref="AA720:AA783" si="71">IF(AND($Z720=1,G720="x"),1,"")</f>
        <v/>
      </c>
      <c r="AB720" s="163">
        <f t="shared" ref="AB720:AB783" si="72">IF(AND(V720="X",G720="X"),1,0)</f>
        <v>0</v>
      </c>
      <c r="AC720" s="209"/>
    </row>
    <row r="721" spans="1:29" ht="26.1" customHeight="1" thickTop="1" thickBot="1">
      <c r="A721" s="209"/>
      <c r="B721" s="32"/>
      <c r="C721" s="33"/>
      <c r="D721" s="32"/>
      <c r="E721" s="34"/>
      <c r="F721" s="219"/>
      <c r="G721" s="220"/>
      <c r="H721" s="34"/>
      <c r="I721" s="221"/>
      <c r="J721" s="2"/>
      <c r="K721" s="221"/>
      <c r="L721" s="2"/>
      <c r="M721" s="221"/>
      <c r="N721" s="2"/>
      <c r="O721" s="221"/>
      <c r="P721" s="2"/>
      <c r="Q721" s="221"/>
      <c r="R721" s="2"/>
      <c r="S721" s="221"/>
      <c r="T721" s="2"/>
      <c r="U721" s="169" t="str">
        <f t="shared" si="67"/>
        <v/>
      </c>
      <c r="V721" s="39" t="str">
        <f t="shared" si="68"/>
        <v/>
      </c>
      <c r="W721" s="170"/>
      <c r="X721" s="40"/>
      <c r="Y721" s="41" t="str">
        <f t="shared" si="69"/>
        <v/>
      </c>
      <c r="Z721" s="205" t="str">
        <f t="shared" si="70"/>
        <v/>
      </c>
      <c r="AA721" s="205" t="str">
        <f t="shared" si="71"/>
        <v/>
      </c>
      <c r="AB721" s="163">
        <f t="shared" si="72"/>
        <v>0</v>
      </c>
      <c r="AC721" s="209"/>
    </row>
    <row r="722" spans="1:29" ht="26.1" customHeight="1" thickTop="1" thickBot="1">
      <c r="A722" s="209"/>
      <c r="B722" s="32"/>
      <c r="C722" s="33"/>
      <c r="D722" s="32"/>
      <c r="E722" s="34"/>
      <c r="F722" s="219"/>
      <c r="G722" s="220"/>
      <c r="H722" s="34"/>
      <c r="I722" s="221"/>
      <c r="J722" s="2"/>
      <c r="K722" s="221"/>
      <c r="L722" s="2"/>
      <c r="M722" s="221"/>
      <c r="N722" s="2"/>
      <c r="O722" s="221"/>
      <c r="P722" s="2"/>
      <c r="Q722" s="221"/>
      <c r="R722" s="2"/>
      <c r="S722" s="221"/>
      <c r="T722" s="2"/>
      <c r="U722" s="169" t="str">
        <f t="shared" si="67"/>
        <v/>
      </c>
      <c r="V722" s="39" t="str">
        <f t="shared" si="68"/>
        <v/>
      </c>
      <c r="W722" s="170"/>
      <c r="X722" s="40"/>
      <c r="Y722" s="41" t="str">
        <f t="shared" si="69"/>
        <v/>
      </c>
      <c r="Z722" s="205" t="str">
        <f t="shared" si="70"/>
        <v/>
      </c>
      <c r="AA722" s="205" t="str">
        <f t="shared" si="71"/>
        <v/>
      </c>
      <c r="AB722" s="163">
        <f t="shared" si="72"/>
        <v>0</v>
      </c>
      <c r="AC722" s="209"/>
    </row>
    <row r="723" spans="1:29" ht="26.1" customHeight="1" thickTop="1" thickBot="1">
      <c r="A723" s="209"/>
      <c r="B723" s="32"/>
      <c r="C723" s="33"/>
      <c r="D723" s="32"/>
      <c r="E723" s="34"/>
      <c r="F723" s="219"/>
      <c r="G723" s="220"/>
      <c r="H723" s="34"/>
      <c r="I723" s="221"/>
      <c r="J723" s="2"/>
      <c r="K723" s="221"/>
      <c r="L723" s="2"/>
      <c r="M723" s="221"/>
      <c r="N723" s="2"/>
      <c r="O723" s="221"/>
      <c r="P723" s="2"/>
      <c r="Q723" s="221"/>
      <c r="R723" s="2"/>
      <c r="S723" s="221"/>
      <c r="T723" s="2"/>
      <c r="U723" s="169" t="str">
        <f t="shared" si="67"/>
        <v/>
      </c>
      <c r="V723" s="39" t="str">
        <f t="shared" si="68"/>
        <v/>
      </c>
      <c r="W723" s="170"/>
      <c r="X723" s="40"/>
      <c r="Y723" s="41" t="str">
        <f t="shared" si="69"/>
        <v/>
      </c>
      <c r="Z723" s="205" t="str">
        <f t="shared" si="70"/>
        <v/>
      </c>
      <c r="AA723" s="205" t="str">
        <f t="shared" si="71"/>
        <v/>
      </c>
      <c r="AB723" s="163">
        <f t="shared" si="72"/>
        <v>0</v>
      </c>
      <c r="AC723" s="209"/>
    </row>
    <row r="724" spans="1:29" ht="26.1" customHeight="1" thickTop="1" thickBot="1">
      <c r="A724" s="209"/>
      <c r="B724" s="32"/>
      <c r="C724" s="33"/>
      <c r="D724" s="32"/>
      <c r="E724" s="34"/>
      <c r="F724" s="219"/>
      <c r="G724" s="220"/>
      <c r="H724" s="34"/>
      <c r="I724" s="221"/>
      <c r="J724" s="2"/>
      <c r="K724" s="221"/>
      <c r="L724" s="2"/>
      <c r="M724" s="221"/>
      <c r="N724" s="2"/>
      <c r="O724" s="221"/>
      <c r="P724" s="2"/>
      <c r="Q724" s="221"/>
      <c r="R724" s="2"/>
      <c r="S724" s="221"/>
      <c r="T724" s="2"/>
      <c r="U724" s="169" t="str">
        <f t="shared" si="67"/>
        <v/>
      </c>
      <c r="V724" s="39" t="str">
        <f t="shared" si="68"/>
        <v/>
      </c>
      <c r="W724" s="170"/>
      <c r="X724" s="40"/>
      <c r="Y724" s="41" t="str">
        <f t="shared" si="69"/>
        <v/>
      </c>
      <c r="Z724" s="205" t="str">
        <f t="shared" si="70"/>
        <v/>
      </c>
      <c r="AA724" s="205" t="str">
        <f t="shared" si="71"/>
        <v/>
      </c>
      <c r="AB724" s="163">
        <f t="shared" si="72"/>
        <v>0</v>
      </c>
      <c r="AC724" s="209"/>
    </row>
    <row r="725" spans="1:29" ht="26.1" customHeight="1" thickTop="1" thickBot="1">
      <c r="A725" s="209"/>
      <c r="B725" s="32"/>
      <c r="C725" s="33"/>
      <c r="D725" s="32"/>
      <c r="E725" s="34"/>
      <c r="F725" s="219"/>
      <c r="G725" s="220"/>
      <c r="H725" s="34"/>
      <c r="I725" s="221"/>
      <c r="J725" s="2"/>
      <c r="K725" s="221"/>
      <c r="L725" s="2"/>
      <c r="M725" s="221"/>
      <c r="N725" s="2"/>
      <c r="O725" s="221"/>
      <c r="P725" s="2"/>
      <c r="Q725" s="221"/>
      <c r="R725" s="2"/>
      <c r="S725" s="221"/>
      <c r="T725" s="2"/>
      <c r="U725" s="169" t="str">
        <f t="shared" si="67"/>
        <v/>
      </c>
      <c r="V725" s="39" t="str">
        <f t="shared" si="68"/>
        <v/>
      </c>
      <c r="W725" s="170"/>
      <c r="X725" s="40"/>
      <c r="Y725" s="41" t="str">
        <f t="shared" si="69"/>
        <v/>
      </c>
      <c r="Z725" s="205" t="str">
        <f t="shared" si="70"/>
        <v/>
      </c>
      <c r="AA725" s="205" t="str">
        <f t="shared" si="71"/>
        <v/>
      </c>
      <c r="AB725" s="163">
        <f t="shared" si="72"/>
        <v>0</v>
      </c>
      <c r="AC725" s="209"/>
    </row>
    <row r="726" spans="1:29" ht="26.1" customHeight="1" thickTop="1" thickBot="1">
      <c r="A726" s="209"/>
      <c r="B726" s="32"/>
      <c r="C726" s="33"/>
      <c r="D726" s="32"/>
      <c r="E726" s="34"/>
      <c r="F726" s="219"/>
      <c r="G726" s="220"/>
      <c r="H726" s="34"/>
      <c r="I726" s="221"/>
      <c r="J726" s="2"/>
      <c r="K726" s="221"/>
      <c r="L726" s="2"/>
      <c r="M726" s="221"/>
      <c r="N726" s="2"/>
      <c r="O726" s="221"/>
      <c r="P726" s="2"/>
      <c r="Q726" s="221"/>
      <c r="R726" s="2"/>
      <c r="S726" s="221"/>
      <c r="T726" s="2"/>
      <c r="U726" s="169" t="str">
        <f t="shared" si="67"/>
        <v/>
      </c>
      <c r="V726" s="39" t="str">
        <f t="shared" si="68"/>
        <v/>
      </c>
      <c r="W726" s="170"/>
      <c r="X726" s="40"/>
      <c r="Y726" s="41" t="str">
        <f t="shared" si="69"/>
        <v/>
      </c>
      <c r="Z726" s="205" t="str">
        <f t="shared" si="70"/>
        <v/>
      </c>
      <c r="AA726" s="205" t="str">
        <f t="shared" si="71"/>
        <v/>
      </c>
      <c r="AB726" s="163">
        <f t="shared" si="72"/>
        <v>0</v>
      </c>
      <c r="AC726" s="209"/>
    </row>
    <row r="727" spans="1:29" ht="26.1" customHeight="1" thickTop="1" thickBot="1">
      <c r="A727" s="209"/>
      <c r="B727" s="32"/>
      <c r="C727" s="33"/>
      <c r="D727" s="32"/>
      <c r="E727" s="34"/>
      <c r="F727" s="219"/>
      <c r="G727" s="220"/>
      <c r="H727" s="34"/>
      <c r="I727" s="221"/>
      <c r="J727" s="2"/>
      <c r="K727" s="221"/>
      <c r="L727" s="2"/>
      <c r="M727" s="221"/>
      <c r="N727" s="2"/>
      <c r="O727" s="221"/>
      <c r="P727" s="2"/>
      <c r="Q727" s="221"/>
      <c r="R727" s="2"/>
      <c r="S727" s="221"/>
      <c r="T727" s="2"/>
      <c r="U727" s="169" t="str">
        <f t="shared" si="67"/>
        <v/>
      </c>
      <c r="V727" s="39" t="str">
        <f t="shared" si="68"/>
        <v/>
      </c>
      <c r="W727" s="170"/>
      <c r="X727" s="40"/>
      <c r="Y727" s="41" t="str">
        <f t="shared" si="69"/>
        <v/>
      </c>
      <c r="Z727" s="205" t="str">
        <f t="shared" si="70"/>
        <v/>
      </c>
      <c r="AA727" s="205" t="str">
        <f t="shared" si="71"/>
        <v/>
      </c>
      <c r="AB727" s="163">
        <f t="shared" si="72"/>
        <v>0</v>
      </c>
      <c r="AC727" s="209"/>
    </row>
    <row r="728" spans="1:29" ht="26.1" customHeight="1" thickTop="1" thickBot="1">
      <c r="A728" s="209"/>
      <c r="B728" s="32"/>
      <c r="C728" s="33"/>
      <c r="D728" s="32"/>
      <c r="E728" s="34"/>
      <c r="F728" s="219"/>
      <c r="G728" s="220"/>
      <c r="H728" s="34"/>
      <c r="I728" s="221"/>
      <c r="J728" s="2"/>
      <c r="K728" s="221"/>
      <c r="L728" s="2"/>
      <c r="M728" s="221"/>
      <c r="N728" s="2"/>
      <c r="O728" s="221"/>
      <c r="P728" s="2"/>
      <c r="Q728" s="221"/>
      <c r="R728" s="2"/>
      <c r="S728" s="221"/>
      <c r="T728" s="2"/>
      <c r="U728" s="169" t="str">
        <f t="shared" si="67"/>
        <v/>
      </c>
      <c r="V728" s="39" t="str">
        <f t="shared" si="68"/>
        <v/>
      </c>
      <c r="W728" s="170"/>
      <c r="X728" s="40"/>
      <c r="Y728" s="41" t="str">
        <f t="shared" si="69"/>
        <v/>
      </c>
      <c r="Z728" s="205" t="str">
        <f t="shared" si="70"/>
        <v/>
      </c>
      <c r="AA728" s="205" t="str">
        <f t="shared" si="71"/>
        <v/>
      </c>
      <c r="AB728" s="163">
        <f t="shared" si="72"/>
        <v>0</v>
      </c>
      <c r="AC728" s="209"/>
    </row>
    <row r="729" spans="1:29" ht="26.1" customHeight="1" thickTop="1" thickBot="1">
      <c r="A729" s="209"/>
      <c r="B729" s="32"/>
      <c r="C729" s="33"/>
      <c r="D729" s="32"/>
      <c r="E729" s="34"/>
      <c r="F729" s="219"/>
      <c r="G729" s="220"/>
      <c r="H729" s="34"/>
      <c r="I729" s="221"/>
      <c r="J729" s="2"/>
      <c r="K729" s="221"/>
      <c r="L729" s="2"/>
      <c r="M729" s="221"/>
      <c r="N729" s="2"/>
      <c r="O729" s="221"/>
      <c r="P729" s="2"/>
      <c r="Q729" s="221"/>
      <c r="R729" s="2"/>
      <c r="S729" s="221"/>
      <c r="T729" s="2"/>
      <c r="U729" s="169" t="str">
        <f t="shared" si="67"/>
        <v/>
      </c>
      <c r="V729" s="39" t="str">
        <f t="shared" si="68"/>
        <v/>
      </c>
      <c r="W729" s="170"/>
      <c r="X729" s="40"/>
      <c r="Y729" s="41" t="str">
        <f t="shared" si="69"/>
        <v/>
      </c>
      <c r="Z729" s="205" t="str">
        <f t="shared" si="70"/>
        <v/>
      </c>
      <c r="AA729" s="205" t="str">
        <f t="shared" si="71"/>
        <v/>
      </c>
      <c r="AB729" s="163">
        <f t="shared" si="72"/>
        <v>0</v>
      </c>
      <c r="AC729" s="209"/>
    </row>
    <row r="730" spans="1:29" ht="26.1" customHeight="1" thickTop="1" thickBot="1">
      <c r="A730" s="209"/>
      <c r="B730" s="32"/>
      <c r="C730" s="33"/>
      <c r="D730" s="32"/>
      <c r="E730" s="34"/>
      <c r="F730" s="219"/>
      <c r="G730" s="220"/>
      <c r="H730" s="34"/>
      <c r="I730" s="221"/>
      <c r="J730" s="2"/>
      <c r="K730" s="221"/>
      <c r="L730" s="2"/>
      <c r="M730" s="221"/>
      <c r="N730" s="2"/>
      <c r="O730" s="221"/>
      <c r="P730" s="2"/>
      <c r="Q730" s="221"/>
      <c r="R730" s="2"/>
      <c r="S730" s="221"/>
      <c r="T730" s="2"/>
      <c r="U730" s="169" t="str">
        <f t="shared" si="67"/>
        <v/>
      </c>
      <c r="V730" s="39" t="str">
        <f t="shared" si="68"/>
        <v/>
      </c>
      <c r="W730" s="170"/>
      <c r="X730" s="40"/>
      <c r="Y730" s="41" t="str">
        <f t="shared" si="69"/>
        <v/>
      </c>
      <c r="Z730" s="205" t="str">
        <f t="shared" si="70"/>
        <v/>
      </c>
      <c r="AA730" s="205" t="str">
        <f t="shared" si="71"/>
        <v/>
      </c>
      <c r="AB730" s="163">
        <f t="shared" si="72"/>
        <v>0</v>
      </c>
      <c r="AC730" s="209"/>
    </row>
    <row r="731" spans="1:29" ht="26.1" customHeight="1" thickTop="1" thickBot="1">
      <c r="A731" s="209"/>
      <c r="B731" s="32"/>
      <c r="C731" s="33"/>
      <c r="D731" s="32"/>
      <c r="E731" s="34"/>
      <c r="F731" s="219"/>
      <c r="G731" s="220"/>
      <c r="H731" s="34"/>
      <c r="I731" s="221"/>
      <c r="J731" s="2"/>
      <c r="K731" s="221"/>
      <c r="L731" s="2"/>
      <c r="M731" s="221"/>
      <c r="N731" s="2"/>
      <c r="O731" s="221"/>
      <c r="P731" s="2"/>
      <c r="Q731" s="221"/>
      <c r="R731" s="2"/>
      <c r="S731" s="221"/>
      <c r="T731" s="2"/>
      <c r="U731" s="169" t="str">
        <f t="shared" si="67"/>
        <v/>
      </c>
      <c r="V731" s="39" t="str">
        <f t="shared" si="68"/>
        <v/>
      </c>
      <c r="W731" s="170"/>
      <c r="X731" s="40"/>
      <c r="Y731" s="41" t="str">
        <f t="shared" si="69"/>
        <v/>
      </c>
      <c r="Z731" s="205" t="str">
        <f t="shared" si="70"/>
        <v/>
      </c>
      <c r="AA731" s="205" t="str">
        <f t="shared" si="71"/>
        <v/>
      </c>
      <c r="AB731" s="163">
        <f t="shared" si="72"/>
        <v>0</v>
      </c>
      <c r="AC731" s="209"/>
    </row>
    <row r="732" spans="1:29" ht="26.1" customHeight="1" thickTop="1" thickBot="1">
      <c r="A732" s="209"/>
      <c r="B732" s="32"/>
      <c r="C732" s="33"/>
      <c r="D732" s="32"/>
      <c r="E732" s="34"/>
      <c r="F732" s="219"/>
      <c r="G732" s="220"/>
      <c r="H732" s="34"/>
      <c r="I732" s="221"/>
      <c r="J732" s="2"/>
      <c r="K732" s="221"/>
      <c r="L732" s="2"/>
      <c r="M732" s="221"/>
      <c r="N732" s="2"/>
      <c r="O732" s="221"/>
      <c r="P732" s="2"/>
      <c r="Q732" s="221"/>
      <c r="R732" s="2"/>
      <c r="S732" s="221"/>
      <c r="T732" s="2"/>
      <c r="U732" s="169" t="str">
        <f t="shared" si="67"/>
        <v/>
      </c>
      <c r="V732" s="39" t="str">
        <f t="shared" si="68"/>
        <v/>
      </c>
      <c r="W732" s="170"/>
      <c r="X732" s="40"/>
      <c r="Y732" s="41" t="str">
        <f t="shared" si="69"/>
        <v/>
      </c>
      <c r="Z732" s="205" t="str">
        <f t="shared" si="70"/>
        <v/>
      </c>
      <c r="AA732" s="205" t="str">
        <f t="shared" si="71"/>
        <v/>
      </c>
      <c r="AB732" s="163">
        <f t="shared" si="72"/>
        <v>0</v>
      </c>
      <c r="AC732" s="209"/>
    </row>
    <row r="733" spans="1:29" ht="26.1" customHeight="1" thickTop="1" thickBot="1">
      <c r="A733" s="209"/>
      <c r="B733" s="32"/>
      <c r="C733" s="33"/>
      <c r="D733" s="32"/>
      <c r="E733" s="34"/>
      <c r="F733" s="219"/>
      <c r="G733" s="220"/>
      <c r="H733" s="34"/>
      <c r="I733" s="221"/>
      <c r="J733" s="2"/>
      <c r="K733" s="221"/>
      <c r="L733" s="2"/>
      <c r="M733" s="221"/>
      <c r="N733" s="2"/>
      <c r="O733" s="221"/>
      <c r="P733" s="2"/>
      <c r="Q733" s="221"/>
      <c r="R733" s="2"/>
      <c r="S733" s="221"/>
      <c r="T733" s="2"/>
      <c r="U733" s="169" t="str">
        <f t="shared" si="67"/>
        <v/>
      </c>
      <c r="V733" s="39" t="str">
        <f t="shared" si="68"/>
        <v/>
      </c>
      <c r="W733" s="170"/>
      <c r="X733" s="40"/>
      <c r="Y733" s="41" t="str">
        <f t="shared" si="69"/>
        <v/>
      </c>
      <c r="Z733" s="205" t="str">
        <f t="shared" si="70"/>
        <v/>
      </c>
      <c r="AA733" s="205" t="str">
        <f t="shared" si="71"/>
        <v/>
      </c>
      <c r="AB733" s="163">
        <f t="shared" si="72"/>
        <v>0</v>
      </c>
      <c r="AC733" s="209"/>
    </row>
    <row r="734" spans="1:29" ht="26.1" customHeight="1" thickTop="1" thickBot="1">
      <c r="A734" s="209"/>
      <c r="B734" s="32"/>
      <c r="C734" s="33"/>
      <c r="D734" s="32"/>
      <c r="E734" s="34"/>
      <c r="F734" s="219"/>
      <c r="G734" s="220"/>
      <c r="H734" s="34"/>
      <c r="I734" s="221"/>
      <c r="J734" s="2"/>
      <c r="K734" s="221"/>
      <c r="L734" s="2"/>
      <c r="M734" s="221"/>
      <c r="N734" s="2"/>
      <c r="O734" s="221"/>
      <c r="P734" s="2"/>
      <c r="Q734" s="221"/>
      <c r="R734" s="2"/>
      <c r="S734" s="221"/>
      <c r="T734" s="2"/>
      <c r="U734" s="169" t="str">
        <f t="shared" si="67"/>
        <v/>
      </c>
      <c r="V734" s="39" t="str">
        <f t="shared" si="68"/>
        <v/>
      </c>
      <c r="W734" s="170"/>
      <c r="X734" s="40"/>
      <c r="Y734" s="41" t="str">
        <f t="shared" si="69"/>
        <v/>
      </c>
      <c r="Z734" s="205" t="str">
        <f t="shared" si="70"/>
        <v/>
      </c>
      <c r="AA734" s="205" t="str">
        <f t="shared" si="71"/>
        <v/>
      </c>
      <c r="AB734" s="163">
        <f t="shared" si="72"/>
        <v>0</v>
      </c>
      <c r="AC734" s="209"/>
    </row>
    <row r="735" spans="1:29" ht="26.1" customHeight="1" thickTop="1" thickBot="1">
      <c r="A735" s="209"/>
      <c r="B735" s="32"/>
      <c r="C735" s="33"/>
      <c r="D735" s="32"/>
      <c r="E735" s="34"/>
      <c r="F735" s="219"/>
      <c r="G735" s="220"/>
      <c r="H735" s="34"/>
      <c r="I735" s="221"/>
      <c r="J735" s="2"/>
      <c r="K735" s="221"/>
      <c r="L735" s="2"/>
      <c r="M735" s="221"/>
      <c r="N735" s="2"/>
      <c r="O735" s="221"/>
      <c r="P735" s="2"/>
      <c r="Q735" s="221"/>
      <c r="R735" s="2"/>
      <c r="S735" s="221"/>
      <c r="T735" s="2"/>
      <c r="U735" s="169" t="str">
        <f t="shared" si="67"/>
        <v/>
      </c>
      <c r="V735" s="39" t="str">
        <f t="shared" si="68"/>
        <v/>
      </c>
      <c r="W735" s="170"/>
      <c r="X735" s="40"/>
      <c r="Y735" s="41" t="str">
        <f t="shared" si="69"/>
        <v/>
      </c>
      <c r="Z735" s="205" t="str">
        <f t="shared" si="70"/>
        <v/>
      </c>
      <c r="AA735" s="205" t="str">
        <f t="shared" si="71"/>
        <v/>
      </c>
      <c r="AB735" s="163">
        <f t="shared" si="72"/>
        <v>0</v>
      </c>
      <c r="AC735" s="209"/>
    </row>
    <row r="736" spans="1:29" ht="26.1" customHeight="1" thickTop="1" thickBot="1">
      <c r="A736" s="209"/>
      <c r="B736" s="32"/>
      <c r="C736" s="33"/>
      <c r="D736" s="32"/>
      <c r="E736" s="34"/>
      <c r="F736" s="219"/>
      <c r="G736" s="220"/>
      <c r="H736" s="34"/>
      <c r="I736" s="221"/>
      <c r="J736" s="2"/>
      <c r="K736" s="221"/>
      <c r="L736" s="2"/>
      <c r="M736" s="221"/>
      <c r="N736" s="2"/>
      <c r="O736" s="221"/>
      <c r="P736" s="2"/>
      <c r="Q736" s="221"/>
      <c r="R736" s="2"/>
      <c r="S736" s="221"/>
      <c r="T736" s="2"/>
      <c r="U736" s="169" t="str">
        <f t="shared" si="67"/>
        <v/>
      </c>
      <c r="V736" s="39" t="str">
        <f t="shared" si="68"/>
        <v/>
      </c>
      <c r="W736" s="170"/>
      <c r="X736" s="40"/>
      <c r="Y736" s="41" t="str">
        <f t="shared" si="69"/>
        <v/>
      </c>
      <c r="Z736" s="205" t="str">
        <f t="shared" si="70"/>
        <v/>
      </c>
      <c r="AA736" s="205" t="str">
        <f t="shared" si="71"/>
        <v/>
      </c>
      <c r="AB736" s="163">
        <f t="shared" si="72"/>
        <v>0</v>
      </c>
      <c r="AC736" s="209"/>
    </row>
    <row r="737" spans="1:29" ht="26.1" customHeight="1" thickTop="1" thickBot="1">
      <c r="A737" s="209"/>
      <c r="B737" s="32"/>
      <c r="C737" s="33"/>
      <c r="D737" s="32"/>
      <c r="E737" s="34"/>
      <c r="F737" s="219"/>
      <c r="G737" s="220"/>
      <c r="H737" s="34"/>
      <c r="I737" s="221"/>
      <c r="J737" s="2"/>
      <c r="K737" s="221"/>
      <c r="L737" s="2"/>
      <c r="M737" s="221"/>
      <c r="N737" s="2"/>
      <c r="O737" s="221"/>
      <c r="P737" s="2"/>
      <c r="Q737" s="221"/>
      <c r="R737" s="2"/>
      <c r="S737" s="221"/>
      <c r="T737" s="2"/>
      <c r="U737" s="169" t="str">
        <f t="shared" si="67"/>
        <v/>
      </c>
      <c r="V737" s="39" t="str">
        <f t="shared" si="68"/>
        <v/>
      </c>
      <c r="W737" s="170"/>
      <c r="X737" s="40"/>
      <c r="Y737" s="41" t="str">
        <f t="shared" si="69"/>
        <v/>
      </c>
      <c r="Z737" s="205" t="str">
        <f t="shared" si="70"/>
        <v/>
      </c>
      <c r="AA737" s="205" t="str">
        <f t="shared" si="71"/>
        <v/>
      </c>
      <c r="AB737" s="163">
        <f t="shared" si="72"/>
        <v>0</v>
      </c>
      <c r="AC737" s="209"/>
    </row>
    <row r="738" spans="1:29" ht="26.1" customHeight="1" thickTop="1" thickBot="1">
      <c r="A738" s="209"/>
      <c r="B738" s="32"/>
      <c r="C738" s="33"/>
      <c r="D738" s="32"/>
      <c r="E738" s="34"/>
      <c r="F738" s="219"/>
      <c r="G738" s="220"/>
      <c r="H738" s="34"/>
      <c r="I738" s="221"/>
      <c r="J738" s="2"/>
      <c r="K738" s="221"/>
      <c r="L738" s="2"/>
      <c r="M738" s="221"/>
      <c r="N738" s="2"/>
      <c r="O738" s="221"/>
      <c r="P738" s="2"/>
      <c r="Q738" s="221"/>
      <c r="R738" s="2"/>
      <c r="S738" s="221"/>
      <c r="T738" s="2"/>
      <c r="U738" s="169" t="str">
        <f t="shared" si="67"/>
        <v/>
      </c>
      <c r="V738" s="39" t="str">
        <f t="shared" si="68"/>
        <v/>
      </c>
      <c r="W738" s="170"/>
      <c r="X738" s="40"/>
      <c r="Y738" s="41" t="str">
        <f t="shared" si="69"/>
        <v/>
      </c>
      <c r="Z738" s="205" t="str">
        <f t="shared" si="70"/>
        <v/>
      </c>
      <c r="AA738" s="205" t="str">
        <f t="shared" si="71"/>
        <v/>
      </c>
      <c r="AB738" s="163">
        <f t="shared" si="72"/>
        <v>0</v>
      </c>
      <c r="AC738" s="209"/>
    </row>
    <row r="739" spans="1:29" ht="26.1" customHeight="1" thickTop="1" thickBot="1">
      <c r="A739" s="209"/>
      <c r="B739" s="32"/>
      <c r="C739" s="33"/>
      <c r="D739" s="32"/>
      <c r="E739" s="34"/>
      <c r="F739" s="219"/>
      <c r="G739" s="220"/>
      <c r="H739" s="34"/>
      <c r="I739" s="221"/>
      <c r="J739" s="2"/>
      <c r="K739" s="221"/>
      <c r="L739" s="2"/>
      <c r="M739" s="221"/>
      <c r="N739" s="2"/>
      <c r="O739" s="221"/>
      <c r="P739" s="2"/>
      <c r="Q739" s="221"/>
      <c r="R739" s="2"/>
      <c r="S739" s="221"/>
      <c r="T739" s="2"/>
      <c r="U739" s="169" t="str">
        <f t="shared" si="67"/>
        <v/>
      </c>
      <c r="V739" s="39" t="str">
        <f t="shared" si="68"/>
        <v/>
      </c>
      <c r="W739" s="170"/>
      <c r="X739" s="40"/>
      <c r="Y739" s="41" t="str">
        <f t="shared" si="69"/>
        <v/>
      </c>
      <c r="Z739" s="205" t="str">
        <f t="shared" si="70"/>
        <v/>
      </c>
      <c r="AA739" s="205" t="str">
        <f t="shared" si="71"/>
        <v/>
      </c>
      <c r="AB739" s="163">
        <f t="shared" si="72"/>
        <v>0</v>
      </c>
      <c r="AC739" s="209"/>
    </row>
    <row r="740" spans="1:29" ht="26.1" customHeight="1" thickTop="1" thickBot="1">
      <c r="A740" s="209"/>
      <c r="B740" s="32"/>
      <c r="C740" s="33"/>
      <c r="D740" s="32"/>
      <c r="E740" s="34"/>
      <c r="F740" s="219"/>
      <c r="G740" s="220"/>
      <c r="H740" s="34"/>
      <c r="I740" s="221"/>
      <c r="J740" s="2"/>
      <c r="K740" s="221"/>
      <c r="L740" s="2"/>
      <c r="M740" s="221"/>
      <c r="N740" s="2"/>
      <c r="O740" s="221"/>
      <c r="P740" s="2"/>
      <c r="Q740" s="221"/>
      <c r="R740" s="2"/>
      <c r="S740" s="221"/>
      <c r="T740" s="2"/>
      <c r="U740" s="169" t="str">
        <f t="shared" si="67"/>
        <v/>
      </c>
      <c r="V740" s="39" t="str">
        <f t="shared" si="68"/>
        <v/>
      </c>
      <c r="W740" s="170"/>
      <c r="X740" s="40"/>
      <c r="Y740" s="41" t="str">
        <f t="shared" si="69"/>
        <v/>
      </c>
      <c r="Z740" s="205" t="str">
        <f t="shared" si="70"/>
        <v/>
      </c>
      <c r="AA740" s="205" t="str">
        <f t="shared" si="71"/>
        <v/>
      </c>
      <c r="AB740" s="163">
        <f t="shared" si="72"/>
        <v>0</v>
      </c>
      <c r="AC740" s="209"/>
    </row>
    <row r="741" spans="1:29" ht="26.1" customHeight="1" thickTop="1" thickBot="1">
      <c r="A741" s="209"/>
      <c r="B741" s="32"/>
      <c r="C741" s="33"/>
      <c r="D741" s="32"/>
      <c r="E741" s="34"/>
      <c r="F741" s="219"/>
      <c r="G741" s="220"/>
      <c r="H741" s="34"/>
      <c r="I741" s="221"/>
      <c r="J741" s="2"/>
      <c r="K741" s="221"/>
      <c r="L741" s="2"/>
      <c r="M741" s="221"/>
      <c r="N741" s="2"/>
      <c r="O741" s="221"/>
      <c r="P741" s="2"/>
      <c r="Q741" s="221"/>
      <c r="R741" s="2"/>
      <c r="S741" s="221"/>
      <c r="T741" s="2"/>
      <c r="U741" s="169" t="str">
        <f t="shared" si="67"/>
        <v/>
      </c>
      <c r="V741" s="39" t="str">
        <f t="shared" si="68"/>
        <v/>
      </c>
      <c r="W741" s="170"/>
      <c r="X741" s="40"/>
      <c r="Y741" s="41" t="str">
        <f t="shared" si="69"/>
        <v/>
      </c>
      <c r="Z741" s="205" t="str">
        <f t="shared" si="70"/>
        <v/>
      </c>
      <c r="AA741" s="205" t="str">
        <f t="shared" si="71"/>
        <v/>
      </c>
      <c r="AB741" s="163">
        <f t="shared" si="72"/>
        <v>0</v>
      </c>
      <c r="AC741" s="209"/>
    </row>
    <row r="742" spans="1:29" ht="26.1" customHeight="1" thickTop="1" thickBot="1">
      <c r="A742" s="209"/>
      <c r="B742" s="32"/>
      <c r="C742" s="33"/>
      <c r="D742" s="32"/>
      <c r="E742" s="34"/>
      <c r="F742" s="219"/>
      <c r="G742" s="220"/>
      <c r="H742" s="34"/>
      <c r="I742" s="221"/>
      <c r="J742" s="2"/>
      <c r="K742" s="221"/>
      <c r="L742" s="2"/>
      <c r="M742" s="221"/>
      <c r="N742" s="2"/>
      <c r="O742" s="221"/>
      <c r="P742" s="2"/>
      <c r="Q742" s="221"/>
      <c r="R742" s="2"/>
      <c r="S742" s="221"/>
      <c r="T742" s="2"/>
      <c r="U742" s="169" t="str">
        <f t="shared" si="67"/>
        <v/>
      </c>
      <c r="V742" s="39" t="str">
        <f t="shared" si="68"/>
        <v/>
      </c>
      <c r="W742" s="170"/>
      <c r="X742" s="40"/>
      <c r="Y742" s="41" t="str">
        <f t="shared" si="69"/>
        <v/>
      </c>
      <c r="Z742" s="205" t="str">
        <f t="shared" si="70"/>
        <v/>
      </c>
      <c r="AA742" s="205" t="str">
        <f t="shared" si="71"/>
        <v/>
      </c>
      <c r="AB742" s="163">
        <f t="shared" si="72"/>
        <v>0</v>
      </c>
      <c r="AC742" s="209"/>
    </row>
    <row r="743" spans="1:29" ht="26.1" customHeight="1" thickTop="1" thickBot="1">
      <c r="A743" s="209"/>
      <c r="B743" s="32"/>
      <c r="C743" s="33"/>
      <c r="D743" s="32"/>
      <c r="E743" s="34"/>
      <c r="F743" s="219"/>
      <c r="G743" s="220"/>
      <c r="H743" s="34"/>
      <c r="I743" s="221"/>
      <c r="J743" s="2"/>
      <c r="K743" s="221"/>
      <c r="L743" s="2"/>
      <c r="M743" s="221"/>
      <c r="N743" s="2"/>
      <c r="O743" s="221"/>
      <c r="P743" s="2"/>
      <c r="Q743" s="221"/>
      <c r="R743" s="2"/>
      <c r="S743" s="221"/>
      <c r="T743" s="2"/>
      <c r="U743" s="169" t="str">
        <f t="shared" si="67"/>
        <v/>
      </c>
      <c r="V743" s="39" t="str">
        <f t="shared" si="68"/>
        <v/>
      </c>
      <c r="W743" s="170"/>
      <c r="X743" s="40"/>
      <c r="Y743" s="41" t="str">
        <f t="shared" si="69"/>
        <v/>
      </c>
      <c r="Z743" s="205" t="str">
        <f t="shared" si="70"/>
        <v/>
      </c>
      <c r="AA743" s="205" t="str">
        <f t="shared" si="71"/>
        <v/>
      </c>
      <c r="AB743" s="163">
        <f t="shared" si="72"/>
        <v>0</v>
      </c>
      <c r="AC743" s="209"/>
    </row>
    <row r="744" spans="1:29" ht="26.1" customHeight="1" thickTop="1" thickBot="1">
      <c r="A744" s="209"/>
      <c r="B744" s="32"/>
      <c r="C744" s="33"/>
      <c r="D744" s="32"/>
      <c r="E744" s="34"/>
      <c r="F744" s="219"/>
      <c r="G744" s="220"/>
      <c r="H744" s="34"/>
      <c r="I744" s="221"/>
      <c r="J744" s="2"/>
      <c r="K744" s="221"/>
      <c r="L744" s="2"/>
      <c r="M744" s="221"/>
      <c r="N744" s="2"/>
      <c r="O744" s="221"/>
      <c r="P744" s="2"/>
      <c r="Q744" s="221"/>
      <c r="R744" s="2"/>
      <c r="S744" s="221"/>
      <c r="T744" s="2"/>
      <c r="U744" s="169" t="str">
        <f t="shared" si="67"/>
        <v/>
      </c>
      <c r="V744" s="39" t="str">
        <f t="shared" si="68"/>
        <v/>
      </c>
      <c r="W744" s="170"/>
      <c r="X744" s="40"/>
      <c r="Y744" s="41" t="str">
        <f t="shared" si="69"/>
        <v/>
      </c>
      <c r="Z744" s="205" t="str">
        <f t="shared" si="70"/>
        <v/>
      </c>
      <c r="AA744" s="205" t="str">
        <f t="shared" si="71"/>
        <v/>
      </c>
      <c r="AB744" s="163">
        <f t="shared" si="72"/>
        <v>0</v>
      </c>
      <c r="AC744" s="209"/>
    </row>
    <row r="745" spans="1:29" ht="26.1" customHeight="1" thickTop="1" thickBot="1">
      <c r="A745" s="209"/>
      <c r="B745" s="32"/>
      <c r="C745" s="33"/>
      <c r="D745" s="32"/>
      <c r="E745" s="34"/>
      <c r="F745" s="219"/>
      <c r="G745" s="220"/>
      <c r="H745" s="34"/>
      <c r="I745" s="221"/>
      <c r="J745" s="2"/>
      <c r="K745" s="221"/>
      <c r="L745" s="2"/>
      <c r="M745" s="221"/>
      <c r="N745" s="2"/>
      <c r="O745" s="221"/>
      <c r="P745" s="2"/>
      <c r="Q745" s="221"/>
      <c r="R745" s="2"/>
      <c r="S745" s="221"/>
      <c r="T745" s="2"/>
      <c r="U745" s="169" t="str">
        <f t="shared" si="67"/>
        <v/>
      </c>
      <c r="V745" s="39" t="str">
        <f t="shared" si="68"/>
        <v/>
      </c>
      <c r="W745" s="170"/>
      <c r="X745" s="40"/>
      <c r="Y745" s="41" t="str">
        <f t="shared" si="69"/>
        <v/>
      </c>
      <c r="Z745" s="205" t="str">
        <f t="shared" si="70"/>
        <v/>
      </c>
      <c r="AA745" s="205" t="str">
        <f t="shared" si="71"/>
        <v/>
      </c>
      <c r="AB745" s="163">
        <f t="shared" si="72"/>
        <v>0</v>
      </c>
      <c r="AC745" s="209"/>
    </row>
    <row r="746" spans="1:29" ht="26.1" customHeight="1" thickTop="1" thickBot="1">
      <c r="A746" s="209"/>
      <c r="B746" s="32"/>
      <c r="C746" s="33"/>
      <c r="D746" s="32"/>
      <c r="E746" s="34"/>
      <c r="F746" s="219"/>
      <c r="G746" s="220"/>
      <c r="H746" s="34"/>
      <c r="I746" s="221"/>
      <c r="J746" s="2"/>
      <c r="K746" s="221"/>
      <c r="L746" s="2"/>
      <c r="M746" s="221"/>
      <c r="N746" s="2"/>
      <c r="O746" s="221"/>
      <c r="P746" s="2"/>
      <c r="Q746" s="221"/>
      <c r="R746" s="2"/>
      <c r="S746" s="221"/>
      <c r="T746" s="2"/>
      <c r="U746" s="169" t="str">
        <f t="shared" si="67"/>
        <v/>
      </c>
      <c r="V746" s="39" t="str">
        <f t="shared" si="68"/>
        <v/>
      </c>
      <c r="W746" s="170"/>
      <c r="X746" s="40"/>
      <c r="Y746" s="41" t="str">
        <f t="shared" si="69"/>
        <v/>
      </c>
      <c r="Z746" s="205" t="str">
        <f t="shared" si="70"/>
        <v/>
      </c>
      <c r="AA746" s="205" t="str">
        <f t="shared" si="71"/>
        <v/>
      </c>
      <c r="AB746" s="163">
        <f t="shared" si="72"/>
        <v>0</v>
      </c>
      <c r="AC746" s="209"/>
    </row>
    <row r="747" spans="1:29" ht="26.1" customHeight="1" thickTop="1" thickBot="1">
      <c r="A747" s="209"/>
      <c r="B747" s="32"/>
      <c r="C747" s="33"/>
      <c r="D747" s="32"/>
      <c r="E747" s="34"/>
      <c r="F747" s="219"/>
      <c r="G747" s="220"/>
      <c r="H747" s="34"/>
      <c r="I747" s="221"/>
      <c r="J747" s="2"/>
      <c r="K747" s="221"/>
      <c r="L747" s="2"/>
      <c r="M747" s="221"/>
      <c r="N747" s="2"/>
      <c r="O747" s="221"/>
      <c r="P747" s="2"/>
      <c r="Q747" s="221"/>
      <c r="R747" s="2"/>
      <c r="S747" s="221"/>
      <c r="T747" s="2"/>
      <c r="U747" s="169" t="str">
        <f t="shared" si="67"/>
        <v/>
      </c>
      <c r="V747" s="39" t="str">
        <f t="shared" si="68"/>
        <v/>
      </c>
      <c r="W747" s="170"/>
      <c r="X747" s="40"/>
      <c r="Y747" s="41" t="str">
        <f t="shared" si="69"/>
        <v/>
      </c>
      <c r="Z747" s="205" t="str">
        <f t="shared" si="70"/>
        <v/>
      </c>
      <c r="AA747" s="205" t="str">
        <f t="shared" si="71"/>
        <v/>
      </c>
      <c r="AB747" s="163">
        <f t="shared" si="72"/>
        <v>0</v>
      </c>
      <c r="AC747" s="209"/>
    </row>
    <row r="748" spans="1:29" ht="26.1" customHeight="1" thickTop="1" thickBot="1">
      <c r="A748" s="209"/>
      <c r="B748" s="32"/>
      <c r="C748" s="33"/>
      <c r="D748" s="32"/>
      <c r="E748" s="34"/>
      <c r="F748" s="219"/>
      <c r="G748" s="220"/>
      <c r="H748" s="34"/>
      <c r="I748" s="221"/>
      <c r="J748" s="2"/>
      <c r="K748" s="221"/>
      <c r="L748" s="2"/>
      <c r="M748" s="221"/>
      <c r="N748" s="2"/>
      <c r="O748" s="221"/>
      <c r="P748" s="2"/>
      <c r="Q748" s="221"/>
      <c r="R748" s="2"/>
      <c r="S748" s="221"/>
      <c r="T748" s="2"/>
      <c r="U748" s="169" t="str">
        <f t="shared" si="67"/>
        <v/>
      </c>
      <c r="V748" s="39" t="str">
        <f t="shared" si="68"/>
        <v/>
      </c>
      <c r="W748" s="170"/>
      <c r="X748" s="40"/>
      <c r="Y748" s="41" t="str">
        <f t="shared" si="69"/>
        <v/>
      </c>
      <c r="Z748" s="205" t="str">
        <f t="shared" si="70"/>
        <v/>
      </c>
      <c r="AA748" s="205" t="str">
        <f t="shared" si="71"/>
        <v/>
      </c>
      <c r="AB748" s="163">
        <f t="shared" si="72"/>
        <v>0</v>
      </c>
      <c r="AC748" s="209"/>
    </row>
    <row r="749" spans="1:29" ht="26.1" customHeight="1" thickTop="1" thickBot="1">
      <c r="A749" s="209"/>
      <c r="B749" s="32"/>
      <c r="C749" s="33"/>
      <c r="D749" s="32"/>
      <c r="E749" s="34"/>
      <c r="F749" s="219"/>
      <c r="G749" s="220"/>
      <c r="H749" s="34"/>
      <c r="I749" s="221"/>
      <c r="J749" s="2"/>
      <c r="K749" s="221"/>
      <c r="L749" s="2"/>
      <c r="M749" s="221"/>
      <c r="N749" s="2"/>
      <c r="O749" s="221"/>
      <c r="P749" s="2"/>
      <c r="Q749" s="221"/>
      <c r="R749" s="2"/>
      <c r="S749" s="221"/>
      <c r="T749" s="2"/>
      <c r="U749" s="169" t="str">
        <f t="shared" si="67"/>
        <v/>
      </c>
      <c r="V749" s="39" t="str">
        <f t="shared" si="68"/>
        <v/>
      </c>
      <c r="W749" s="170"/>
      <c r="X749" s="40"/>
      <c r="Y749" s="41" t="str">
        <f t="shared" si="69"/>
        <v/>
      </c>
      <c r="Z749" s="205" t="str">
        <f t="shared" si="70"/>
        <v/>
      </c>
      <c r="AA749" s="205" t="str">
        <f t="shared" si="71"/>
        <v/>
      </c>
      <c r="AB749" s="163">
        <f t="shared" si="72"/>
        <v>0</v>
      </c>
      <c r="AC749" s="209"/>
    </row>
    <row r="750" spans="1:29" ht="26.1" customHeight="1" thickTop="1" thickBot="1">
      <c r="A750" s="209"/>
      <c r="B750" s="32"/>
      <c r="C750" s="33"/>
      <c r="D750" s="32"/>
      <c r="E750" s="34"/>
      <c r="F750" s="219"/>
      <c r="G750" s="220"/>
      <c r="H750" s="34"/>
      <c r="I750" s="221"/>
      <c r="J750" s="2"/>
      <c r="K750" s="221"/>
      <c r="L750" s="2"/>
      <c r="M750" s="221"/>
      <c r="N750" s="2"/>
      <c r="O750" s="221"/>
      <c r="P750" s="2"/>
      <c r="Q750" s="221"/>
      <c r="R750" s="2"/>
      <c r="S750" s="221"/>
      <c r="T750" s="2"/>
      <c r="U750" s="169" t="str">
        <f t="shared" si="67"/>
        <v/>
      </c>
      <c r="V750" s="39" t="str">
        <f t="shared" si="68"/>
        <v/>
      </c>
      <c r="W750" s="170"/>
      <c r="X750" s="40"/>
      <c r="Y750" s="41" t="str">
        <f t="shared" si="69"/>
        <v/>
      </c>
      <c r="Z750" s="205" t="str">
        <f t="shared" si="70"/>
        <v/>
      </c>
      <c r="AA750" s="205" t="str">
        <f t="shared" si="71"/>
        <v/>
      </c>
      <c r="AB750" s="163">
        <f t="shared" si="72"/>
        <v>0</v>
      </c>
      <c r="AC750" s="209"/>
    </row>
    <row r="751" spans="1:29" ht="26.1" customHeight="1" thickTop="1" thickBot="1">
      <c r="A751" s="209"/>
      <c r="B751" s="32"/>
      <c r="C751" s="33"/>
      <c r="D751" s="32"/>
      <c r="E751" s="34"/>
      <c r="F751" s="219"/>
      <c r="G751" s="220"/>
      <c r="H751" s="34"/>
      <c r="I751" s="221"/>
      <c r="J751" s="2"/>
      <c r="K751" s="221"/>
      <c r="L751" s="2"/>
      <c r="M751" s="221"/>
      <c r="N751" s="2"/>
      <c r="O751" s="221"/>
      <c r="P751" s="2"/>
      <c r="Q751" s="221"/>
      <c r="R751" s="2"/>
      <c r="S751" s="221"/>
      <c r="T751" s="2"/>
      <c r="U751" s="169" t="str">
        <f t="shared" si="67"/>
        <v/>
      </c>
      <c r="V751" s="39" t="str">
        <f t="shared" si="68"/>
        <v/>
      </c>
      <c r="W751" s="170"/>
      <c r="X751" s="40"/>
      <c r="Y751" s="41" t="str">
        <f t="shared" si="69"/>
        <v/>
      </c>
      <c r="Z751" s="205" t="str">
        <f t="shared" si="70"/>
        <v/>
      </c>
      <c r="AA751" s="205" t="str">
        <f t="shared" si="71"/>
        <v/>
      </c>
      <c r="AB751" s="163">
        <f t="shared" si="72"/>
        <v>0</v>
      </c>
      <c r="AC751" s="209"/>
    </row>
    <row r="752" spans="1:29" ht="26.1" customHeight="1" thickTop="1" thickBot="1">
      <c r="A752" s="209"/>
      <c r="B752" s="32"/>
      <c r="C752" s="33"/>
      <c r="D752" s="32"/>
      <c r="E752" s="34"/>
      <c r="F752" s="219"/>
      <c r="G752" s="220"/>
      <c r="H752" s="34"/>
      <c r="I752" s="221"/>
      <c r="J752" s="2"/>
      <c r="K752" s="221"/>
      <c r="L752" s="2"/>
      <c r="M752" s="221"/>
      <c r="N752" s="2"/>
      <c r="O752" s="221"/>
      <c r="P752" s="2"/>
      <c r="Q752" s="221"/>
      <c r="R752" s="2"/>
      <c r="S752" s="221"/>
      <c r="T752" s="2"/>
      <c r="U752" s="169" t="str">
        <f t="shared" si="67"/>
        <v/>
      </c>
      <c r="V752" s="39" t="str">
        <f t="shared" si="68"/>
        <v/>
      </c>
      <c r="W752" s="170"/>
      <c r="X752" s="40"/>
      <c r="Y752" s="41" t="str">
        <f t="shared" si="69"/>
        <v/>
      </c>
      <c r="Z752" s="205" t="str">
        <f t="shared" si="70"/>
        <v/>
      </c>
      <c r="AA752" s="205" t="str">
        <f t="shared" si="71"/>
        <v/>
      </c>
      <c r="AB752" s="163">
        <f t="shared" si="72"/>
        <v>0</v>
      </c>
      <c r="AC752" s="209"/>
    </row>
    <row r="753" spans="1:29" ht="26.1" customHeight="1" thickTop="1" thickBot="1">
      <c r="A753" s="209"/>
      <c r="B753" s="32"/>
      <c r="C753" s="33"/>
      <c r="D753" s="32"/>
      <c r="E753" s="34"/>
      <c r="F753" s="219"/>
      <c r="G753" s="220"/>
      <c r="H753" s="34"/>
      <c r="I753" s="221"/>
      <c r="J753" s="2"/>
      <c r="K753" s="221"/>
      <c r="L753" s="2"/>
      <c r="M753" s="221"/>
      <c r="N753" s="2"/>
      <c r="O753" s="221"/>
      <c r="P753" s="2"/>
      <c r="Q753" s="221"/>
      <c r="R753" s="2"/>
      <c r="S753" s="221"/>
      <c r="T753" s="2"/>
      <c r="U753" s="169" t="str">
        <f t="shared" si="67"/>
        <v/>
      </c>
      <c r="V753" s="39" t="str">
        <f t="shared" si="68"/>
        <v/>
      </c>
      <c r="W753" s="170"/>
      <c r="X753" s="40"/>
      <c r="Y753" s="41" t="str">
        <f t="shared" si="69"/>
        <v/>
      </c>
      <c r="Z753" s="205" t="str">
        <f t="shared" si="70"/>
        <v/>
      </c>
      <c r="AA753" s="205" t="str">
        <f t="shared" si="71"/>
        <v/>
      </c>
      <c r="AB753" s="163">
        <f t="shared" si="72"/>
        <v>0</v>
      </c>
      <c r="AC753" s="209"/>
    </row>
    <row r="754" spans="1:29" ht="26.1" customHeight="1" thickTop="1" thickBot="1">
      <c r="A754" s="209"/>
      <c r="B754" s="32"/>
      <c r="C754" s="33"/>
      <c r="D754" s="32"/>
      <c r="E754" s="34"/>
      <c r="F754" s="219"/>
      <c r="G754" s="220"/>
      <c r="H754" s="34"/>
      <c r="I754" s="221"/>
      <c r="J754" s="2"/>
      <c r="K754" s="221"/>
      <c r="L754" s="2"/>
      <c r="M754" s="221"/>
      <c r="N754" s="2"/>
      <c r="O754" s="221"/>
      <c r="P754" s="2"/>
      <c r="Q754" s="221"/>
      <c r="R754" s="2"/>
      <c r="S754" s="221"/>
      <c r="T754" s="2"/>
      <c r="U754" s="169" t="str">
        <f t="shared" si="67"/>
        <v/>
      </c>
      <c r="V754" s="39" t="str">
        <f t="shared" si="68"/>
        <v/>
      </c>
      <c r="W754" s="170"/>
      <c r="X754" s="40"/>
      <c r="Y754" s="41" t="str">
        <f t="shared" si="69"/>
        <v/>
      </c>
      <c r="Z754" s="205" t="str">
        <f t="shared" si="70"/>
        <v/>
      </c>
      <c r="AA754" s="205" t="str">
        <f t="shared" si="71"/>
        <v/>
      </c>
      <c r="AB754" s="163">
        <f t="shared" si="72"/>
        <v>0</v>
      </c>
      <c r="AC754" s="209"/>
    </row>
    <row r="755" spans="1:29" ht="26.1" customHeight="1" thickTop="1" thickBot="1">
      <c r="A755" s="209"/>
      <c r="B755" s="32"/>
      <c r="C755" s="33"/>
      <c r="D755" s="32"/>
      <c r="E755" s="34"/>
      <c r="F755" s="219"/>
      <c r="G755" s="220"/>
      <c r="H755" s="34"/>
      <c r="I755" s="221"/>
      <c r="J755" s="2"/>
      <c r="K755" s="221"/>
      <c r="L755" s="2"/>
      <c r="M755" s="221"/>
      <c r="N755" s="2"/>
      <c r="O755" s="221"/>
      <c r="P755" s="2"/>
      <c r="Q755" s="221"/>
      <c r="R755" s="2"/>
      <c r="S755" s="221"/>
      <c r="T755" s="2"/>
      <c r="U755" s="169" t="str">
        <f t="shared" si="67"/>
        <v/>
      </c>
      <c r="V755" s="39" t="str">
        <f t="shared" si="68"/>
        <v/>
      </c>
      <c r="W755" s="170"/>
      <c r="X755" s="40"/>
      <c r="Y755" s="41" t="str">
        <f t="shared" si="69"/>
        <v/>
      </c>
      <c r="Z755" s="205" t="str">
        <f t="shared" si="70"/>
        <v/>
      </c>
      <c r="AA755" s="205" t="str">
        <f t="shared" si="71"/>
        <v/>
      </c>
      <c r="AB755" s="163">
        <f t="shared" si="72"/>
        <v>0</v>
      </c>
      <c r="AC755" s="209"/>
    </row>
    <row r="756" spans="1:29" ht="26.1" customHeight="1" thickTop="1" thickBot="1">
      <c r="A756" s="209"/>
      <c r="B756" s="32"/>
      <c r="C756" s="33"/>
      <c r="D756" s="32"/>
      <c r="E756" s="34"/>
      <c r="F756" s="219"/>
      <c r="G756" s="220"/>
      <c r="H756" s="34"/>
      <c r="I756" s="221"/>
      <c r="J756" s="2"/>
      <c r="K756" s="221"/>
      <c r="L756" s="2"/>
      <c r="M756" s="221"/>
      <c r="N756" s="2"/>
      <c r="O756" s="221"/>
      <c r="P756" s="2"/>
      <c r="Q756" s="221"/>
      <c r="R756" s="2"/>
      <c r="S756" s="221"/>
      <c r="T756" s="2"/>
      <c r="U756" s="169" t="str">
        <f t="shared" si="67"/>
        <v/>
      </c>
      <c r="V756" s="39" t="str">
        <f t="shared" si="68"/>
        <v/>
      </c>
      <c r="W756" s="170"/>
      <c r="X756" s="40"/>
      <c r="Y756" s="41" t="str">
        <f t="shared" si="69"/>
        <v/>
      </c>
      <c r="Z756" s="205" t="str">
        <f t="shared" si="70"/>
        <v/>
      </c>
      <c r="AA756" s="205" t="str">
        <f t="shared" si="71"/>
        <v/>
      </c>
      <c r="AB756" s="163">
        <f t="shared" si="72"/>
        <v>0</v>
      </c>
      <c r="AC756" s="209"/>
    </row>
    <row r="757" spans="1:29" ht="26.1" customHeight="1" thickTop="1" thickBot="1">
      <c r="A757" s="209"/>
      <c r="B757" s="32"/>
      <c r="C757" s="33"/>
      <c r="D757" s="32"/>
      <c r="E757" s="34"/>
      <c r="F757" s="219"/>
      <c r="G757" s="220"/>
      <c r="H757" s="34"/>
      <c r="I757" s="221"/>
      <c r="J757" s="2"/>
      <c r="K757" s="221"/>
      <c r="L757" s="2"/>
      <c r="M757" s="221"/>
      <c r="N757" s="2"/>
      <c r="O757" s="221"/>
      <c r="P757" s="2"/>
      <c r="Q757" s="221"/>
      <c r="R757" s="2"/>
      <c r="S757" s="221"/>
      <c r="T757" s="2"/>
      <c r="U757" s="169" t="str">
        <f t="shared" si="67"/>
        <v/>
      </c>
      <c r="V757" s="39" t="str">
        <f t="shared" si="68"/>
        <v/>
      </c>
      <c r="W757" s="170"/>
      <c r="X757" s="40"/>
      <c r="Y757" s="41" t="str">
        <f t="shared" si="69"/>
        <v/>
      </c>
      <c r="Z757" s="205" t="str">
        <f t="shared" si="70"/>
        <v/>
      </c>
      <c r="AA757" s="205" t="str">
        <f t="shared" si="71"/>
        <v/>
      </c>
      <c r="AB757" s="163">
        <f t="shared" si="72"/>
        <v>0</v>
      </c>
      <c r="AC757" s="209"/>
    </row>
    <row r="758" spans="1:29" ht="26.1" customHeight="1" thickTop="1" thickBot="1">
      <c r="A758" s="209"/>
      <c r="B758" s="32"/>
      <c r="C758" s="33"/>
      <c r="D758" s="32"/>
      <c r="E758" s="34"/>
      <c r="F758" s="219"/>
      <c r="G758" s="220"/>
      <c r="H758" s="34"/>
      <c r="I758" s="221"/>
      <c r="J758" s="2"/>
      <c r="K758" s="221"/>
      <c r="L758" s="2"/>
      <c r="M758" s="221"/>
      <c r="N758" s="2"/>
      <c r="O758" s="221"/>
      <c r="P758" s="2"/>
      <c r="Q758" s="221"/>
      <c r="R758" s="2"/>
      <c r="S758" s="221"/>
      <c r="T758" s="2"/>
      <c r="U758" s="169" t="str">
        <f t="shared" si="67"/>
        <v/>
      </c>
      <c r="V758" s="39" t="str">
        <f t="shared" si="68"/>
        <v/>
      </c>
      <c r="W758" s="170"/>
      <c r="X758" s="40"/>
      <c r="Y758" s="41" t="str">
        <f t="shared" si="69"/>
        <v/>
      </c>
      <c r="Z758" s="205" t="str">
        <f t="shared" si="70"/>
        <v/>
      </c>
      <c r="AA758" s="205" t="str">
        <f t="shared" si="71"/>
        <v/>
      </c>
      <c r="AB758" s="163">
        <f t="shared" si="72"/>
        <v>0</v>
      </c>
      <c r="AC758" s="209"/>
    </row>
    <row r="759" spans="1:29" ht="26.1" customHeight="1" thickTop="1" thickBot="1">
      <c r="A759" s="209"/>
      <c r="B759" s="32"/>
      <c r="C759" s="33"/>
      <c r="D759" s="32"/>
      <c r="E759" s="34"/>
      <c r="F759" s="219"/>
      <c r="G759" s="220"/>
      <c r="H759" s="34"/>
      <c r="I759" s="221"/>
      <c r="J759" s="2"/>
      <c r="K759" s="221"/>
      <c r="L759" s="2"/>
      <c r="M759" s="221"/>
      <c r="N759" s="2"/>
      <c r="O759" s="221"/>
      <c r="P759" s="2"/>
      <c r="Q759" s="221"/>
      <c r="R759" s="2"/>
      <c r="S759" s="221"/>
      <c r="T759" s="2"/>
      <c r="U759" s="169" t="str">
        <f t="shared" si="67"/>
        <v/>
      </c>
      <c r="V759" s="39" t="str">
        <f t="shared" si="68"/>
        <v/>
      </c>
      <c r="W759" s="170"/>
      <c r="X759" s="40"/>
      <c r="Y759" s="41" t="str">
        <f t="shared" si="69"/>
        <v/>
      </c>
      <c r="Z759" s="205" t="str">
        <f t="shared" si="70"/>
        <v/>
      </c>
      <c r="AA759" s="205" t="str">
        <f t="shared" si="71"/>
        <v/>
      </c>
      <c r="AB759" s="163">
        <f t="shared" si="72"/>
        <v>0</v>
      </c>
      <c r="AC759" s="209"/>
    </row>
    <row r="760" spans="1:29" ht="26.1" customHeight="1" thickTop="1" thickBot="1">
      <c r="A760" s="209"/>
      <c r="B760" s="32"/>
      <c r="C760" s="33"/>
      <c r="D760" s="32"/>
      <c r="E760" s="34"/>
      <c r="F760" s="219"/>
      <c r="G760" s="220"/>
      <c r="H760" s="34"/>
      <c r="I760" s="221"/>
      <c r="J760" s="2"/>
      <c r="K760" s="221"/>
      <c r="L760" s="2"/>
      <c r="M760" s="221"/>
      <c r="N760" s="2"/>
      <c r="O760" s="221"/>
      <c r="P760" s="2"/>
      <c r="Q760" s="221"/>
      <c r="R760" s="2"/>
      <c r="S760" s="221"/>
      <c r="T760" s="2"/>
      <c r="U760" s="169" t="str">
        <f t="shared" si="67"/>
        <v/>
      </c>
      <c r="V760" s="39" t="str">
        <f t="shared" si="68"/>
        <v/>
      </c>
      <c r="W760" s="170"/>
      <c r="X760" s="40"/>
      <c r="Y760" s="41" t="str">
        <f t="shared" si="69"/>
        <v/>
      </c>
      <c r="Z760" s="205" t="str">
        <f t="shared" si="70"/>
        <v/>
      </c>
      <c r="AA760" s="205" t="str">
        <f t="shared" si="71"/>
        <v/>
      </c>
      <c r="AB760" s="163">
        <f t="shared" si="72"/>
        <v>0</v>
      </c>
      <c r="AC760" s="209"/>
    </row>
    <row r="761" spans="1:29" ht="26.1" customHeight="1" thickTop="1" thickBot="1">
      <c r="A761" s="209"/>
      <c r="B761" s="32"/>
      <c r="C761" s="33"/>
      <c r="D761" s="32"/>
      <c r="E761" s="34"/>
      <c r="F761" s="219"/>
      <c r="G761" s="220"/>
      <c r="H761" s="34"/>
      <c r="I761" s="221"/>
      <c r="J761" s="2"/>
      <c r="K761" s="221"/>
      <c r="L761" s="2"/>
      <c r="M761" s="221"/>
      <c r="N761" s="2"/>
      <c r="O761" s="221"/>
      <c r="P761" s="2"/>
      <c r="Q761" s="221"/>
      <c r="R761" s="2"/>
      <c r="S761" s="221"/>
      <c r="T761" s="2"/>
      <c r="U761" s="169" t="str">
        <f t="shared" si="67"/>
        <v/>
      </c>
      <c r="V761" s="39" t="str">
        <f t="shared" si="68"/>
        <v/>
      </c>
      <c r="W761" s="170"/>
      <c r="X761" s="40"/>
      <c r="Y761" s="41" t="str">
        <f t="shared" si="69"/>
        <v/>
      </c>
      <c r="Z761" s="205" t="str">
        <f t="shared" si="70"/>
        <v/>
      </c>
      <c r="AA761" s="205" t="str">
        <f t="shared" si="71"/>
        <v/>
      </c>
      <c r="AB761" s="163">
        <f t="shared" si="72"/>
        <v>0</v>
      </c>
      <c r="AC761" s="209"/>
    </row>
    <row r="762" spans="1:29" ht="26.1" customHeight="1" thickTop="1" thickBot="1">
      <c r="A762" s="209"/>
      <c r="B762" s="32"/>
      <c r="C762" s="33"/>
      <c r="D762" s="32"/>
      <c r="E762" s="34"/>
      <c r="F762" s="219"/>
      <c r="G762" s="220"/>
      <c r="H762" s="34"/>
      <c r="I762" s="221"/>
      <c r="J762" s="2"/>
      <c r="K762" s="221"/>
      <c r="L762" s="2"/>
      <c r="M762" s="221"/>
      <c r="N762" s="2"/>
      <c r="O762" s="221"/>
      <c r="P762" s="2"/>
      <c r="Q762" s="221"/>
      <c r="R762" s="2"/>
      <c r="S762" s="221"/>
      <c r="T762" s="2"/>
      <c r="U762" s="169" t="str">
        <f t="shared" si="67"/>
        <v/>
      </c>
      <c r="V762" s="39" t="str">
        <f t="shared" si="68"/>
        <v/>
      </c>
      <c r="W762" s="170"/>
      <c r="X762" s="40"/>
      <c r="Y762" s="41" t="str">
        <f t="shared" si="69"/>
        <v/>
      </c>
      <c r="Z762" s="205" t="str">
        <f t="shared" si="70"/>
        <v/>
      </c>
      <c r="AA762" s="205" t="str">
        <f t="shared" si="71"/>
        <v/>
      </c>
      <c r="AB762" s="163">
        <f t="shared" si="72"/>
        <v>0</v>
      </c>
      <c r="AC762" s="209"/>
    </row>
    <row r="763" spans="1:29" ht="26.1" customHeight="1" thickTop="1" thickBot="1">
      <c r="A763" s="209"/>
      <c r="B763" s="32"/>
      <c r="C763" s="33"/>
      <c r="D763" s="32"/>
      <c r="E763" s="34"/>
      <c r="F763" s="219"/>
      <c r="G763" s="220"/>
      <c r="H763" s="34"/>
      <c r="I763" s="221"/>
      <c r="J763" s="2"/>
      <c r="K763" s="221"/>
      <c r="L763" s="2"/>
      <c r="M763" s="221"/>
      <c r="N763" s="2"/>
      <c r="O763" s="221"/>
      <c r="P763" s="2"/>
      <c r="Q763" s="221"/>
      <c r="R763" s="2"/>
      <c r="S763" s="221"/>
      <c r="T763" s="2"/>
      <c r="U763" s="169" t="str">
        <f t="shared" si="67"/>
        <v/>
      </c>
      <c r="V763" s="39" t="str">
        <f t="shared" si="68"/>
        <v/>
      </c>
      <c r="W763" s="170"/>
      <c r="X763" s="40"/>
      <c r="Y763" s="41" t="str">
        <f t="shared" si="69"/>
        <v/>
      </c>
      <c r="Z763" s="205" t="str">
        <f t="shared" si="70"/>
        <v/>
      </c>
      <c r="AA763" s="205" t="str">
        <f t="shared" si="71"/>
        <v/>
      </c>
      <c r="AB763" s="163">
        <f t="shared" si="72"/>
        <v>0</v>
      </c>
      <c r="AC763" s="209"/>
    </row>
    <row r="764" spans="1:29" ht="26.1" customHeight="1" thickTop="1" thickBot="1">
      <c r="A764" s="209"/>
      <c r="B764" s="32"/>
      <c r="C764" s="33"/>
      <c r="D764" s="32"/>
      <c r="E764" s="34"/>
      <c r="F764" s="219"/>
      <c r="G764" s="220"/>
      <c r="H764" s="34"/>
      <c r="I764" s="221"/>
      <c r="J764" s="2"/>
      <c r="K764" s="221"/>
      <c r="L764" s="2"/>
      <c r="M764" s="221"/>
      <c r="N764" s="2"/>
      <c r="O764" s="221"/>
      <c r="P764" s="2"/>
      <c r="Q764" s="221"/>
      <c r="R764" s="2"/>
      <c r="S764" s="221"/>
      <c r="T764" s="2"/>
      <c r="U764" s="169" t="str">
        <f t="shared" si="67"/>
        <v/>
      </c>
      <c r="V764" s="39" t="str">
        <f t="shared" si="68"/>
        <v/>
      </c>
      <c r="W764" s="170"/>
      <c r="X764" s="40"/>
      <c r="Y764" s="41" t="str">
        <f t="shared" si="69"/>
        <v/>
      </c>
      <c r="Z764" s="205" t="str">
        <f t="shared" si="70"/>
        <v/>
      </c>
      <c r="AA764" s="205" t="str">
        <f t="shared" si="71"/>
        <v/>
      </c>
      <c r="AB764" s="163">
        <f t="shared" si="72"/>
        <v>0</v>
      </c>
      <c r="AC764" s="209"/>
    </row>
    <row r="765" spans="1:29" ht="26.1" customHeight="1" thickTop="1" thickBot="1">
      <c r="A765" s="209"/>
      <c r="B765" s="32"/>
      <c r="C765" s="33"/>
      <c r="D765" s="32"/>
      <c r="E765" s="34"/>
      <c r="F765" s="219"/>
      <c r="G765" s="220"/>
      <c r="H765" s="34"/>
      <c r="I765" s="221"/>
      <c r="J765" s="2"/>
      <c r="K765" s="221"/>
      <c r="L765" s="2"/>
      <c r="M765" s="221"/>
      <c r="N765" s="2"/>
      <c r="O765" s="221"/>
      <c r="P765" s="2"/>
      <c r="Q765" s="221"/>
      <c r="R765" s="2"/>
      <c r="S765" s="221"/>
      <c r="T765" s="2"/>
      <c r="U765" s="169" t="str">
        <f t="shared" si="67"/>
        <v/>
      </c>
      <c r="V765" s="39" t="str">
        <f t="shared" si="68"/>
        <v/>
      </c>
      <c r="W765" s="170"/>
      <c r="X765" s="40"/>
      <c r="Y765" s="41" t="str">
        <f t="shared" si="69"/>
        <v/>
      </c>
      <c r="Z765" s="205" t="str">
        <f t="shared" si="70"/>
        <v/>
      </c>
      <c r="AA765" s="205" t="str">
        <f t="shared" si="71"/>
        <v/>
      </c>
      <c r="AB765" s="163">
        <f t="shared" si="72"/>
        <v>0</v>
      </c>
      <c r="AC765" s="209"/>
    </row>
    <row r="766" spans="1:29" ht="26.1" customHeight="1" thickTop="1" thickBot="1">
      <c r="A766" s="209"/>
      <c r="B766" s="32"/>
      <c r="C766" s="33"/>
      <c r="D766" s="32"/>
      <c r="E766" s="34"/>
      <c r="F766" s="219"/>
      <c r="G766" s="220"/>
      <c r="H766" s="34"/>
      <c r="I766" s="221"/>
      <c r="J766" s="2"/>
      <c r="K766" s="221"/>
      <c r="L766" s="2"/>
      <c r="M766" s="221"/>
      <c r="N766" s="2"/>
      <c r="O766" s="221"/>
      <c r="P766" s="2"/>
      <c r="Q766" s="221"/>
      <c r="R766" s="2"/>
      <c r="S766" s="221"/>
      <c r="T766" s="2"/>
      <c r="U766" s="169" t="str">
        <f t="shared" si="67"/>
        <v/>
      </c>
      <c r="V766" s="39" t="str">
        <f t="shared" si="68"/>
        <v/>
      </c>
      <c r="W766" s="170"/>
      <c r="X766" s="40"/>
      <c r="Y766" s="41" t="str">
        <f t="shared" si="69"/>
        <v/>
      </c>
      <c r="Z766" s="205" t="str">
        <f t="shared" si="70"/>
        <v/>
      </c>
      <c r="AA766" s="205" t="str">
        <f t="shared" si="71"/>
        <v/>
      </c>
      <c r="AB766" s="163">
        <f t="shared" si="72"/>
        <v>0</v>
      </c>
      <c r="AC766" s="209"/>
    </row>
    <row r="767" spans="1:29" ht="26.1" customHeight="1" thickTop="1" thickBot="1">
      <c r="A767" s="209"/>
      <c r="B767" s="32"/>
      <c r="C767" s="33"/>
      <c r="D767" s="32"/>
      <c r="E767" s="34"/>
      <c r="F767" s="219"/>
      <c r="G767" s="220"/>
      <c r="H767" s="34"/>
      <c r="I767" s="221"/>
      <c r="J767" s="2"/>
      <c r="K767" s="221"/>
      <c r="L767" s="2"/>
      <c r="M767" s="221"/>
      <c r="N767" s="2"/>
      <c r="O767" s="221"/>
      <c r="P767" s="2"/>
      <c r="Q767" s="221"/>
      <c r="R767" s="2"/>
      <c r="S767" s="221"/>
      <c r="T767" s="2"/>
      <c r="U767" s="169" t="str">
        <f t="shared" si="67"/>
        <v/>
      </c>
      <c r="V767" s="39" t="str">
        <f t="shared" si="68"/>
        <v/>
      </c>
      <c r="W767" s="170"/>
      <c r="X767" s="40"/>
      <c r="Y767" s="41" t="str">
        <f t="shared" si="69"/>
        <v/>
      </c>
      <c r="Z767" s="205" t="str">
        <f t="shared" si="70"/>
        <v/>
      </c>
      <c r="AA767" s="205" t="str">
        <f t="shared" si="71"/>
        <v/>
      </c>
      <c r="AB767" s="163">
        <f t="shared" si="72"/>
        <v>0</v>
      </c>
      <c r="AC767" s="209"/>
    </row>
    <row r="768" spans="1:29" ht="26.1" customHeight="1" thickTop="1" thickBot="1">
      <c r="A768" s="209"/>
      <c r="B768" s="32"/>
      <c r="C768" s="33"/>
      <c r="D768" s="32"/>
      <c r="E768" s="34"/>
      <c r="F768" s="219"/>
      <c r="G768" s="220"/>
      <c r="H768" s="34"/>
      <c r="I768" s="221"/>
      <c r="J768" s="2"/>
      <c r="K768" s="221"/>
      <c r="L768" s="2"/>
      <c r="M768" s="221"/>
      <c r="N768" s="2"/>
      <c r="O768" s="221"/>
      <c r="P768" s="2"/>
      <c r="Q768" s="221"/>
      <c r="R768" s="2"/>
      <c r="S768" s="221"/>
      <c r="T768" s="2"/>
      <c r="U768" s="169" t="str">
        <f t="shared" si="67"/>
        <v/>
      </c>
      <c r="V768" s="39" t="str">
        <f t="shared" si="68"/>
        <v/>
      </c>
      <c r="W768" s="170"/>
      <c r="X768" s="40"/>
      <c r="Y768" s="41" t="str">
        <f t="shared" si="69"/>
        <v/>
      </c>
      <c r="Z768" s="205" t="str">
        <f t="shared" si="70"/>
        <v/>
      </c>
      <c r="AA768" s="205" t="str">
        <f t="shared" si="71"/>
        <v/>
      </c>
      <c r="AB768" s="163">
        <f t="shared" si="72"/>
        <v>0</v>
      </c>
      <c r="AC768" s="209"/>
    </row>
    <row r="769" spans="1:29" ht="26.1" customHeight="1" thickTop="1" thickBot="1">
      <c r="A769" s="209"/>
      <c r="B769" s="32"/>
      <c r="C769" s="33"/>
      <c r="D769" s="32"/>
      <c r="E769" s="34"/>
      <c r="F769" s="219"/>
      <c r="G769" s="220"/>
      <c r="H769" s="34"/>
      <c r="I769" s="221"/>
      <c r="J769" s="2"/>
      <c r="K769" s="221"/>
      <c r="L769" s="2"/>
      <c r="M769" s="221"/>
      <c r="N769" s="2"/>
      <c r="O769" s="221"/>
      <c r="P769" s="2"/>
      <c r="Q769" s="221"/>
      <c r="R769" s="2"/>
      <c r="S769" s="221"/>
      <c r="T769" s="2"/>
      <c r="U769" s="169" t="str">
        <f t="shared" si="67"/>
        <v/>
      </c>
      <c r="V769" s="39" t="str">
        <f t="shared" si="68"/>
        <v/>
      </c>
      <c r="W769" s="170"/>
      <c r="X769" s="40"/>
      <c r="Y769" s="41" t="str">
        <f t="shared" si="69"/>
        <v/>
      </c>
      <c r="Z769" s="205" t="str">
        <f t="shared" si="70"/>
        <v/>
      </c>
      <c r="AA769" s="205" t="str">
        <f t="shared" si="71"/>
        <v/>
      </c>
      <c r="AB769" s="163">
        <f t="shared" si="72"/>
        <v>0</v>
      </c>
      <c r="AC769" s="209"/>
    </row>
    <row r="770" spans="1:29" ht="26.1" customHeight="1" thickTop="1" thickBot="1">
      <c r="A770" s="209"/>
      <c r="B770" s="32"/>
      <c r="C770" s="33"/>
      <c r="D770" s="32"/>
      <c r="E770" s="34"/>
      <c r="F770" s="219"/>
      <c r="G770" s="220"/>
      <c r="H770" s="34"/>
      <c r="I770" s="221"/>
      <c r="J770" s="2"/>
      <c r="K770" s="221"/>
      <c r="L770" s="2"/>
      <c r="M770" s="221"/>
      <c r="N770" s="2"/>
      <c r="O770" s="221"/>
      <c r="P770" s="2"/>
      <c r="Q770" s="221"/>
      <c r="R770" s="2"/>
      <c r="S770" s="221"/>
      <c r="T770" s="2"/>
      <c r="U770" s="169" t="str">
        <f t="shared" si="67"/>
        <v/>
      </c>
      <c r="V770" s="39" t="str">
        <f t="shared" si="68"/>
        <v/>
      </c>
      <c r="W770" s="170"/>
      <c r="X770" s="40"/>
      <c r="Y770" s="41" t="str">
        <f t="shared" si="69"/>
        <v/>
      </c>
      <c r="Z770" s="205" t="str">
        <f t="shared" si="70"/>
        <v/>
      </c>
      <c r="AA770" s="205" t="str">
        <f t="shared" si="71"/>
        <v/>
      </c>
      <c r="AB770" s="163">
        <f t="shared" si="72"/>
        <v>0</v>
      </c>
      <c r="AC770" s="209"/>
    </row>
    <row r="771" spans="1:29" ht="26.1" customHeight="1" thickTop="1" thickBot="1">
      <c r="A771" s="209"/>
      <c r="B771" s="32"/>
      <c r="C771" s="33"/>
      <c r="D771" s="32"/>
      <c r="E771" s="34"/>
      <c r="F771" s="219"/>
      <c r="G771" s="220"/>
      <c r="H771" s="34"/>
      <c r="I771" s="221"/>
      <c r="J771" s="2"/>
      <c r="K771" s="221"/>
      <c r="L771" s="2"/>
      <c r="M771" s="221"/>
      <c r="N771" s="2"/>
      <c r="O771" s="221"/>
      <c r="P771" s="2"/>
      <c r="Q771" s="221"/>
      <c r="R771" s="2"/>
      <c r="S771" s="221"/>
      <c r="T771" s="2"/>
      <c r="U771" s="169" t="str">
        <f t="shared" si="67"/>
        <v/>
      </c>
      <c r="V771" s="39" t="str">
        <f t="shared" si="68"/>
        <v/>
      </c>
      <c r="W771" s="170"/>
      <c r="X771" s="40"/>
      <c r="Y771" s="41" t="str">
        <f t="shared" si="69"/>
        <v/>
      </c>
      <c r="Z771" s="205" t="str">
        <f t="shared" si="70"/>
        <v/>
      </c>
      <c r="AA771" s="205" t="str">
        <f t="shared" si="71"/>
        <v/>
      </c>
      <c r="AB771" s="163">
        <f t="shared" si="72"/>
        <v>0</v>
      </c>
      <c r="AC771" s="209"/>
    </row>
    <row r="772" spans="1:29" ht="26.1" customHeight="1" thickTop="1" thickBot="1">
      <c r="A772" s="209"/>
      <c r="B772" s="32"/>
      <c r="C772" s="33"/>
      <c r="D772" s="32"/>
      <c r="E772" s="34"/>
      <c r="F772" s="219"/>
      <c r="G772" s="220"/>
      <c r="H772" s="34"/>
      <c r="I772" s="221"/>
      <c r="J772" s="2"/>
      <c r="K772" s="221"/>
      <c r="L772" s="2"/>
      <c r="M772" s="221"/>
      <c r="N772" s="2"/>
      <c r="O772" s="221"/>
      <c r="P772" s="2"/>
      <c r="Q772" s="221"/>
      <c r="R772" s="2"/>
      <c r="S772" s="221"/>
      <c r="T772" s="2"/>
      <c r="U772" s="169" t="str">
        <f t="shared" si="67"/>
        <v/>
      </c>
      <c r="V772" s="39" t="str">
        <f t="shared" si="68"/>
        <v/>
      </c>
      <c r="W772" s="170"/>
      <c r="X772" s="40"/>
      <c r="Y772" s="41" t="str">
        <f t="shared" si="69"/>
        <v/>
      </c>
      <c r="Z772" s="205" t="str">
        <f t="shared" si="70"/>
        <v/>
      </c>
      <c r="AA772" s="205" t="str">
        <f t="shared" si="71"/>
        <v/>
      </c>
      <c r="AB772" s="163">
        <f t="shared" si="72"/>
        <v>0</v>
      </c>
      <c r="AC772" s="209"/>
    </row>
    <row r="773" spans="1:29" ht="26.1" customHeight="1" thickTop="1" thickBot="1">
      <c r="A773" s="209"/>
      <c r="B773" s="32"/>
      <c r="C773" s="33"/>
      <c r="D773" s="32"/>
      <c r="E773" s="34"/>
      <c r="F773" s="219"/>
      <c r="G773" s="220"/>
      <c r="H773" s="34"/>
      <c r="I773" s="221"/>
      <c r="J773" s="2"/>
      <c r="K773" s="221"/>
      <c r="L773" s="2"/>
      <c r="M773" s="221"/>
      <c r="N773" s="2"/>
      <c r="O773" s="221"/>
      <c r="P773" s="2"/>
      <c r="Q773" s="221"/>
      <c r="R773" s="2"/>
      <c r="S773" s="221"/>
      <c r="T773" s="2"/>
      <c r="U773" s="169" t="str">
        <f t="shared" si="67"/>
        <v/>
      </c>
      <c r="V773" s="39" t="str">
        <f t="shared" si="68"/>
        <v/>
      </c>
      <c r="W773" s="170"/>
      <c r="X773" s="40"/>
      <c r="Y773" s="41" t="str">
        <f t="shared" si="69"/>
        <v/>
      </c>
      <c r="Z773" s="205" t="str">
        <f t="shared" si="70"/>
        <v/>
      </c>
      <c r="AA773" s="205" t="str">
        <f t="shared" si="71"/>
        <v/>
      </c>
      <c r="AB773" s="163">
        <f t="shared" si="72"/>
        <v>0</v>
      </c>
      <c r="AC773" s="209"/>
    </row>
    <row r="774" spans="1:29" ht="26.1" customHeight="1" thickTop="1" thickBot="1">
      <c r="A774" s="209"/>
      <c r="B774" s="32"/>
      <c r="C774" s="33"/>
      <c r="D774" s="32"/>
      <c r="E774" s="34"/>
      <c r="F774" s="219"/>
      <c r="G774" s="220"/>
      <c r="H774" s="34"/>
      <c r="I774" s="221"/>
      <c r="J774" s="2"/>
      <c r="K774" s="221"/>
      <c r="L774" s="2"/>
      <c r="M774" s="221"/>
      <c r="N774" s="2"/>
      <c r="O774" s="221"/>
      <c r="P774" s="2"/>
      <c r="Q774" s="221"/>
      <c r="R774" s="2"/>
      <c r="S774" s="221"/>
      <c r="T774" s="2"/>
      <c r="U774" s="169" t="str">
        <f t="shared" si="67"/>
        <v/>
      </c>
      <c r="V774" s="39" t="str">
        <f t="shared" si="68"/>
        <v/>
      </c>
      <c r="W774" s="170"/>
      <c r="X774" s="40"/>
      <c r="Y774" s="41" t="str">
        <f t="shared" si="69"/>
        <v/>
      </c>
      <c r="Z774" s="205" t="str">
        <f t="shared" si="70"/>
        <v/>
      </c>
      <c r="AA774" s="205" t="str">
        <f t="shared" si="71"/>
        <v/>
      </c>
      <c r="AB774" s="163">
        <f t="shared" si="72"/>
        <v>0</v>
      </c>
      <c r="AC774" s="209"/>
    </row>
    <row r="775" spans="1:29" ht="26.1" customHeight="1" thickTop="1" thickBot="1">
      <c r="A775" s="209"/>
      <c r="B775" s="32"/>
      <c r="C775" s="33"/>
      <c r="D775" s="32"/>
      <c r="E775" s="34"/>
      <c r="F775" s="219"/>
      <c r="G775" s="220"/>
      <c r="H775" s="34"/>
      <c r="I775" s="221"/>
      <c r="J775" s="2"/>
      <c r="K775" s="221"/>
      <c r="L775" s="2"/>
      <c r="M775" s="221"/>
      <c r="N775" s="2"/>
      <c r="O775" s="221"/>
      <c r="P775" s="2"/>
      <c r="Q775" s="221"/>
      <c r="R775" s="2"/>
      <c r="S775" s="221"/>
      <c r="T775" s="2"/>
      <c r="U775" s="169" t="str">
        <f t="shared" si="67"/>
        <v/>
      </c>
      <c r="V775" s="39" t="str">
        <f t="shared" si="68"/>
        <v/>
      </c>
      <c r="W775" s="170"/>
      <c r="X775" s="40"/>
      <c r="Y775" s="41" t="str">
        <f t="shared" si="69"/>
        <v/>
      </c>
      <c r="Z775" s="205" t="str">
        <f t="shared" si="70"/>
        <v/>
      </c>
      <c r="AA775" s="205" t="str">
        <f t="shared" si="71"/>
        <v/>
      </c>
      <c r="AB775" s="163">
        <f t="shared" si="72"/>
        <v>0</v>
      </c>
      <c r="AC775" s="209"/>
    </row>
    <row r="776" spans="1:29" ht="26.1" customHeight="1" thickTop="1" thickBot="1">
      <c r="A776" s="209"/>
      <c r="B776" s="32"/>
      <c r="C776" s="33"/>
      <c r="D776" s="32"/>
      <c r="E776" s="34"/>
      <c r="F776" s="219"/>
      <c r="G776" s="220"/>
      <c r="H776" s="34"/>
      <c r="I776" s="221"/>
      <c r="J776" s="2"/>
      <c r="K776" s="221"/>
      <c r="L776" s="2"/>
      <c r="M776" s="221"/>
      <c r="N776" s="2"/>
      <c r="O776" s="221"/>
      <c r="P776" s="2"/>
      <c r="Q776" s="221"/>
      <c r="R776" s="2"/>
      <c r="S776" s="221"/>
      <c r="T776" s="2"/>
      <c r="U776" s="169" t="str">
        <f t="shared" si="67"/>
        <v/>
      </c>
      <c r="V776" s="39" t="str">
        <f t="shared" si="68"/>
        <v/>
      </c>
      <c r="W776" s="170"/>
      <c r="X776" s="40"/>
      <c r="Y776" s="41" t="str">
        <f t="shared" si="69"/>
        <v/>
      </c>
      <c r="Z776" s="205" t="str">
        <f t="shared" si="70"/>
        <v/>
      </c>
      <c r="AA776" s="205" t="str">
        <f t="shared" si="71"/>
        <v/>
      </c>
      <c r="AB776" s="163">
        <f t="shared" si="72"/>
        <v>0</v>
      </c>
      <c r="AC776" s="209"/>
    </row>
    <row r="777" spans="1:29" ht="26.1" customHeight="1" thickTop="1" thickBot="1">
      <c r="A777" s="209"/>
      <c r="B777" s="32"/>
      <c r="C777" s="33"/>
      <c r="D777" s="32"/>
      <c r="E777" s="34"/>
      <c r="F777" s="219"/>
      <c r="G777" s="220"/>
      <c r="H777" s="34"/>
      <c r="I777" s="221"/>
      <c r="J777" s="2"/>
      <c r="K777" s="221"/>
      <c r="L777" s="2"/>
      <c r="M777" s="221"/>
      <c r="N777" s="2"/>
      <c r="O777" s="221"/>
      <c r="P777" s="2"/>
      <c r="Q777" s="221"/>
      <c r="R777" s="2"/>
      <c r="S777" s="221"/>
      <c r="T777" s="2"/>
      <c r="U777" s="169" t="str">
        <f t="shared" si="67"/>
        <v/>
      </c>
      <c r="V777" s="39" t="str">
        <f t="shared" si="68"/>
        <v/>
      </c>
      <c r="W777" s="170"/>
      <c r="X777" s="40"/>
      <c r="Y777" s="41" t="str">
        <f t="shared" si="69"/>
        <v/>
      </c>
      <c r="Z777" s="205" t="str">
        <f t="shared" si="70"/>
        <v/>
      </c>
      <c r="AA777" s="205" t="str">
        <f t="shared" si="71"/>
        <v/>
      </c>
      <c r="AB777" s="163">
        <f t="shared" si="72"/>
        <v>0</v>
      </c>
      <c r="AC777" s="209"/>
    </row>
    <row r="778" spans="1:29" ht="26.1" customHeight="1" thickTop="1" thickBot="1">
      <c r="A778" s="209"/>
      <c r="B778" s="32"/>
      <c r="C778" s="33"/>
      <c r="D778" s="32"/>
      <c r="E778" s="34"/>
      <c r="F778" s="219"/>
      <c r="G778" s="220"/>
      <c r="H778" s="34"/>
      <c r="I778" s="221"/>
      <c r="J778" s="2"/>
      <c r="K778" s="221"/>
      <c r="L778" s="2"/>
      <c r="M778" s="221"/>
      <c r="N778" s="2"/>
      <c r="O778" s="221"/>
      <c r="P778" s="2"/>
      <c r="Q778" s="221"/>
      <c r="R778" s="2"/>
      <c r="S778" s="221"/>
      <c r="T778" s="2"/>
      <c r="U778" s="169" t="str">
        <f t="shared" si="67"/>
        <v/>
      </c>
      <c r="V778" s="39" t="str">
        <f t="shared" si="68"/>
        <v/>
      </c>
      <c r="W778" s="170"/>
      <c r="X778" s="40"/>
      <c r="Y778" s="41" t="str">
        <f t="shared" si="69"/>
        <v/>
      </c>
      <c r="Z778" s="205" t="str">
        <f t="shared" si="70"/>
        <v/>
      </c>
      <c r="AA778" s="205" t="str">
        <f t="shared" si="71"/>
        <v/>
      </c>
      <c r="AB778" s="163">
        <f t="shared" si="72"/>
        <v>0</v>
      </c>
      <c r="AC778" s="209"/>
    </row>
    <row r="779" spans="1:29" ht="26.1" customHeight="1" thickTop="1" thickBot="1">
      <c r="A779" s="209"/>
      <c r="B779" s="32"/>
      <c r="C779" s="33"/>
      <c r="D779" s="32"/>
      <c r="E779" s="34"/>
      <c r="F779" s="219"/>
      <c r="G779" s="220"/>
      <c r="H779" s="34"/>
      <c r="I779" s="221"/>
      <c r="J779" s="2"/>
      <c r="K779" s="221"/>
      <c r="L779" s="2"/>
      <c r="M779" s="221"/>
      <c r="N779" s="2"/>
      <c r="O779" s="221"/>
      <c r="P779" s="2"/>
      <c r="Q779" s="221"/>
      <c r="R779" s="2"/>
      <c r="S779" s="221"/>
      <c r="T779" s="2"/>
      <c r="U779" s="169" t="str">
        <f t="shared" si="67"/>
        <v/>
      </c>
      <c r="V779" s="39" t="str">
        <f t="shared" si="68"/>
        <v/>
      </c>
      <c r="W779" s="170"/>
      <c r="X779" s="40"/>
      <c r="Y779" s="41" t="str">
        <f t="shared" si="69"/>
        <v/>
      </c>
      <c r="Z779" s="205" t="str">
        <f t="shared" si="70"/>
        <v/>
      </c>
      <c r="AA779" s="205" t="str">
        <f t="shared" si="71"/>
        <v/>
      </c>
      <c r="AB779" s="163">
        <f t="shared" si="72"/>
        <v>0</v>
      </c>
      <c r="AC779" s="209"/>
    </row>
    <row r="780" spans="1:29" ht="26.1" customHeight="1" thickTop="1" thickBot="1">
      <c r="A780" s="209"/>
      <c r="B780" s="32"/>
      <c r="C780" s="33"/>
      <c r="D780" s="32"/>
      <c r="E780" s="34"/>
      <c r="F780" s="219"/>
      <c r="G780" s="220"/>
      <c r="H780" s="34"/>
      <c r="I780" s="221"/>
      <c r="J780" s="2"/>
      <c r="K780" s="221"/>
      <c r="L780" s="2"/>
      <c r="M780" s="221"/>
      <c r="N780" s="2"/>
      <c r="O780" s="221"/>
      <c r="P780" s="2"/>
      <c r="Q780" s="221"/>
      <c r="R780" s="2"/>
      <c r="S780" s="221"/>
      <c r="T780" s="2"/>
      <c r="U780" s="169" t="str">
        <f t="shared" si="67"/>
        <v/>
      </c>
      <c r="V780" s="39" t="str">
        <f t="shared" si="68"/>
        <v/>
      </c>
      <c r="W780" s="170"/>
      <c r="X780" s="40"/>
      <c r="Y780" s="41" t="str">
        <f t="shared" si="69"/>
        <v/>
      </c>
      <c r="Z780" s="205" t="str">
        <f t="shared" si="70"/>
        <v/>
      </c>
      <c r="AA780" s="205" t="str">
        <f t="shared" si="71"/>
        <v/>
      </c>
      <c r="AB780" s="163">
        <f t="shared" si="72"/>
        <v>0</v>
      </c>
      <c r="AC780" s="209"/>
    </row>
    <row r="781" spans="1:29" ht="26.1" customHeight="1" thickTop="1" thickBot="1">
      <c r="A781" s="209"/>
      <c r="B781" s="32"/>
      <c r="C781" s="33"/>
      <c r="D781" s="32"/>
      <c r="E781" s="34"/>
      <c r="F781" s="219"/>
      <c r="G781" s="220"/>
      <c r="H781" s="34"/>
      <c r="I781" s="221"/>
      <c r="J781" s="2"/>
      <c r="K781" s="221"/>
      <c r="L781" s="2"/>
      <c r="M781" s="221"/>
      <c r="N781" s="2"/>
      <c r="O781" s="221"/>
      <c r="P781" s="2"/>
      <c r="Q781" s="221"/>
      <c r="R781" s="2"/>
      <c r="S781" s="221"/>
      <c r="T781" s="2"/>
      <c r="U781" s="169" t="str">
        <f t="shared" si="67"/>
        <v/>
      </c>
      <c r="V781" s="39" t="str">
        <f t="shared" si="68"/>
        <v/>
      </c>
      <c r="W781" s="170"/>
      <c r="X781" s="40"/>
      <c r="Y781" s="41" t="str">
        <f t="shared" si="69"/>
        <v/>
      </c>
      <c r="Z781" s="205" t="str">
        <f t="shared" si="70"/>
        <v/>
      </c>
      <c r="AA781" s="205" t="str">
        <f t="shared" si="71"/>
        <v/>
      </c>
      <c r="AB781" s="163">
        <f t="shared" si="72"/>
        <v>0</v>
      </c>
      <c r="AC781" s="209"/>
    </row>
    <row r="782" spans="1:29" ht="26.1" customHeight="1" thickTop="1" thickBot="1">
      <c r="A782" s="209"/>
      <c r="B782" s="32"/>
      <c r="C782" s="33"/>
      <c r="D782" s="32"/>
      <c r="E782" s="34"/>
      <c r="F782" s="219"/>
      <c r="G782" s="220"/>
      <c r="H782" s="34"/>
      <c r="I782" s="221"/>
      <c r="J782" s="2"/>
      <c r="K782" s="221"/>
      <c r="L782" s="2"/>
      <c r="M782" s="221"/>
      <c r="N782" s="2"/>
      <c r="O782" s="221"/>
      <c r="P782" s="2"/>
      <c r="Q782" s="221"/>
      <c r="R782" s="2"/>
      <c r="S782" s="221"/>
      <c r="T782" s="2"/>
      <c r="U782" s="169" t="str">
        <f t="shared" si="67"/>
        <v/>
      </c>
      <c r="V782" s="39" t="str">
        <f t="shared" si="68"/>
        <v/>
      </c>
      <c r="W782" s="170"/>
      <c r="X782" s="40"/>
      <c r="Y782" s="41" t="str">
        <f t="shared" si="69"/>
        <v/>
      </c>
      <c r="Z782" s="205" t="str">
        <f t="shared" si="70"/>
        <v/>
      </c>
      <c r="AA782" s="205" t="str">
        <f t="shared" si="71"/>
        <v/>
      </c>
      <c r="AB782" s="163">
        <f t="shared" si="72"/>
        <v>0</v>
      </c>
      <c r="AC782" s="209"/>
    </row>
    <row r="783" spans="1:29" ht="26.1" customHeight="1" thickTop="1" thickBot="1">
      <c r="A783" s="209"/>
      <c r="B783" s="32"/>
      <c r="C783" s="33"/>
      <c r="D783" s="32"/>
      <c r="E783" s="34"/>
      <c r="F783" s="219"/>
      <c r="G783" s="220"/>
      <c r="H783" s="34"/>
      <c r="I783" s="221"/>
      <c r="J783" s="2"/>
      <c r="K783" s="221"/>
      <c r="L783" s="2"/>
      <c r="M783" s="221"/>
      <c r="N783" s="2"/>
      <c r="O783" s="221"/>
      <c r="P783" s="2"/>
      <c r="Q783" s="221"/>
      <c r="R783" s="2"/>
      <c r="S783" s="221"/>
      <c r="T783" s="2"/>
      <c r="U783" s="169" t="str">
        <f t="shared" si="67"/>
        <v/>
      </c>
      <c r="V783" s="39" t="str">
        <f t="shared" si="68"/>
        <v/>
      </c>
      <c r="W783" s="170"/>
      <c r="X783" s="40"/>
      <c r="Y783" s="41" t="str">
        <f t="shared" si="69"/>
        <v/>
      </c>
      <c r="Z783" s="205" t="str">
        <f t="shared" si="70"/>
        <v/>
      </c>
      <c r="AA783" s="205" t="str">
        <f t="shared" si="71"/>
        <v/>
      </c>
      <c r="AB783" s="163">
        <f t="shared" si="72"/>
        <v>0</v>
      </c>
      <c r="AC783" s="209"/>
    </row>
    <row r="784" spans="1:29" ht="26.1" customHeight="1" thickTop="1" thickBot="1">
      <c r="A784" s="209"/>
      <c r="B784" s="32"/>
      <c r="C784" s="33"/>
      <c r="D784" s="32"/>
      <c r="E784" s="34"/>
      <c r="F784" s="219"/>
      <c r="G784" s="220"/>
      <c r="H784" s="34"/>
      <c r="I784" s="221"/>
      <c r="J784" s="2"/>
      <c r="K784" s="221"/>
      <c r="L784" s="2"/>
      <c r="M784" s="221"/>
      <c r="N784" s="2"/>
      <c r="O784" s="221"/>
      <c r="P784" s="2"/>
      <c r="Q784" s="221"/>
      <c r="R784" s="2"/>
      <c r="S784" s="221"/>
      <c r="T784" s="2"/>
      <c r="U784" s="169" t="str">
        <f t="shared" ref="U784:U815" si="73">IF(AND(COUNTA(J784,L784,N784,P784,R784,T784)=0,COUNTA(I784,K784,M784,O784,Q784,S784)=6),"x","")</f>
        <v/>
      </c>
      <c r="V784" s="39" t="str">
        <f t="shared" ref="V784:V815" si="74">IF(COUNTA(J784,L784,N784,P784,R784,T784)=1,"x","")</f>
        <v/>
      </c>
      <c r="W784" s="170"/>
      <c r="X784" s="40"/>
      <c r="Y784" s="41" t="str">
        <f t="shared" ref="Y784:Y815" si="75">IF(AND(U784="x",V784="",W784&gt;0),EDATE(W784,$Y$10),"")</f>
        <v/>
      </c>
      <c r="Z784" s="205" t="str">
        <f t="shared" ref="Z784:Z815" si="76">IF(AND(COUNTA(H784)=1,COUNTIF(U784:V784,"x")=0),1,"")</f>
        <v/>
      </c>
      <c r="AA784" s="205" t="str">
        <f t="shared" ref="AA784:AA815" si="77">IF(AND($Z784=1,G784="x"),1,"")</f>
        <v/>
      </c>
      <c r="AB784" s="163">
        <f t="shared" ref="AB784:AB815" si="78">IF(AND(V784="X",G784="X"),1,0)</f>
        <v>0</v>
      </c>
      <c r="AC784" s="209"/>
    </row>
    <row r="785" spans="1:29" ht="26.1" customHeight="1" thickTop="1" thickBot="1">
      <c r="A785" s="209"/>
      <c r="B785" s="32"/>
      <c r="C785" s="33"/>
      <c r="D785" s="32"/>
      <c r="E785" s="34"/>
      <c r="F785" s="219"/>
      <c r="G785" s="220"/>
      <c r="H785" s="34"/>
      <c r="I785" s="221"/>
      <c r="J785" s="2"/>
      <c r="K785" s="221"/>
      <c r="L785" s="2"/>
      <c r="M785" s="221"/>
      <c r="N785" s="2"/>
      <c r="O785" s="221"/>
      <c r="P785" s="2"/>
      <c r="Q785" s="221"/>
      <c r="R785" s="2"/>
      <c r="S785" s="221"/>
      <c r="T785" s="2"/>
      <c r="U785" s="169" t="str">
        <f t="shared" si="73"/>
        <v/>
      </c>
      <c r="V785" s="39" t="str">
        <f t="shared" si="74"/>
        <v/>
      </c>
      <c r="W785" s="170"/>
      <c r="X785" s="40"/>
      <c r="Y785" s="41" t="str">
        <f t="shared" si="75"/>
        <v/>
      </c>
      <c r="Z785" s="205" t="str">
        <f t="shared" si="76"/>
        <v/>
      </c>
      <c r="AA785" s="205" t="str">
        <f t="shared" si="77"/>
        <v/>
      </c>
      <c r="AB785" s="163">
        <f t="shared" si="78"/>
        <v>0</v>
      </c>
      <c r="AC785" s="209"/>
    </row>
    <row r="786" spans="1:29" ht="26.1" customHeight="1" thickTop="1" thickBot="1">
      <c r="A786" s="209"/>
      <c r="B786" s="32"/>
      <c r="C786" s="33"/>
      <c r="D786" s="32"/>
      <c r="E786" s="34"/>
      <c r="F786" s="219"/>
      <c r="G786" s="220"/>
      <c r="H786" s="34"/>
      <c r="I786" s="221"/>
      <c r="J786" s="2"/>
      <c r="K786" s="221"/>
      <c r="L786" s="2"/>
      <c r="M786" s="221"/>
      <c r="N786" s="2"/>
      <c r="O786" s="221"/>
      <c r="P786" s="2"/>
      <c r="Q786" s="221"/>
      <c r="R786" s="2"/>
      <c r="S786" s="221"/>
      <c r="T786" s="2"/>
      <c r="U786" s="169" t="str">
        <f t="shared" si="73"/>
        <v/>
      </c>
      <c r="V786" s="39" t="str">
        <f t="shared" si="74"/>
        <v/>
      </c>
      <c r="W786" s="170"/>
      <c r="X786" s="40"/>
      <c r="Y786" s="41" t="str">
        <f t="shared" si="75"/>
        <v/>
      </c>
      <c r="Z786" s="205" t="str">
        <f t="shared" si="76"/>
        <v/>
      </c>
      <c r="AA786" s="205" t="str">
        <f t="shared" si="77"/>
        <v/>
      </c>
      <c r="AB786" s="163">
        <f t="shared" si="78"/>
        <v>0</v>
      </c>
      <c r="AC786" s="209"/>
    </row>
    <row r="787" spans="1:29" ht="26.1" customHeight="1" thickTop="1" thickBot="1">
      <c r="A787" s="209"/>
      <c r="B787" s="32"/>
      <c r="C787" s="33"/>
      <c r="D787" s="32"/>
      <c r="E787" s="34"/>
      <c r="F787" s="219"/>
      <c r="G787" s="220"/>
      <c r="H787" s="34"/>
      <c r="I787" s="221"/>
      <c r="J787" s="2"/>
      <c r="K787" s="221"/>
      <c r="L787" s="2"/>
      <c r="M787" s="221"/>
      <c r="N787" s="2"/>
      <c r="O787" s="221"/>
      <c r="P787" s="2"/>
      <c r="Q787" s="221"/>
      <c r="R787" s="2"/>
      <c r="S787" s="221"/>
      <c r="T787" s="2"/>
      <c r="U787" s="169" t="str">
        <f t="shared" si="73"/>
        <v/>
      </c>
      <c r="V787" s="39" t="str">
        <f t="shared" si="74"/>
        <v/>
      </c>
      <c r="W787" s="170"/>
      <c r="X787" s="40"/>
      <c r="Y787" s="41" t="str">
        <f t="shared" si="75"/>
        <v/>
      </c>
      <c r="Z787" s="205" t="str">
        <f t="shared" si="76"/>
        <v/>
      </c>
      <c r="AA787" s="205" t="str">
        <f t="shared" si="77"/>
        <v/>
      </c>
      <c r="AB787" s="163">
        <f t="shared" si="78"/>
        <v>0</v>
      </c>
      <c r="AC787" s="209"/>
    </row>
    <row r="788" spans="1:29" ht="26.1" customHeight="1" thickTop="1" thickBot="1">
      <c r="A788" s="209"/>
      <c r="B788" s="32"/>
      <c r="C788" s="33"/>
      <c r="D788" s="32"/>
      <c r="E788" s="34"/>
      <c r="F788" s="219"/>
      <c r="G788" s="220"/>
      <c r="H788" s="34"/>
      <c r="I788" s="221"/>
      <c r="J788" s="2"/>
      <c r="K788" s="221"/>
      <c r="L788" s="2"/>
      <c r="M788" s="221"/>
      <c r="N788" s="2"/>
      <c r="O788" s="221"/>
      <c r="P788" s="2"/>
      <c r="Q788" s="221"/>
      <c r="R788" s="2"/>
      <c r="S788" s="221"/>
      <c r="T788" s="2"/>
      <c r="U788" s="169" t="str">
        <f t="shared" si="73"/>
        <v/>
      </c>
      <c r="V788" s="39" t="str">
        <f t="shared" si="74"/>
        <v/>
      </c>
      <c r="W788" s="170"/>
      <c r="X788" s="40"/>
      <c r="Y788" s="41" t="str">
        <f t="shared" si="75"/>
        <v/>
      </c>
      <c r="Z788" s="205" t="str">
        <f t="shared" si="76"/>
        <v/>
      </c>
      <c r="AA788" s="205" t="str">
        <f t="shared" si="77"/>
        <v/>
      </c>
      <c r="AB788" s="163">
        <f t="shared" si="78"/>
        <v>0</v>
      </c>
      <c r="AC788" s="209"/>
    </row>
    <row r="789" spans="1:29" ht="26.1" customHeight="1" thickTop="1" thickBot="1">
      <c r="A789" s="209"/>
      <c r="B789" s="32"/>
      <c r="C789" s="33"/>
      <c r="D789" s="32"/>
      <c r="E789" s="34"/>
      <c r="F789" s="219"/>
      <c r="G789" s="220"/>
      <c r="H789" s="34"/>
      <c r="I789" s="221"/>
      <c r="J789" s="2"/>
      <c r="K789" s="221"/>
      <c r="L789" s="2"/>
      <c r="M789" s="221"/>
      <c r="N789" s="2"/>
      <c r="O789" s="221"/>
      <c r="P789" s="2"/>
      <c r="Q789" s="221"/>
      <c r="R789" s="2"/>
      <c r="S789" s="221"/>
      <c r="T789" s="2"/>
      <c r="U789" s="169" t="str">
        <f t="shared" si="73"/>
        <v/>
      </c>
      <c r="V789" s="39" t="str">
        <f t="shared" si="74"/>
        <v/>
      </c>
      <c r="W789" s="170"/>
      <c r="X789" s="40"/>
      <c r="Y789" s="41" t="str">
        <f t="shared" si="75"/>
        <v/>
      </c>
      <c r="Z789" s="205" t="str">
        <f t="shared" si="76"/>
        <v/>
      </c>
      <c r="AA789" s="205" t="str">
        <f t="shared" si="77"/>
        <v/>
      </c>
      <c r="AB789" s="163">
        <f t="shared" si="78"/>
        <v>0</v>
      </c>
      <c r="AC789" s="209"/>
    </row>
    <row r="790" spans="1:29" ht="26.1" customHeight="1" thickTop="1" thickBot="1">
      <c r="A790" s="209"/>
      <c r="B790" s="32"/>
      <c r="C790" s="33"/>
      <c r="D790" s="32"/>
      <c r="E790" s="34"/>
      <c r="F790" s="219"/>
      <c r="G790" s="220"/>
      <c r="H790" s="34"/>
      <c r="I790" s="221"/>
      <c r="J790" s="2"/>
      <c r="K790" s="221"/>
      <c r="L790" s="2"/>
      <c r="M790" s="221"/>
      <c r="N790" s="2"/>
      <c r="O790" s="221"/>
      <c r="P790" s="2"/>
      <c r="Q790" s="221"/>
      <c r="R790" s="2"/>
      <c r="S790" s="221"/>
      <c r="T790" s="2"/>
      <c r="U790" s="169" t="str">
        <f t="shared" si="73"/>
        <v/>
      </c>
      <c r="V790" s="39" t="str">
        <f t="shared" si="74"/>
        <v/>
      </c>
      <c r="W790" s="170"/>
      <c r="X790" s="40"/>
      <c r="Y790" s="41" t="str">
        <f t="shared" si="75"/>
        <v/>
      </c>
      <c r="Z790" s="205" t="str">
        <f t="shared" si="76"/>
        <v/>
      </c>
      <c r="AA790" s="205" t="str">
        <f t="shared" si="77"/>
        <v/>
      </c>
      <c r="AB790" s="163">
        <f t="shared" si="78"/>
        <v>0</v>
      </c>
      <c r="AC790" s="209"/>
    </row>
    <row r="791" spans="1:29" ht="26.1" customHeight="1" thickTop="1" thickBot="1">
      <c r="A791" s="209"/>
      <c r="B791" s="32"/>
      <c r="C791" s="33"/>
      <c r="D791" s="32"/>
      <c r="E791" s="34"/>
      <c r="F791" s="219"/>
      <c r="G791" s="220"/>
      <c r="H791" s="34"/>
      <c r="I791" s="221"/>
      <c r="J791" s="2"/>
      <c r="K791" s="221"/>
      <c r="L791" s="2"/>
      <c r="M791" s="221"/>
      <c r="N791" s="2"/>
      <c r="O791" s="221"/>
      <c r="P791" s="2"/>
      <c r="Q791" s="221"/>
      <c r="R791" s="2"/>
      <c r="S791" s="221"/>
      <c r="T791" s="2"/>
      <c r="U791" s="169" t="str">
        <f t="shared" si="73"/>
        <v/>
      </c>
      <c r="V791" s="39" t="str">
        <f t="shared" si="74"/>
        <v/>
      </c>
      <c r="W791" s="170"/>
      <c r="X791" s="40"/>
      <c r="Y791" s="41" t="str">
        <f t="shared" si="75"/>
        <v/>
      </c>
      <c r="Z791" s="205" t="str">
        <f t="shared" si="76"/>
        <v/>
      </c>
      <c r="AA791" s="205" t="str">
        <f t="shared" si="77"/>
        <v/>
      </c>
      <c r="AB791" s="163">
        <f t="shared" si="78"/>
        <v>0</v>
      </c>
      <c r="AC791" s="209"/>
    </row>
    <row r="792" spans="1:29" ht="26.1" customHeight="1" thickTop="1" thickBot="1">
      <c r="A792" s="209"/>
      <c r="B792" s="32"/>
      <c r="C792" s="33"/>
      <c r="D792" s="32"/>
      <c r="E792" s="34"/>
      <c r="F792" s="219"/>
      <c r="G792" s="220"/>
      <c r="H792" s="34"/>
      <c r="I792" s="221"/>
      <c r="J792" s="2"/>
      <c r="K792" s="221"/>
      <c r="L792" s="2"/>
      <c r="M792" s="221"/>
      <c r="N792" s="2"/>
      <c r="O792" s="221"/>
      <c r="P792" s="2"/>
      <c r="Q792" s="221"/>
      <c r="R792" s="2"/>
      <c r="S792" s="221"/>
      <c r="T792" s="2"/>
      <c r="U792" s="169" t="str">
        <f t="shared" si="73"/>
        <v/>
      </c>
      <c r="V792" s="39" t="str">
        <f t="shared" si="74"/>
        <v/>
      </c>
      <c r="W792" s="170"/>
      <c r="X792" s="40"/>
      <c r="Y792" s="41" t="str">
        <f t="shared" si="75"/>
        <v/>
      </c>
      <c r="Z792" s="205" t="str">
        <f t="shared" si="76"/>
        <v/>
      </c>
      <c r="AA792" s="205" t="str">
        <f t="shared" si="77"/>
        <v/>
      </c>
      <c r="AB792" s="163">
        <f t="shared" si="78"/>
        <v>0</v>
      </c>
      <c r="AC792" s="209"/>
    </row>
    <row r="793" spans="1:29" ht="26.1" customHeight="1" thickTop="1" thickBot="1">
      <c r="A793" s="209"/>
      <c r="B793" s="32"/>
      <c r="C793" s="33"/>
      <c r="D793" s="32"/>
      <c r="E793" s="34"/>
      <c r="F793" s="219"/>
      <c r="G793" s="220"/>
      <c r="H793" s="34"/>
      <c r="I793" s="221"/>
      <c r="J793" s="2"/>
      <c r="K793" s="221"/>
      <c r="L793" s="2"/>
      <c r="M793" s="221"/>
      <c r="N793" s="2"/>
      <c r="O793" s="221"/>
      <c r="P793" s="2"/>
      <c r="Q793" s="221"/>
      <c r="R793" s="2"/>
      <c r="S793" s="221"/>
      <c r="T793" s="2"/>
      <c r="U793" s="169" t="str">
        <f t="shared" si="73"/>
        <v/>
      </c>
      <c r="V793" s="39" t="str">
        <f t="shared" si="74"/>
        <v/>
      </c>
      <c r="W793" s="170"/>
      <c r="X793" s="40"/>
      <c r="Y793" s="41" t="str">
        <f t="shared" si="75"/>
        <v/>
      </c>
      <c r="Z793" s="205" t="str">
        <f t="shared" si="76"/>
        <v/>
      </c>
      <c r="AA793" s="205" t="str">
        <f t="shared" si="77"/>
        <v/>
      </c>
      <c r="AB793" s="163">
        <f t="shared" si="78"/>
        <v>0</v>
      </c>
      <c r="AC793" s="209"/>
    </row>
    <row r="794" spans="1:29" ht="26.1" customHeight="1" thickTop="1" thickBot="1">
      <c r="A794" s="209"/>
      <c r="B794" s="32"/>
      <c r="C794" s="33"/>
      <c r="D794" s="32"/>
      <c r="E794" s="34"/>
      <c r="F794" s="219"/>
      <c r="G794" s="220"/>
      <c r="H794" s="34"/>
      <c r="I794" s="221"/>
      <c r="J794" s="2"/>
      <c r="K794" s="221"/>
      <c r="L794" s="2"/>
      <c r="M794" s="221"/>
      <c r="N794" s="2"/>
      <c r="O794" s="221"/>
      <c r="P794" s="2"/>
      <c r="Q794" s="221"/>
      <c r="R794" s="2"/>
      <c r="S794" s="221"/>
      <c r="T794" s="2"/>
      <c r="U794" s="169" t="str">
        <f t="shared" si="73"/>
        <v/>
      </c>
      <c r="V794" s="39" t="str">
        <f t="shared" si="74"/>
        <v/>
      </c>
      <c r="W794" s="170"/>
      <c r="X794" s="40"/>
      <c r="Y794" s="41" t="str">
        <f t="shared" si="75"/>
        <v/>
      </c>
      <c r="Z794" s="205" t="str">
        <f t="shared" si="76"/>
        <v/>
      </c>
      <c r="AA794" s="205" t="str">
        <f t="shared" si="77"/>
        <v/>
      </c>
      <c r="AB794" s="163">
        <f t="shared" si="78"/>
        <v>0</v>
      </c>
      <c r="AC794" s="209"/>
    </row>
    <row r="795" spans="1:29" ht="26.1" customHeight="1" thickTop="1" thickBot="1">
      <c r="A795" s="209"/>
      <c r="B795" s="32"/>
      <c r="C795" s="33"/>
      <c r="D795" s="32"/>
      <c r="E795" s="34"/>
      <c r="F795" s="219"/>
      <c r="G795" s="220"/>
      <c r="H795" s="34"/>
      <c r="I795" s="221"/>
      <c r="J795" s="2"/>
      <c r="K795" s="221"/>
      <c r="L795" s="2"/>
      <c r="M795" s="221"/>
      <c r="N795" s="2"/>
      <c r="O795" s="221"/>
      <c r="P795" s="2"/>
      <c r="Q795" s="221"/>
      <c r="R795" s="2"/>
      <c r="S795" s="221"/>
      <c r="T795" s="2"/>
      <c r="U795" s="169" t="str">
        <f t="shared" si="73"/>
        <v/>
      </c>
      <c r="V795" s="39" t="str">
        <f t="shared" si="74"/>
        <v/>
      </c>
      <c r="W795" s="170"/>
      <c r="X795" s="40"/>
      <c r="Y795" s="41" t="str">
        <f t="shared" si="75"/>
        <v/>
      </c>
      <c r="Z795" s="205" t="str">
        <f t="shared" si="76"/>
        <v/>
      </c>
      <c r="AA795" s="205" t="str">
        <f t="shared" si="77"/>
        <v/>
      </c>
      <c r="AB795" s="163">
        <f t="shared" si="78"/>
        <v>0</v>
      </c>
      <c r="AC795" s="209"/>
    </row>
    <row r="796" spans="1:29" ht="26.1" customHeight="1" thickTop="1" thickBot="1">
      <c r="A796" s="209"/>
      <c r="B796" s="32"/>
      <c r="C796" s="33"/>
      <c r="D796" s="32"/>
      <c r="E796" s="34"/>
      <c r="F796" s="219"/>
      <c r="G796" s="220"/>
      <c r="H796" s="34"/>
      <c r="I796" s="221"/>
      <c r="J796" s="2"/>
      <c r="K796" s="221"/>
      <c r="L796" s="2"/>
      <c r="M796" s="221"/>
      <c r="N796" s="2"/>
      <c r="O796" s="221"/>
      <c r="P796" s="2"/>
      <c r="Q796" s="221"/>
      <c r="R796" s="2"/>
      <c r="S796" s="221"/>
      <c r="T796" s="2"/>
      <c r="U796" s="169" t="str">
        <f t="shared" si="73"/>
        <v/>
      </c>
      <c r="V796" s="39" t="str">
        <f t="shared" si="74"/>
        <v/>
      </c>
      <c r="W796" s="170"/>
      <c r="X796" s="40"/>
      <c r="Y796" s="41" t="str">
        <f t="shared" si="75"/>
        <v/>
      </c>
      <c r="Z796" s="205" t="str">
        <f t="shared" si="76"/>
        <v/>
      </c>
      <c r="AA796" s="205" t="str">
        <f t="shared" si="77"/>
        <v/>
      </c>
      <c r="AB796" s="163">
        <f t="shared" si="78"/>
        <v>0</v>
      </c>
      <c r="AC796" s="209"/>
    </row>
    <row r="797" spans="1:29" ht="26.1" customHeight="1" thickTop="1" thickBot="1">
      <c r="A797" s="209"/>
      <c r="B797" s="32"/>
      <c r="C797" s="33"/>
      <c r="D797" s="32"/>
      <c r="E797" s="34"/>
      <c r="F797" s="219"/>
      <c r="G797" s="220"/>
      <c r="H797" s="34"/>
      <c r="I797" s="221"/>
      <c r="J797" s="2"/>
      <c r="K797" s="221"/>
      <c r="L797" s="2"/>
      <c r="M797" s="221"/>
      <c r="N797" s="2"/>
      <c r="O797" s="221"/>
      <c r="P797" s="2"/>
      <c r="Q797" s="221"/>
      <c r="R797" s="2"/>
      <c r="S797" s="221"/>
      <c r="T797" s="2"/>
      <c r="U797" s="169" t="str">
        <f t="shared" si="73"/>
        <v/>
      </c>
      <c r="V797" s="39" t="str">
        <f t="shared" si="74"/>
        <v/>
      </c>
      <c r="W797" s="170"/>
      <c r="X797" s="40"/>
      <c r="Y797" s="41" t="str">
        <f t="shared" si="75"/>
        <v/>
      </c>
      <c r="Z797" s="205" t="str">
        <f t="shared" si="76"/>
        <v/>
      </c>
      <c r="AA797" s="205" t="str">
        <f t="shared" si="77"/>
        <v/>
      </c>
      <c r="AB797" s="163">
        <f t="shared" si="78"/>
        <v>0</v>
      </c>
      <c r="AC797" s="209"/>
    </row>
    <row r="798" spans="1:29" ht="26.1" customHeight="1" thickTop="1" thickBot="1">
      <c r="A798" s="209"/>
      <c r="B798" s="32"/>
      <c r="C798" s="33"/>
      <c r="D798" s="32"/>
      <c r="E798" s="34"/>
      <c r="F798" s="219"/>
      <c r="G798" s="220"/>
      <c r="H798" s="34"/>
      <c r="I798" s="221"/>
      <c r="J798" s="2"/>
      <c r="K798" s="221"/>
      <c r="L798" s="2"/>
      <c r="M798" s="221"/>
      <c r="N798" s="2"/>
      <c r="O798" s="221"/>
      <c r="P798" s="2"/>
      <c r="Q798" s="221"/>
      <c r="R798" s="2"/>
      <c r="S798" s="221"/>
      <c r="T798" s="2"/>
      <c r="U798" s="169" t="str">
        <f t="shared" si="73"/>
        <v/>
      </c>
      <c r="V798" s="39" t="str">
        <f t="shared" si="74"/>
        <v/>
      </c>
      <c r="W798" s="170"/>
      <c r="X798" s="40"/>
      <c r="Y798" s="41" t="str">
        <f t="shared" si="75"/>
        <v/>
      </c>
      <c r="Z798" s="205" t="str">
        <f t="shared" si="76"/>
        <v/>
      </c>
      <c r="AA798" s="205" t="str">
        <f t="shared" si="77"/>
        <v/>
      </c>
      <c r="AB798" s="163">
        <f t="shared" si="78"/>
        <v>0</v>
      </c>
      <c r="AC798" s="209"/>
    </row>
    <row r="799" spans="1:29" ht="26.1" customHeight="1" thickTop="1" thickBot="1">
      <c r="A799" s="209"/>
      <c r="B799" s="32"/>
      <c r="C799" s="33"/>
      <c r="D799" s="32"/>
      <c r="E799" s="34"/>
      <c r="F799" s="219"/>
      <c r="G799" s="220"/>
      <c r="H799" s="34"/>
      <c r="I799" s="221"/>
      <c r="J799" s="2"/>
      <c r="K799" s="221"/>
      <c r="L799" s="2"/>
      <c r="M799" s="221"/>
      <c r="N799" s="2"/>
      <c r="O799" s="221"/>
      <c r="P799" s="2"/>
      <c r="Q799" s="221"/>
      <c r="R799" s="2"/>
      <c r="S799" s="221"/>
      <c r="T799" s="2"/>
      <c r="U799" s="169" t="str">
        <f t="shared" si="73"/>
        <v/>
      </c>
      <c r="V799" s="39" t="str">
        <f t="shared" si="74"/>
        <v/>
      </c>
      <c r="W799" s="170"/>
      <c r="X799" s="40"/>
      <c r="Y799" s="41" t="str">
        <f t="shared" si="75"/>
        <v/>
      </c>
      <c r="Z799" s="205" t="str">
        <f t="shared" si="76"/>
        <v/>
      </c>
      <c r="AA799" s="205" t="str">
        <f t="shared" si="77"/>
        <v/>
      </c>
      <c r="AB799" s="163">
        <f t="shared" si="78"/>
        <v>0</v>
      </c>
      <c r="AC799" s="209"/>
    </row>
    <row r="800" spans="1:29" ht="26.1" customHeight="1" thickTop="1" thickBot="1">
      <c r="A800" s="209"/>
      <c r="B800" s="32"/>
      <c r="C800" s="33"/>
      <c r="D800" s="32"/>
      <c r="E800" s="34"/>
      <c r="F800" s="219"/>
      <c r="G800" s="220"/>
      <c r="H800" s="34"/>
      <c r="I800" s="221"/>
      <c r="J800" s="2"/>
      <c r="K800" s="221"/>
      <c r="L800" s="2"/>
      <c r="M800" s="221"/>
      <c r="N800" s="2"/>
      <c r="O800" s="221"/>
      <c r="P800" s="2"/>
      <c r="Q800" s="221"/>
      <c r="R800" s="2"/>
      <c r="S800" s="221"/>
      <c r="T800" s="2"/>
      <c r="U800" s="169" t="str">
        <f t="shared" si="73"/>
        <v/>
      </c>
      <c r="V800" s="39" t="str">
        <f t="shared" si="74"/>
        <v/>
      </c>
      <c r="W800" s="170"/>
      <c r="X800" s="40"/>
      <c r="Y800" s="41" t="str">
        <f t="shared" si="75"/>
        <v/>
      </c>
      <c r="Z800" s="205" t="str">
        <f t="shared" si="76"/>
        <v/>
      </c>
      <c r="AA800" s="205" t="str">
        <f t="shared" si="77"/>
        <v/>
      </c>
      <c r="AB800" s="163">
        <f t="shared" si="78"/>
        <v>0</v>
      </c>
      <c r="AC800" s="209"/>
    </row>
    <row r="801" spans="1:29" ht="26.1" customHeight="1" thickTop="1" thickBot="1">
      <c r="A801" s="209"/>
      <c r="B801" s="32"/>
      <c r="C801" s="33"/>
      <c r="D801" s="32"/>
      <c r="E801" s="34"/>
      <c r="F801" s="219"/>
      <c r="G801" s="220"/>
      <c r="H801" s="34"/>
      <c r="I801" s="221"/>
      <c r="J801" s="2"/>
      <c r="K801" s="221"/>
      <c r="L801" s="2"/>
      <c r="M801" s="221"/>
      <c r="N801" s="2"/>
      <c r="O801" s="221"/>
      <c r="P801" s="2"/>
      <c r="Q801" s="221"/>
      <c r="R801" s="2"/>
      <c r="S801" s="221"/>
      <c r="T801" s="2"/>
      <c r="U801" s="169" t="str">
        <f t="shared" si="73"/>
        <v/>
      </c>
      <c r="V801" s="39" t="str">
        <f t="shared" si="74"/>
        <v/>
      </c>
      <c r="W801" s="170"/>
      <c r="X801" s="40"/>
      <c r="Y801" s="41" t="str">
        <f t="shared" si="75"/>
        <v/>
      </c>
      <c r="Z801" s="205" t="str">
        <f t="shared" si="76"/>
        <v/>
      </c>
      <c r="AA801" s="205" t="str">
        <f t="shared" si="77"/>
        <v/>
      </c>
      <c r="AB801" s="163">
        <f t="shared" si="78"/>
        <v>0</v>
      </c>
      <c r="AC801" s="209"/>
    </row>
    <row r="802" spans="1:29" ht="26.1" customHeight="1" thickTop="1" thickBot="1">
      <c r="A802" s="209"/>
      <c r="B802" s="32"/>
      <c r="C802" s="33"/>
      <c r="D802" s="32"/>
      <c r="E802" s="34"/>
      <c r="F802" s="219"/>
      <c r="G802" s="220"/>
      <c r="H802" s="34"/>
      <c r="I802" s="221"/>
      <c r="J802" s="2"/>
      <c r="K802" s="221"/>
      <c r="L802" s="2"/>
      <c r="M802" s="221"/>
      <c r="N802" s="2"/>
      <c r="O802" s="221"/>
      <c r="P802" s="2"/>
      <c r="Q802" s="221"/>
      <c r="R802" s="2"/>
      <c r="S802" s="221"/>
      <c r="T802" s="2"/>
      <c r="U802" s="169" t="str">
        <f t="shared" si="73"/>
        <v/>
      </c>
      <c r="V802" s="39" t="str">
        <f t="shared" si="74"/>
        <v/>
      </c>
      <c r="W802" s="170"/>
      <c r="X802" s="40"/>
      <c r="Y802" s="41" t="str">
        <f t="shared" si="75"/>
        <v/>
      </c>
      <c r="Z802" s="205" t="str">
        <f t="shared" si="76"/>
        <v/>
      </c>
      <c r="AA802" s="205" t="str">
        <f t="shared" si="77"/>
        <v/>
      </c>
      <c r="AB802" s="163">
        <f t="shared" si="78"/>
        <v>0</v>
      </c>
      <c r="AC802" s="209"/>
    </row>
    <row r="803" spans="1:29" ht="26.1" customHeight="1" thickTop="1" thickBot="1">
      <c r="A803" s="209"/>
      <c r="B803" s="32"/>
      <c r="C803" s="33"/>
      <c r="D803" s="32"/>
      <c r="E803" s="34"/>
      <c r="F803" s="219"/>
      <c r="G803" s="220"/>
      <c r="H803" s="34"/>
      <c r="I803" s="221"/>
      <c r="J803" s="2"/>
      <c r="K803" s="221"/>
      <c r="L803" s="2"/>
      <c r="M803" s="221"/>
      <c r="N803" s="2"/>
      <c r="O803" s="221"/>
      <c r="P803" s="2"/>
      <c r="Q803" s="221"/>
      <c r="R803" s="2"/>
      <c r="S803" s="221"/>
      <c r="T803" s="2"/>
      <c r="U803" s="169" t="str">
        <f t="shared" si="73"/>
        <v/>
      </c>
      <c r="V803" s="39" t="str">
        <f t="shared" si="74"/>
        <v/>
      </c>
      <c r="W803" s="170"/>
      <c r="X803" s="40"/>
      <c r="Y803" s="41" t="str">
        <f t="shared" si="75"/>
        <v/>
      </c>
      <c r="Z803" s="205" t="str">
        <f t="shared" si="76"/>
        <v/>
      </c>
      <c r="AA803" s="205" t="str">
        <f t="shared" si="77"/>
        <v/>
      </c>
      <c r="AB803" s="163">
        <f t="shared" si="78"/>
        <v>0</v>
      </c>
      <c r="AC803" s="209"/>
    </row>
    <row r="804" spans="1:29" ht="26.1" customHeight="1" thickTop="1" thickBot="1">
      <c r="A804" s="209"/>
      <c r="B804" s="32"/>
      <c r="C804" s="33"/>
      <c r="D804" s="32"/>
      <c r="E804" s="34"/>
      <c r="F804" s="219"/>
      <c r="G804" s="220"/>
      <c r="H804" s="34"/>
      <c r="I804" s="221"/>
      <c r="J804" s="2"/>
      <c r="K804" s="221"/>
      <c r="L804" s="2"/>
      <c r="M804" s="221"/>
      <c r="N804" s="2"/>
      <c r="O804" s="221"/>
      <c r="P804" s="2"/>
      <c r="Q804" s="221"/>
      <c r="R804" s="2"/>
      <c r="S804" s="221"/>
      <c r="T804" s="2"/>
      <c r="U804" s="169" t="str">
        <f t="shared" si="73"/>
        <v/>
      </c>
      <c r="V804" s="39" t="str">
        <f t="shared" si="74"/>
        <v/>
      </c>
      <c r="W804" s="170"/>
      <c r="X804" s="40"/>
      <c r="Y804" s="41" t="str">
        <f t="shared" si="75"/>
        <v/>
      </c>
      <c r="Z804" s="205" t="str">
        <f t="shared" si="76"/>
        <v/>
      </c>
      <c r="AA804" s="205" t="str">
        <f t="shared" si="77"/>
        <v/>
      </c>
      <c r="AB804" s="163">
        <f t="shared" si="78"/>
        <v>0</v>
      </c>
      <c r="AC804" s="209"/>
    </row>
    <row r="805" spans="1:29" ht="26.1" customHeight="1" thickTop="1" thickBot="1">
      <c r="A805" s="209"/>
      <c r="B805" s="32"/>
      <c r="C805" s="33"/>
      <c r="D805" s="32"/>
      <c r="E805" s="34"/>
      <c r="F805" s="219"/>
      <c r="G805" s="220"/>
      <c r="H805" s="34"/>
      <c r="I805" s="221"/>
      <c r="J805" s="2"/>
      <c r="K805" s="221"/>
      <c r="L805" s="2"/>
      <c r="M805" s="221"/>
      <c r="N805" s="2"/>
      <c r="O805" s="221"/>
      <c r="P805" s="2"/>
      <c r="Q805" s="221"/>
      <c r="R805" s="2"/>
      <c r="S805" s="221"/>
      <c r="T805" s="2"/>
      <c r="U805" s="169" t="str">
        <f t="shared" si="73"/>
        <v/>
      </c>
      <c r="V805" s="39" t="str">
        <f t="shared" si="74"/>
        <v/>
      </c>
      <c r="W805" s="170"/>
      <c r="X805" s="40"/>
      <c r="Y805" s="41" t="str">
        <f t="shared" si="75"/>
        <v/>
      </c>
      <c r="Z805" s="205" t="str">
        <f t="shared" si="76"/>
        <v/>
      </c>
      <c r="AA805" s="205" t="str">
        <f t="shared" si="77"/>
        <v/>
      </c>
      <c r="AB805" s="163">
        <f t="shared" si="78"/>
        <v>0</v>
      </c>
      <c r="AC805" s="209"/>
    </row>
    <row r="806" spans="1:29" ht="26.1" customHeight="1" thickTop="1" thickBot="1">
      <c r="A806" s="209"/>
      <c r="B806" s="32"/>
      <c r="C806" s="33"/>
      <c r="D806" s="32"/>
      <c r="E806" s="34"/>
      <c r="F806" s="219"/>
      <c r="G806" s="220"/>
      <c r="H806" s="34"/>
      <c r="I806" s="221"/>
      <c r="J806" s="2"/>
      <c r="K806" s="221"/>
      <c r="L806" s="2"/>
      <c r="M806" s="221"/>
      <c r="N806" s="2"/>
      <c r="O806" s="221"/>
      <c r="P806" s="2"/>
      <c r="Q806" s="221"/>
      <c r="R806" s="2"/>
      <c r="S806" s="221"/>
      <c r="T806" s="2"/>
      <c r="U806" s="169" t="str">
        <f t="shared" si="73"/>
        <v/>
      </c>
      <c r="V806" s="39" t="str">
        <f t="shared" si="74"/>
        <v/>
      </c>
      <c r="W806" s="170"/>
      <c r="X806" s="40"/>
      <c r="Y806" s="41" t="str">
        <f t="shared" si="75"/>
        <v/>
      </c>
      <c r="Z806" s="205" t="str">
        <f t="shared" si="76"/>
        <v/>
      </c>
      <c r="AA806" s="205" t="str">
        <f t="shared" si="77"/>
        <v/>
      </c>
      <c r="AB806" s="163">
        <f t="shared" si="78"/>
        <v>0</v>
      </c>
      <c r="AC806" s="209"/>
    </row>
    <row r="807" spans="1:29" ht="26.1" customHeight="1" thickTop="1" thickBot="1">
      <c r="A807" s="209"/>
      <c r="B807" s="32"/>
      <c r="C807" s="33"/>
      <c r="D807" s="32"/>
      <c r="E807" s="34"/>
      <c r="F807" s="219"/>
      <c r="G807" s="220"/>
      <c r="H807" s="34"/>
      <c r="I807" s="221"/>
      <c r="J807" s="2"/>
      <c r="K807" s="221"/>
      <c r="L807" s="2"/>
      <c r="M807" s="221"/>
      <c r="N807" s="2"/>
      <c r="O807" s="221"/>
      <c r="P807" s="2"/>
      <c r="Q807" s="221"/>
      <c r="R807" s="2"/>
      <c r="S807" s="221"/>
      <c r="T807" s="2"/>
      <c r="U807" s="169" t="str">
        <f t="shared" si="73"/>
        <v/>
      </c>
      <c r="V807" s="39" t="str">
        <f t="shared" si="74"/>
        <v/>
      </c>
      <c r="W807" s="170"/>
      <c r="X807" s="40"/>
      <c r="Y807" s="41" t="str">
        <f t="shared" si="75"/>
        <v/>
      </c>
      <c r="Z807" s="205" t="str">
        <f t="shared" si="76"/>
        <v/>
      </c>
      <c r="AA807" s="205" t="str">
        <f t="shared" si="77"/>
        <v/>
      </c>
      <c r="AB807" s="163">
        <f t="shared" si="78"/>
        <v>0</v>
      </c>
      <c r="AC807" s="209"/>
    </row>
    <row r="808" spans="1:29" ht="26.1" customHeight="1" thickTop="1" thickBot="1">
      <c r="A808" s="209"/>
      <c r="B808" s="32"/>
      <c r="C808" s="33"/>
      <c r="D808" s="32"/>
      <c r="E808" s="34"/>
      <c r="F808" s="219"/>
      <c r="G808" s="220"/>
      <c r="H808" s="34"/>
      <c r="I808" s="221"/>
      <c r="J808" s="2"/>
      <c r="K808" s="221"/>
      <c r="L808" s="2"/>
      <c r="M808" s="221"/>
      <c r="N808" s="2"/>
      <c r="O808" s="221"/>
      <c r="P808" s="2"/>
      <c r="Q808" s="221"/>
      <c r="R808" s="2"/>
      <c r="S808" s="221"/>
      <c r="T808" s="2"/>
      <c r="U808" s="169" t="str">
        <f t="shared" si="73"/>
        <v/>
      </c>
      <c r="V808" s="39" t="str">
        <f t="shared" si="74"/>
        <v/>
      </c>
      <c r="W808" s="170"/>
      <c r="X808" s="40"/>
      <c r="Y808" s="41" t="str">
        <f t="shared" si="75"/>
        <v/>
      </c>
      <c r="Z808" s="205" t="str">
        <f t="shared" si="76"/>
        <v/>
      </c>
      <c r="AA808" s="205" t="str">
        <f t="shared" si="77"/>
        <v/>
      </c>
      <c r="AB808" s="163">
        <f t="shared" si="78"/>
        <v>0</v>
      </c>
      <c r="AC808" s="209"/>
    </row>
    <row r="809" spans="1:29" ht="26.1" customHeight="1" thickTop="1" thickBot="1">
      <c r="A809" s="209"/>
      <c r="B809" s="32"/>
      <c r="C809" s="33"/>
      <c r="D809" s="32"/>
      <c r="E809" s="34"/>
      <c r="F809" s="219"/>
      <c r="G809" s="220"/>
      <c r="H809" s="34"/>
      <c r="I809" s="221"/>
      <c r="J809" s="2"/>
      <c r="K809" s="221"/>
      <c r="L809" s="2"/>
      <c r="M809" s="221"/>
      <c r="N809" s="2"/>
      <c r="O809" s="221"/>
      <c r="P809" s="2"/>
      <c r="Q809" s="221"/>
      <c r="R809" s="2"/>
      <c r="S809" s="221"/>
      <c r="T809" s="2"/>
      <c r="U809" s="169" t="str">
        <f t="shared" si="73"/>
        <v/>
      </c>
      <c r="V809" s="39" t="str">
        <f t="shared" si="74"/>
        <v/>
      </c>
      <c r="W809" s="170"/>
      <c r="X809" s="40"/>
      <c r="Y809" s="41" t="str">
        <f t="shared" si="75"/>
        <v/>
      </c>
      <c r="Z809" s="205" t="str">
        <f t="shared" si="76"/>
        <v/>
      </c>
      <c r="AA809" s="205" t="str">
        <f t="shared" si="77"/>
        <v/>
      </c>
      <c r="AB809" s="163">
        <f t="shared" si="78"/>
        <v>0</v>
      </c>
      <c r="AC809" s="209"/>
    </row>
    <row r="810" spans="1:29" ht="26.1" customHeight="1" thickTop="1" thickBot="1">
      <c r="A810" s="209"/>
      <c r="B810" s="32"/>
      <c r="C810" s="33"/>
      <c r="D810" s="32"/>
      <c r="E810" s="34"/>
      <c r="F810" s="219"/>
      <c r="G810" s="220"/>
      <c r="H810" s="34"/>
      <c r="I810" s="221"/>
      <c r="J810" s="2"/>
      <c r="K810" s="221"/>
      <c r="L810" s="2"/>
      <c r="M810" s="221"/>
      <c r="N810" s="2"/>
      <c r="O810" s="221"/>
      <c r="P810" s="2"/>
      <c r="Q810" s="221"/>
      <c r="R810" s="2"/>
      <c r="S810" s="221"/>
      <c r="T810" s="2"/>
      <c r="U810" s="169" t="str">
        <f t="shared" si="73"/>
        <v/>
      </c>
      <c r="V810" s="39" t="str">
        <f t="shared" si="74"/>
        <v/>
      </c>
      <c r="W810" s="170"/>
      <c r="X810" s="40"/>
      <c r="Y810" s="41" t="str">
        <f t="shared" si="75"/>
        <v/>
      </c>
      <c r="Z810" s="205" t="str">
        <f t="shared" si="76"/>
        <v/>
      </c>
      <c r="AA810" s="205" t="str">
        <f t="shared" si="77"/>
        <v/>
      </c>
      <c r="AB810" s="163">
        <f t="shared" si="78"/>
        <v>0</v>
      </c>
      <c r="AC810" s="209"/>
    </row>
    <row r="811" spans="1:29" ht="26.1" customHeight="1" thickTop="1" thickBot="1">
      <c r="A811" s="209"/>
      <c r="B811" s="32"/>
      <c r="C811" s="33"/>
      <c r="D811" s="32"/>
      <c r="E811" s="34"/>
      <c r="F811" s="219"/>
      <c r="G811" s="220"/>
      <c r="H811" s="34"/>
      <c r="I811" s="221"/>
      <c r="J811" s="2"/>
      <c r="K811" s="221"/>
      <c r="L811" s="2"/>
      <c r="M811" s="221"/>
      <c r="N811" s="2"/>
      <c r="O811" s="221"/>
      <c r="P811" s="2"/>
      <c r="Q811" s="221"/>
      <c r="R811" s="2"/>
      <c r="S811" s="221"/>
      <c r="T811" s="2"/>
      <c r="U811" s="169" t="str">
        <f t="shared" si="73"/>
        <v/>
      </c>
      <c r="V811" s="39" t="str">
        <f t="shared" si="74"/>
        <v/>
      </c>
      <c r="W811" s="170"/>
      <c r="X811" s="40"/>
      <c r="Y811" s="41" t="str">
        <f t="shared" si="75"/>
        <v/>
      </c>
      <c r="Z811" s="205" t="str">
        <f t="shared" si="76"/>
        <v/>
      </c>
      <c r="AA811" s="205" t="str">
        <f t="shared" si="77"/>
        <v/>
      </c>
      <c r="AB811" s="163">
        <f t="shared" si="78"/>
        <v>0</v>
      </c>
      <c r="AC811" s="209"/>
    </row>
    <row r="812" spans="1:29" ht="26.1" customHeight="1" thickTop="1" thickBot="1">
      <c r="A812" s="209"/>
      <c r="B812" s="32"/>
      <c r="C812" s="33"/>
      <c r="D812" s="32"/>
      <c r="E812" s="34"/>
      <c r="F812" s="219"/>
      <c r="G812" s="220"/>
      <c r="H812" s="34"/>
      <c r="I812" s="221"/>
      <c r="J812" s="2"/>
      <c r="K812" s="221"/>
      <c r="L812" s="2"/>
      <c r="M812" s="221"/>
      <c r="N812" s="2"/>
      <c r="O812" s="221"/>
      <c r="P812" s="2"/>
      <c r="Q812" s="221"/>
      <c r="R812" s="2"/>
      <c r="S812" s="221"/>
      <c r="T812" s="2"/>
      <c r="U812" s="169" t="str">
        <f t="shared" si="73"/>
        <v/>
      </c>
      <c r="V812" s="39" t="str">
        <f t="shared" si="74"/>
        <v/>
      </c>
      <c r="W812" s="170"/>
      <c r="X812" s="40"/>
      <c r="Y812" s="41" t="str">
        <f t="shared" si="75"/>
        <v/>
      </c>
      <c r="Z812" s="205" t="str">
        <f t="shared" si="76"/>
        <v/>
      </c>
      <c r="AA812" s="205" t="str">
        <f t="shared" si="77"/>
        <v/>
      </c>
      <c r="AB812" s="163">
        <f t="shared" si="78"/>
        <v>0</v>
      </c>
      <c r="AC812" s="209"/>
    </row>
    <row r="813" spans="1:29" ht="26.1" customHeight="1" thickTop="1" thickBot="1">
      <c r="A813" s="209"/>
      <c r="B813" s="32"/>
      <c r="C813" s="33"/>
      <c r="D813" s="32"/>
      <c r="E813" s="34"/>
      <c r="F813" s="219"/>
      <c r="G813" s="220"/>
      <c r="H813" s="34"/>
      <c r="I813" s="221"/>
      <c r="J813" s="2"/>
      <c r="K813" s="221"/>
      <c r="L813" s="2"/>
      <c r="M813" s="221"/>
      <c r="N813" s="2"/>
      <c r="O813" s="221"/>
      <c r="P813" s="2"/>
      <c r="Q813" s="221"/>
      <c r="R813" s="2"/>
      <c r="S813" s="221"/>
      <c r="T813" s="2"/>
      <c r="U813" s="169" t="str">
        <f t="shared" si="73"/>
        <v/>
      </c>
      <c r="V813" s="39" t="str">
        <f t="shared" si="74"/>
        <v/>
      </c>
      <c r="W813" s="170"/>
      <c r="X813" s="40"/>
      <c r="Y813" s="41" t="str">
        <f t="shared" si="75"/>
        <v/>
      </c>
      <c r="Z813" s="205" t="str">
        <f t="shared" si="76"/>
        <v/>
      </c>
      <c r="AA813" s="205" t="str">
        <f t="shared" si="77"/>
        <v/>
      </c>
      <c r="AB813" s="163">
        <f t="shared" si="78"/>
        <v>0</v>
      </c>
      <c r="AC813" s="209"/>
    </row>
    <row r="814" spans="1:29" ht="26.1" customHeight="1" thickTop="1" thickBot="1">
      <c r="A814" s="209"/>
      <c r="B814" s="32"/>
      <c r="C814" s="33"/>
      <c r="D814" s="32"/>
      <c r="E814" s="34"/>
      <c r="F814" s="219"/>
      <c r="G814" s="220"/>
      <c r="H814" s="34"/>
      <c r="I814" s="221"/>
      <c r="J814" s="2"/>
      <c r="K814" s="221"/>
      <c r="L814" s="2"/>
      <c r="M814" s="221"/>
      <c r="N814" s="2"/>
      <c r="O814" s="221"/>
      <c r="P814" s="2"/>
      <c r="Q814" s="221"/>
      <c r="R814" s="2"/>
      <c r="S814" s="221"/>
      <c r="T814" s="2"/>
      <c r="U814" s="169" t="str">
        <f t="shared" si="73"/>
        <v/>
      </c>
      <c r="V814" s="39" t="str">
        <f t="shared" si="74"/>
        <v/>
      </c>
      <c r="W814" s="170"/>
      <c r="X814" s="40"/>
      <c r="Y814" s="41" t="str">
        <f t="shared" si="75"/>
        <v/>
      </c>
      <c r="Z814" s="205" t="str">
        <f t="shared" si="76"/>
        <v/>
      </c>
      <c r="AA814" s="205" t="str">
        <f t="shared" si="77"/>
        <v/>
      </c>
      <c r="AB814" s="163">
        <f t="shared" si="78"/>
        <v>0</v>
      </c>
      <c r="AC814" s="209"/>
    </row>
    <row r="815" spans="1:29" ht="26.1" customHeight="1" thickTop="1" thickBot="1">
      <c r="A815" s="209"/>
      <c r="B815" s="32"/>
      <c r="C815" s="33"/>
      <c r="D815" s="32"/>
      <c r="E815" s="34"/>
      <c r="F815" s="219"/>
      <c r="G815" s="220"/>
      <c r="H815" s="34"/>
      <c r="I815" s="221"/>
      <c r="J815" s="2"/>
      <c r="K815" s="221"/>
      <c r="L815" s="2"/>
      <c r="M815" s="221"/>
      <c r="N815" s="2"/>
      <c r="O815" s="221"/>
      <c r="P815" s="2"/>
      <c r="Q815" s="221"/>
      <c r="R815" s="2"/>
      <c r="S815" s="221"/>
      <c r="T815" s="2"/>
      <c r="U815" s="169" t="str">
        <f t="shared" si="73"/>
        <v/>
      </c>
      <c r="V815" s="39" t="str">
        <f t="shared" si="74"/>
        <v/>
      </c>
      <c r="W815" s="170"/>
      <c r="X815" s="40"/>
      <c r="Y815" s="41" t="str">
        <f t="shared" si="75"/>
        <v/>
      </c>
      <c r="Z815" s="205" t="str">
        <f t="shared" si="76"/>
        <v/>
      </c>
      <c r="AA815" s="205" t="str">
        <f t="shared" si="77"/>
        <v/>
      </c>
      <c r="AB815" s="163">
        <f t="shared" si="78"/>
        <v>0</v>
      </c>
      <c r="AC815" s="209"/>
    </row>
    <row r="816" spans="1:29" ht="10.5" customHeight="1" thickTop="1">
      <c r="A816" s="209"/>
      <c r="B816" s="209"/>
      <c r="C816" s="209"/>
      <c r="D816" s="209"/>
      <c r="E816" s="210"/>
      <c r="F816" s="209"/>
      <c r="G816" s="209"/>
      <c r="H816" s="209"/>
      <c r="I816" s="209"/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11"/>
      <c r="V816" s="209"/>
      <c r="W816" s="209"/>
      <c r="X816" s="209"/>
      <c r="Y816" s="209"/>
      <c r="Z816" s="209"/>
      <c r="AA816" s="209"/>
      <c r="AB816" s="280"/>
      <c r="AC816" s="209"/>
    </row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spans="5:5" ht="24" customHeight="1"/>
    <row r="834" spans="5:5" ht="24" customHeight="1"/>
    <row r="835" spans="5:5" ht="24" customHeight="1">
      <c r="E835" s="6"/>
    </row>
  </sheetData>
  <sheetProtection sheet="1" objects="1" scenarios="1"/>
  <autoFilter ref="V15:V816"/>
  <mergeCells count="27">
    <mergeCell ref="B10:C10"/>
    <mergeCell ref="B7:E7"/>
    <mergeCell ref="D9:G9"/>
    <mergeCell ref="D10:G10"/>
    <mergeCell ref="B9:C9"/>
    <mergeCell ref="C2:K2"/>
    <mergeCell ref="C3:K3"/>
    <mergeCell ref="C6:E6"/>
    <mergeCell ref="X8:Y8"/>
    <mergeCell ref="I7:L7"/>
    <mergeCell ref="M12:P12"/>
    <mergeCell ref="K13:L13"/>
    <mergeCell ref="Q14:R14"/>
    <mergeCell ref="U12:V12"/>
    <mergeCell ref="U13:V13"/>
    <mergeCell ref="U14:V14"/>
    <mergeCell ref="Q12:T12"/>
    <mergeCell ref="Q13:R13"/>
    <mergeCell ref="S13:T13"/>
    <mergeCell ref="S14:T14"/>
    <mergeCell ref="F13:G13"/>
    <mergeCell ref="F14:G14"/>
    <mergeCell ref="M13:N13"/>
    <mergeCell ref="O13:P13"/>
    <mergeCell ref="K14:L14"/>
    <mergeCell ref="M14:N14"/>
    <mergeCell ref="O14:P14"/>
  </mergeCells>
  <phoneticPr fontId="87" type="noConversion"/>
  <conditionalFormatting sqref="X6:Y6">
    <cfRule type="cellIs" dxfId="92" priority="1" stopIfTrue="1" operator="equal">
      <formula>"Fehler"</formula>
    </cfRule>
  </conditionalFormatting>
  <conditionalFormatting sqref="K16:K815 M16:M815 O16:O815 Q16:Q815 S16:S815 I16:I815">
    <cfRule type="expression" dxfId="91" priority="2" stopIfTrue="1">
      <formula>COUNTA(I16,J16)&gt;1</formula>
    </cfRule>
  </conditionalFormatting>
  <conditionalFormatting sqref="X16:X815">
    <cfRule type="expression" dxfId="90" priority="3" stopIfTrue="1">
      <formula>AND(OR(V16="x",W16="x"),X16="")</formula>
    </cfRule>
  </conditionalFormatting>
  <conditionalFormatting sqref="U16:U815">
    <cfRule type="expression" dxfId="89" priority="4" stopIfTrue="1">
      <formula>COUNTIF(U16:V16,"x")=2</formula>
    </cfRule>
  </conditionalFormatting>
  <conditionalFormatting sqref="Z16:Z815">
    <cfRule type="expression" dxfId="88" priority="5" stopIfTrue="1">
      <formula>AND(H16="Boiler",$Z$10&gt;24)</formula>
    </cfRule>
  </conditionalFormatting>
  <conditionalFormatting sqref="H6 J6">
    <cfRule type="cellIs" dxfId="87" priority="6" stopIfTrue="1" operator="equal">
      <formula>"Fehler"</formula>
    </cfRule>
  </conditionalFormatting>
  <conditionalFormatting sqref="V16:V815">
    <cfRule type="expression" dxfId="86" priority="7" stopIfTrue="1">
      <formula>COUNTIF(U16:V16,"x")=2</formula>
    </cfRule>
  </conditionalFormatting>
  <conditionalFormatting sqref="W16:W815">
    <cfRule type="expression" dxfId="85" priority="8" stopIfTrue="1">
      <formula>AND(OR(U16="x",V16="x"),W16="")</formula>
    </cfRule>
  </conditionalFormatting>
  <conditionalFormatting sqref="Y11">
    <cfRule type="cellIs" dxfId="84" priority="9" stopIfTrue="1" operator="equal">
      <formula>"nein"</formula>
    </cfRule>
  </conditionalFormatting>
  <conditionalFormatting sqref="X11">
    <cfRule type="expression" dxfId="83" priority="10" stopIfTrue="1">
      <formula>$Y$11="nein"</formula>
    </cfRule>
  </conditionalFormatting>
  <conditionalFormatting sqref="F36:F815">
    <cfRule type="expression" dxfId="82" priority="11" stopIfTrue="1">
      <formula>AND(F36&gt;0,G36&gt;0)</formula>
    </cfRule>
    <cfRule type="expression" dxfId="81" priority="12" stopIfTrue="1">
      <formula>AND(F36="",G36="",COUNTA(H36)=1)</formula>
    </cfRule>
  </conditionalFormatting>
  <conditionalFormatting sqref="G36:G815">
    <cfRule type="expression" dxfId="80" priority="13" stopIfTrue="1">
      <formula>AND(F36&gt;0,G36&gt;0)</formula>
    </cfRule>
    <cfRule type="expression" dxfId="79" priority="14" stopIfTrue="1">
      <formula>AND(F36="",G36="",COUNTA(H36)=1)</formula>
    </cfRule>
  </conditionalFormatting>
  <conditionalFormatting sqref="H16:H815">
    <cfRule type="expression" dxfId="78" priority="15" stopIfTrue="1">
      <formula>AND(COUNTIF(F16:G16,"x")&gt;0,H16="",COUNTIF(U16:V16,"x")&gt;0)</formula>
    </cfRule>
  </conditionalFormatting>
  <conditionalFormatting sqref="F16:F35">
    <cfRule type="expression" dxfId="77" priority="16" stopIfTrue="1">
      <formula>AND(F16&gt;0,G16&gt;0)</formula>
    </cfRule>
    <cfRule type="expression" dxfId="76" priority="17" stopIfTrue="1">
      <formula>AND(COUNTIF(F16:G16,"x")=0,H16&gt;0)</formula>
    </cfRule>
  </conditionalFormatting>
  <conditionalFormatting sqref="G16:G35">
    <cfRule type="expression" dxfId="75" priority="18" stopIfTrue="1">
      <formula>AND(F16&gt;0,G16&gt;0)</formula>
    </cfRule>
    <cfRule type="expression" dxfId="74" priority="19" stopIfTrue="1">
      <formula>AND(COUNTIF(F16:G16,"x")=0,H16&gt;0)</formula>
    </cfRule>
  </conditionalFormatting>
  <conditionalFormatting sqref="J16:J815 L16:L815 N16:N815 P16:P815 T16:T815 R16:R17 R19:R815">
    <cfRule type="expression" dxfId="73" priority="20" stopIfTrue="1">
      <formula>AND(J16="x",COUNTA($J16,$L16,$N16,$P16,$R16,$T16)&gt;1)</formula>
    </cfRule>
  </conditionalFormatting>
  <conditionalFormatting sqref="R18">
    <cfRule type="expression" dxfId="72" priority="21" stopIfTrue="1">
      <formula>AND(R18="x",COUNTA($J18,$L18,$N18,$P18,$R18,$T18)&gt;1)</formula>
    </cfRule>
  </conditionalFormatting>
  <printOptions horizontalCentered="1"/>
  <pageMargins left="0.38" right="0.39" top="0.6" bottom="0.38" header="0.25" footer="0.23622047244094491"/>
  <pageSetup paperSize="9" scale="77" orientation="landscape" horizontalDpi="4294967292" verticalDpi="4294967292" r:id="rId1"/>
  <headerFooter alignWithMargins="0">
    <oddHeader xml:space="preserve">&amp;C </oddHeader>
    <oddFooter>&amp;L&amp;8Seite &amp;P von &amp;N, &amp;F, &amp;A&amp;C&amp;8                                   Eintrag "&amp;"Arial,Fett"OS&amp;"Arial,Standard"" für Schutzklasse 2 oder Schutzklasse 3  ohne Schutzleiter
                Eintrag "&amp;"Arial,Fett"IT&amp;"Arial,Standard"" für intelligente Technologie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54273" r:id="rId4">
          <objectPr defaultSize="0" autoPict="0" r:id="rId5">
            <anchor moveWithCells="1">
              <from>
                <xdr:col>9</xdr:col>
                <xdr:colOff>114300</xdr:colOff>
                <xdr:row>11</xdr:row>
                <xdr:rowOff>76200</xdr:rowOff>
              </from>
              <to>
                <xdr:col>9</xdr:col>
                <xdr:colOff>304800</xdr:colOff>
                <xdr:row>13</xdr:row>
                <xdr:rowOff>114300</xdr:rowOff>
              </to>
            </anchor>
          </objectPr>
        </oleObject>
      </mc:Choice>
      <mc:Fallback>
        <oleObject progId="MS_ClipArt_Gallery" shapeId="5427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12"/>
  <sheetViews>
    <sheetView showGridLines="0" showZeros="0" zoomScaleNormal="100" workbookViewId="0">
      <selection activeCell="D9" sqref="D9:J9"/>
    </sheetView>
  </sheetViews>
  <sheetFormatPr baseColWidth="10" defaultRowHeight="12.75" outlineLevelCol="1"/>
  <cols>
    <col min="1" max="1" width="23.140625" style="6" customWidth="1"/>
    <col min="2" max="2" width="2.140625" style="6" customWidth="1"/>
    <col min="3" max="3" width="6.5703125" style="6" customWidth="1"/>
    <col min="4" max="4" width="4.7109375" style="6" customWidth="1"/>
    <col min="5" max="5" width="7.7109375" style="6" customWidth="1"/>
    <col min="6" max="6" width="10.7109375" style="6" customWidth="1"/>
    <col min="7" max="8" width="5.140625" style="6" customWidth="1"/>
    <col min="9" max="9" width="15.7109375" style="6" customWidth="1"/>
    <col min="10" max="21" width="5.140625" style="6" hidden="1" customWidth="1" outlineLevel="1"/>
    <col min="22" max="22" width="5.140625" style="10" hidden="1" customWidth="1" outlineLevel="1"/>
    <col min="23" max="23" width="5.140625" style="6" hidden="1" customWidth="1" outlineLevel="1"/>
    <col min="24" max="24" width="7.5703125" style="6" customWidth="1" collapsed="1"/>
    <col min="25" max="25" width="20.7109375" style="6" customWidth="1"/>
    <col min="26" max="26" width="8.7109375" style="6" hidden="1" customWidth="1" outlineLevel="1"/>
    <col min="27" max="30" width="11.42578125" style="6" hidden="1" customWidth="1" outlineLevel="1"/>
    <col min="31" max="31" width="2.140625" style="6" customWidth="1" collapsed="1"/>
    <col min="32" max="32" width="7.140625" style="6" customWidth="1"/>
    <col min="33" max="33" width="4.85546875" style="6" customWidth="1"/>
    <col min="34" max="34" width="7.42578125" style="6" customWidth="1"/>
    <col min="35" max="36" width="7.85546875" style="6" customWidth="1"/>
    <col min="37" max="45" width="11.42578125" style="6"/>
    <col min="46" max="59" width="11.42578125" style="6" outlineLevel="1"/>
    <col min="60" max="61" width="11.42578125" style="6"/>
    <col min="62" max="66" width="11.42578125" style="6" outlineLevel="1"/>
    <col min="67" max="67" width="11.42578125" style="6" collapsed="1"/>
    <col min="68" max="16384" width="11.42578125" style="6"/>
  </cols>
  <sheetData>
    <row r="1" spans="2:37" ht="24.95" customHeight="1">
      <c r="B1" s="258"/>
      <c r="C1" s="3" t="s">
        <v>24</v>
      </c>
      <c r="D1" s="4"/>
      <c r="E1" s="5"/>
      <c r="J1" s="22"/>
      <c r="K1" s="215"/>
      <c r="L1" s="114"/>
      <c r="M1" s="103"/>
      <c r="N1" s="103"/>
      <c r="O1" s="103"/>
      <c r="P1" s="103"/>
      <c r="Q1" s="103"/>
      <c r="R1" s="103"/>
      <c r="S1" s="103"/>
      <c r="T1" s="103"/>
      <c r="U1" s="103"/>
      <c r="V1" s="145"/>
      <c r="W1" s="115"/>
      <c r="AE1" s="259"/>
    </row>
    <row r="2" spans="2:37" ht="12.75" customHeight="1">
      <c r="B2" s="258"/>
      <c r="C2" s="7"/>
      <c r="D2" s="8"/>
      <c r="E2" s="9"/>
      <c r="F2" s="10"/>
      <c r="G2" s="10"/>
      <c r="H2" s="10"/>
      <c r="I2" s="10"/>
      <c r="J2" s="22"/>
      <c r="K2" s="215"/>
      <c r="L2" s="114"/>
      <c r="M2" s="103"/>
      <c r="N2" s="103"/>
      <c r="O2" s="103"/>
      <c r="P2" s="103"/>
      <c r="Q2" s="103"/>
      <c r="R2" s="103"/>
      <c r="S2" s="103"/>
      <c r="T2" s="103"/>
      <c r="U2" s="103"/>
      <c r="V2" s="145"/>
      <c r="W2" s="115"/>
      <c r="AE2" s="259"/>
    </row>
    <row r="3" spans="2:37" ht="20.100000000000001" customHeight="1">
      <c r="B3" s="258"/>
      <c r="C3" s="11"/>
      <c r="D3" s="12"/>
      <c r="E3" s="13" t="s">
        <v>25</v>
      </c>
      <c r="F3" s="97">
        <f>IF(I23="","",' Protokoll (3)'!V9)</f>
        <v>0</v>
      </c>
      <c r="G3" s="10"/>
      <c r="H3" s="10"/>
      <c r="I3" s="10"/>
      <c r="J3" s="22"/>
      <c r="K3" s="215"/>
      <c r="L3" s="114"/>
      <c r="M3" s="103"/>
      <c r="N3" s="103"/>
      <c r="O3" s="103"/>
      <c r="P3" s="103"/>
      <c r="Q3" s="103"/>
      <c r="R3" s="103"/>
      <c r="S3" s="103"/>
      <c r="T3" s="103"/>
      <c r="U3" s="103"/>
      <c r="V3" s="145"/>
      <c r="W3" s="115"/>
      <c r="AE3" s="259"/>
    </row>
    <row r="4" spans="2:37" ht="20.100000000000001" customHeight="1">
      <c r="B4" s="258"/>
      <c r="C4" s="14"/>
      <c r="D4" s="12"/>
      <c r="E4" s="15" t="s">
        <v>136</v>
      </c>
      <c r="F4" s="97">
        <f>IF(I23="","",' Protokoll (3)'!A9)</f>
        <v>0</v>
      </c>
      <c r="G4" s="10"/>
      <c r="H4" s="10"/>
      <c r="I4" s="10"/>
      <c r="J4" s="22"/>
      <c r="K4" s="215"/>
      <c r="L4" s="114"/>
      <c r="M4" s="103"/>
      <c r="N4" s="103"/>
      <c r="O4" s="103"/>
      <c r="P4" s="103"/>
      <c r="Q4" s="103"/>
      <c r="R4" s="103"/>
      <c r="S4" s="103"/>
      <c r="T4" s="103"/>
      <c r="U4" s="103"/>
      <c r="V4" s="145"/>
      <c r="W4" s="115"/>
      <c r="AE4" s="259"/>
    </row>
    <row r="5" spans="2:37" ht="20.100000000000001" customHeight="1">
      <c r="B5" s="258"/>
      <c r="C5" s="17"/>
      <c r="D5" s="18"/>
      <c r="E5" s="20" t="s">
        <v>51</v>
      </c>
      <c r="F5" s="97">
        <f>IF($I$23="","",' Protokoll (3)'!C9)</f>
        <v>0</v>
      </c>
      <c r="G5" s="17"/>
      <c r="H5" s="17"/>
      <c r="I5" s="17"/>
      <c r="J5" s="22"/>
      <c r="K5" s="215"/>
      <c r="L5" s="114"/>
      <c r="M5" s="103"/>
      <c r="N5" s="103"/>
      <c r="O5" s="103"/>
      <c r="P5" s="103"/>
      <c r="Q5" s="103"/>
      <c r="R5" s="103"/>
      <c r="S5" s="103"/>
      <c r="T5" s="103"/>
      <c r="U5" s="103"/>
      <c r="V5" s="145"/>
      <c r="W5" s="115"/>
      <c r="AE5" s="259"/>
    </row>
    <row r="6" spans="2:37" ht="20.100000000000001" customHeight="1">
      <c r="B6" s="258"/>
      <c r="C6" s="19"/>
      <c r="D6" s="12"/>
      <c r="E6" s="260" t="s">
        <v>52</v>
      </c>
      <c r="F6" s="97">
        <f>IF($I$23="","",' Protokoll (3)'!G9)</f>
        <v>0</v>
      </c>
      <c r="G6" s="14"/>
      <c r="H6" s="14"/>
      <c r="I6" s="14"/>
      <c r="J6" s="22"/>
      <c r="K6" s="215"/>
      <c r="L6" s="114"/>
      <c r="M6" s="103"/>
      <c r="N6" s="103"/>
      <c r="O6" s="103"/>
      <c r="P6" s="103"/>
      <c r="Q6" s="103"/>
      <c r="R6" s="103"/>
      <c r="S6" s="103"/>
      <c r="T6" s="103"/>
      <c r="U6" s="103"/>
      <c r="V6" s="145"/>
      <c r="W6" s="115"/>
      <c r="AE6" s="259"/>
    </row>
    <row r="7" spans="2:37" ht="20.100000000000001" customHeight="1">
      <c r="B7" s="258"/>
      <c r="C7" s="19"/>
      <c r="D7" s="12"/>
      <c r="E7" s="260" t="s">
        <v>33</v>
      </c>
      <c r="F7" s="97">
        <f>IF($I$23="","",' Protokoll (3)'!C14)</f>
        <v>0</v>
      </c>
      <c r="G7" s="14"/>
      <c r="H7" s="14"/>
      <c r="I7" s="14"/>
      <c r="AE7" s="259"/>
    </row>
    <row r="8" spans="2:37" ht="20.100000000000001" customHeight="1">
      <c r="B8" s="258"/>
      <c r="C8" s="14"/>
      <c r="D8" s="12"/>
      <c r="E8" s="15" t="s">
        <v>26</v>
      </c>
      <c r="F8" s="248"/>
      <c r="G8" s="14"/>
      <c r="H8" s="14"/>
      <c r="I8" s="14"/>
      <c r="AE8" s="259"/>
    </row>
    <row r="9" spans="2:37">
      <c r="B9" s="258"/>
      <c r="C9" s="10"/>
      <c r="D9" s="16"/>
      <c r="E9" s="10"/>
      <c r="F9" s="10"/>
      <c r="G9" s="10"/>
      <c r="H9" s="10"/>
      <c r="I9" s="10"/>
      <c r="AE9" s="259"/>
    </row>
    <row r="10" spans="2:37">
      <c r="B10" s="258"/>
      <c r="C10" s="10"/>
      <c r="D10" s="16"/>
      <c r="E10" s="10"/>
      <c r="F10" s="10"/>
      <c r="G10" s="10"/>
      <c r="H10" s="10"/>
      <c r="I10" s="10"/>
      <c r="AE10" s="259"/>
    </row>
    <row r="11" spans="2:37" ht="22.5" customHeight="1">
      <c r="B11" s="258"/>
      <c r="C11" s="467" t="s">
        <v>27</v>
      </c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AE11" s="259"/>
    </row>
    <row r="12" spans="2:37" ht="22.5" customHeight="1">
      <c r="B12" s="258"/>
      <c r="C12" s="468" t="s">
        <v>133</v>
      </c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AE12" s="259"/>
    </row>
    <row r="13" spans="2:37">
      <c r="B13" s="258"/>
      <c r="C13" s="10"/>
      <c r="D13" s="16"/>
      <c r="E13" s="10"/>
      <c r="F13" s="10"/>
      <c r="G13" s="21"/>
      <c r="H13" s="21"/>
      <c r="I13" s="21"/>
      <c r="AE13" s="259"/>
    </row>
    <row r="14" spans="2:37" ht="24.95" customHeight="1">
      <c r="B14" s="258"/>
      <c r="C14" s="476" t="e">
        <f>IF(I23="","",CONCATENATE(AF14,AH15,".",AH16,".",AH17,AI15,AJ15,AK15,AJ16,AK16,AJ17,AK14))</f>
        <v>#VALUE!</v>
      </c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  <c r="AE14" s="259"/>
      <c r="AF14" s="261" t="s">
        <v>130</v>
      </c>
      <c r="AG14" s="262"/>
      <c r="AH14" s="263" t="str">
        <f>' Protokoll (3)'!V2</f>
        <v/>
      </c>
      <c r="AI14" s="261" t="s">
        <v>132</v>
      </c>
      <c r="AJ14" s="264" t="str">
        <f>IF(MAX(' Protokoll (3)'!V13:V369)&gt;MIN(' Protokoll (3)'!V13:V369),MAX(' Protokoll (3)'!V13:V369),"-----------")</f>
        <v>-----------</v>
      </c>
      <c r="AK14" s="261" t="s">
        <v>131</v>
      </c>
    </row>
    <row r="15" spans="2:37" ht="24.95" customHeight="1">
      <c r="B15" s="258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6"/>
      <c r="AE15" s="259"/>
      <c r="AH15" s="265" t="e">
        <f>DAY(AH14)</f>
        <v>#VALUE!</v>
      </c>
      <c r="AI15" s="265" t="str">
        <f>IF(AJ14="-----------","",AI14)</f>
        <v/>
      </c>
      <c r="AJ15" s="265" t="str">
        <f>IF($AJ$14="-----------","",DAY(AJ14))</f>
        <v/>
      </c>
      <c r="AK15" s="265" t="str">
        <f>IF($AJ$14="-----------","",".")</f>
        <v/>
      </c>
    </row>
    <row r="16" spans="2:37" ht="21" customHeight="1">
      <c r="B16" s="258"/>
      <c r="C16" s="23"/>
      <c r="D16" s="24"/>
      <c r="E16" s="25"/>
      <c r="F16" s="10"/>
      <c r="G16" s="10"/>
      <c r="H16" s="10"/>
      <c r="I16" s="10"/>
      <c r="AE16" s="259"/>
      <c r="AH16" s="266" t="e">
        <f>MONTH(AH14)</f>
        <v>#VALUE!</v>
      </c>
      <c r="AJ16" s="266" t="str">
        <f>IF($AJ$14="-----------","",MONTH(AJ14))</f>
        <v/>
      </c>
      <c r="AK16" s="266" t="str">
        <f>IF($AJ$14="-----------","",".")</f>
        <v/>
      </c>
    </row>
    <row r="17" spans="1:36" ht="20.100000000000001" customHeight="1">
      <c r="B17" s="258"/>
      <c r="C17" s="26" t="s">
        <v>28</v>
      </c>
      <c r="D17" s="16"/>
      <c r="E17" s="10"/>
      <c r="F17" s="10"/>
      <c r="G17" s="10"/>
      <c r="H17" s="10"/>
      <c r="I17" s="10"/>
      <c r="AE17" s="259"/>
      <c r="AH17" s="265" t="e">
        <f>YEAR(AH14)</f>
        <v>#VALUE!</v>
      </c>
      <c r="AJ17" s="265" t="str">
        <f>IF($AJ$14="-----------","",YEAR(AJ14))</f>
        <v/>
      </c>
    </row>
    <row r="18" spans="1:36" ht="11.25" customHeight="1" thickBot="1">
      <c r="B18" s="258"/>
      <c r="C18" s="26"/>
      <c r="D18" s="16"/>
      <c r="E18" s="10"/>
      <c r="F18" s="10"/>
      <c r="G18" s="10"/>
      <c r="H18" s="10"/>
      <c r="I18" s="10"/>
      <c r="AE18" s="259"/>
      <c r="AJ18" s="265" t="str">
        <f>IF(AJ14="-----------","",AJ14)</f>
        <v/>
      </c>
    </row>
    <row r="19" spans="1:36" ht="12" customHeight="1" thickTop="1">
      <c r="B19" s="277"/>
      <c r="C19" s="469" t="s">
        <v>62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1"/>
      <c r="Z19" s="267"/>
      <c r="AE19" s="259"/>
    </row>
    <row r="20" spans="1:36" ht="12" customHeight="1" thickBot="1">
      <c r="B20" s="277"/>
      <c r="C20" s="472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4"/>
      <c r="Z20" s="268" t="s">
        <v>2</v>
      </c>
      <c r="AE20" s="259"/>
    </row>
    <row r="21" spans="1:36" ht="12" customHeight="1" thickTop="1" thickBot="1">
      <c r="B21" s="277"/>
      <c r="C21" s="278" t="s">
        <v>3</v>
      </c>
      <c r="D21" s="122" t="s">
        <v>4</v>
      </c>
      <c r="E21" s="121" t="s">
        <v>5</v>
      </c>
      <c r="F21" s="121" t="s">
        <v>6</v>
      </c>
      <c r="G21" s="123" t="s">
        <v>7</v>
      </c>
      <c r="H21" s="124"/>
      <c r="I21" s="121" t="s">
        <v>8</v>
      </c>
      <c r="J21" s="303"/>
      <c r="K21" s="304"/>
      <c r="L21" s="348" t="s">
        <v>108</v>
      </c>
      <c r="M21" s="349"/>
      <c r="N21" s="348" t="s">
        <v>112</v>
      </c>
      <c r="O21" s="349"/>
      <c r="P21" s="351" t="s">
        <v>113</v>
      </c>
      <c r="Q21" s="349"/>
      <c r="R21" s="348" t="s">
        <v>115</v>
      </c>
      <c r="S21" s="349"/>
      <c r="T21" s="348" t="s">
        <v>116</v>
      </c>
      <c r="U21" s="349"/>
      <c r="V21" s="360" t="s">
        <v>47</v>
      </c>
      <c r="W21" s="361"/>
      <c r="X21" s="121" t="s">
        <v>10</v>
      </c>
      <c r="Y21" s="125" t="s">
        <v>11</v>
      </c>
      <c r="Z21" s="269" t="s">
        <v>12</v>
      </c>
      <c r="AE21" s="259"/>
    </row>
    <row r="22" spans="1:36" ht="12" customHeight="1" thickTop="1">
      <c r="B22" s="277"/>
      <c r="C22" s="27" t="s">
        <v>13</v>
      </c>
      <c r="D22" s="28" t="s">
        <v>13</v>
      </c>
      <c r="E22" s="27"/>
      <c r="F22" s="27" t="s">
        <v>14</v>
      </c>
      <c r="G22" s="29" t="s">
        <v>15</v>
      </c>
      <c r="H22" s="30" t="s">
        <v>16</v>
      </c>
      <c r="I22" s="31" t="s">
        <v>134</v>
      </c>
      <c r="J22" s="126" t="s">
        <v>17</v>
      </c>
      <c r="K22" s="127" t="s">
        <v>18</v>
      </c>
      <c r="L22" s="126" t="s">
        <v>17</v>
      </c>
      <c r="M22" s="127" t="s">
        <v>18</v>
      </c>
      <c r="N22" s="126" t="s">
        <v>17</v>
      </c>
      <c r="O22" s="127" t="s">
        <v>18</v>
      </c>
      <c r="P22" s="126" t="s">
        <v>17</v>
      </c>
      <c r="Q22" s="127" t="s">
        <v>18</v>
      </c>
      <c r="R22" s="126" t="s">
        <v>17</v>
      </c>
      <c r="S22" s="127" t="s">
        <v>18</v>
      </c>
      <c r="T22" s="126" t="s">
        <v>17</v>
      </c>
      <c r="U22" s="127" t="s">
        <v>18</v>
      </c>
      <c r="V22" s="128" t="s">
        <v>19</v>
      </c>
      <c r="W22" s="129" t="s">
        <v>20</v>
      </c>
      <c r="X22" s="27" t="s">
        <v>21</v>
      </c>
      <c r="Y22" s="27"/>
      <c r="Z22" s="270" t="s">
        <v>22</v>
      </c>
      <c r="AE22" s="259"/>
    </row>
    <row r="23" spans="1:36" ht="25.5" customHeight="1" thickBot="1">
      <c r="A23" s="475" t="s">
        <v>135</v>
      </c>
      <c r="B23" s="277"/>
      <c r="C23" s="38">
        <v>1233</v>
      </c>
      <c r="D23" s="147" t="s">
        <v>72</v>
      </c>
      <c r="E23" s="38" t="s">
        <v>64</v>
      </c>
      <c r="F23" s="148" t="s">
        <v>159</v>
      </c>
      <c r="G23" s="35" t="s">
        <v>23</v>
      </c>
      <c r="H23" s="36"/>
      <c r="I23" s="149" t="s">
        <v>146</v>
      </c>
      <c r="J23" s="1" t="s">
        <v>23</v>
      </c>
      <c r="K23" s="2"/>
      <c r="L23" s="1" t="s">
        <v>23</v>
      </c>
      <c r="M23" s="2"/>
      <c r="N23" s="1" t="s">
        <v>144</v>
      </c>
      <c r="O23" s="2"/>
      <c r="P23" s="1" t="s">
        <v>144</v>
      </c>
      <c r="Q23" s="2"/>
      <c r="R23" s="1" t="s">
        <v>23</v>
      </c>
      <c r="S23" s="2"/>
      <c r="T23" s="1"/>
      <c r="U23" s="2" t="s">
        <v>23</v>
      </c>
      <c r="V23" s="275" t="s">
        <v>71</v>
      </c>
      <c r="W23" s="276" t="s">
        <v>23</v>
      </c>
      <c r="X23" s="150">
        <v>38840</v>
      </c>
      <c r="Y23" s="151" t="s">
        <v>172</v>
      </c>
      <c r="Z23" s="41" t="s">
        <v>70</v>
      </c>
      <c r="AA23" s="152">
        <v>0</v>
      </c>
      <c r="AB23" s="152" t="s">
        <v>71</v>
      </c>
      <c r="AC23" s="152" t="s">
        <v>71</v>
      </c>
      <c r="AD23" s="257" t="s">
        <v>71</v>
      </c>
      <c r="AE23" s="259"/>
    </row>
    <row r="24" spans="1:36" ht="26.1" customHeight="1" thickTop="1" thickBot="1">
      <c r="A24" s="475"/>
      <c r="B24" s="277"/>
      <c r="C24" s="38">
        <v>1234</v>
      </c>
      <c r="D24" s="147" t="s">
        <v>80</v>
      </c>
      <c r="E24" s="38" t="s">
        <v>64</v>
      </c>
      <c r="F24" s="148" t="s">
        <v>81</v>
      </c>
      <c r="G24" s="35" t="s">
        <v>23</v>
      </c>
      <c r="H24" s="36"/>
      <c r="I24" s="149" t="s">
        <v>147</v>
      </c>
      <c r="J24" s="1" t="s">
        <v>23</v>
      </c>
      <c r="K24" s="2"/>
      <c r="L24" s="1" t="s">
        <v>23</v>
      </c>
      <c r="M24" s="2"/>
      <c r="N24" s="1" t="s">
        <v>144</v>
      </c>
      <c r="O24" s="2"/>
      <c r="P24" s="1" t="s">
        <v>144</v>
      </c>
      <c r="Q24" s="2"/>
      <c r="R24" s="1"/>
      <c r="S24" s="2" t="s">
        <v>23</v>
      </c>
      <c r="T24" s="1"/>
      <c r="U24" s="2"/>
      <c r="V24" s="275" t="s">
        <v>71</v>
      </c>
      <c r="W24" s="276" t="s">
        <v>23</v>
      </c>
      <c r="X24" s="150">
        <v>38841</v>
      </c>
      <c r="Y24" s="151"/>
      <c r="Z24" s="41" t="s">
        <v>70</v>
      </c>
      <c r="AA24" s="152">
        <v>0</v>
      </c>
      <c r="AB24" s="152" t="s">
        <v>71</v>
      </c>
      <c r="AC24" s="152" t="s">
        <v>71</v>
      </c>
      <c r="AD24" s="257" t="s">
        <v>71</v>
      </c>
      <c r="AE24" s="259"/>
    </row>
    <row r="25" spans="1:36" ht="26.1" customHeight="1" thickTop="1" thickBot="1">
      <c r="A25" s="475"/>
      <c r="B25" s="277"/>
      <c r="C25" s="38">
        <v>1237</v>
      </c>
      <c r="D25" s="147" t="s">
        <v>86</v>
      </c>
      <c r="E25" s="38" t="s">
        <v>64</v>
      </c>
      <c r="F25" s="148" t="s">
        <v>81</v>
      </c>
      <c r="G25" s="35" t="s">
        <v>23</v>
      </c>
      <c r="H25" s="36" t="s">
        <v>23</v>
      </c>
      <c r="I25" s="149" t="s">
        <v>149</v>
      </c>
      <c r="J25" s="1" t="s">
        <v>23</v>
      </c>
      <c r="K25" s="2"/>
      <c r="L25" s="1" t="s">
        <v>23</v>
      </c>
      <c r="M25" s="2"/>
      <c r="N25" s="1" t="s">
        <v>23</v>
      </c>
      <c r="O25" s="2"/>
      <c r="P25" s="1" t="s">
        <v>23</v>
      </c>
      <c r="Q25" s="2" t="s">
        <v>23</v>
      </c>
      <c r="R25" s="1"/>
      <c r="S25" s="2"/>
      <c r="T25" s="1"/>
      <c r="U25" s="2"/>
      <c r="V25" s="275" t="s">
        <v>71</v>
      </c>
      <c r="W25" s="276" t="s">
        <v>23</v>
      </c>
      <c r="X25" s="150"/>
      <c r="Y25" s="151"/>
      <c r="Z25" s="41" t="s">
        <v>70</v>
      </c>
      <c r="AA25" s="152">
        <v>0</v>
      </c>
      <c r="AB25" s="152" t="s">
        <v>71</v>
      </c>
      <c r="AC25" s="152" t="s">
        <v>71</v>
      </c>
      <c r="AD25" s="257" t="s">
        <v>71</v>
      </c>
      <c r="AE25" s="259"/>
    </row>
    <row r="26" spans="1:36" ht="26.1" customHeight="1" thickTop="1" thickBot="1">
      <c r="A26" s="475"/>
      <c r="B26" s="277"/>
      <c r="C26" s="38">
        <v>1238</v>
      </c>
      <c r="D26" s="147" t="s">
        <v>87</v>
      </c>
      <c r="E26" s="38" t="s">
        <v>64</v>
      </c>
      <c r="F26" s="148" t="s">
        <v>83</v>
      </c>
      <c r="G26" s="35"/>
      <c r="H26" s="36" t="s">
        <v>23</v>
      </c>
      <c r="I26" s="149" t="s">
        <v>158</v>
      </c>
      <c r="J26" s="1" t="s">
        <v>23</v>
      </c>
      <c r="K26" s="2"/>
      <c r="L26" s="1"/>
      <c r="M26" s="2" t="s">
        <v>23</v>
      </c>
      <c r="N26" s="1"/>
      <c r="O26" s="2"/>
      <c r="P26" s="1"/>
      <c r="Q26" s="2"/>
      <c r="R26" s="1"/>
      <c r="S26" s="2"/>
      <c r="T26" s="1"/>
      <c r="U26" s="2"/>
      <c r="V26" s="275" t="s">
        <v>71</v>
      </c>
      <c r="W26" s="276" t="s">
        <v>23</v>
      </c>
      <c r="X26" s="150">
        <v>38845</v>
      </c>
      <c r="Y26" s="151" t="s">
        <v>173</v>
      </c>
      <c r="Z26" s="41" t="s">
        <v>70</v>
      </c>
      <c r="AA26" s="152">
        <v>0</v>
      </c>
      <c r="AB26" s="152" t="s">
        <v>71</v>
      </c>
      <c r="AC26" s="152" t="s">
        <v>71</v>
      </c>
      <c r="AD26" s="257" t="s">
        <v>71</v>
      </c>
      <c r="AE26" s="259"/>
    </row>
    <row r="27" spans="1:36" ht="26.1" customHeight="1" thickTop="1" thickBot="1">
      <c r="A27" s="475"/>
      <c r="B27" s="277"/>
      <c r="C27" s="38">
        <v>1239</v>
      </c>
      <c r="D27" s="147" t="s">
        <v>88</v>
      </c>
      <c r="E27" s="38" t="s">
        <v>64</v>
      </c>
      <c r="F27" s="148" t="s">
        <v>85</v>
      </c>
      <c r="G27" s="35" t="s">
        <v>23</v>
      </c>
      <c r="H27" s="36"/>
      <c r="I27" s="149" t="s">
        <v>161</v>
      </c>
      <c r="J27" s="1"/>
      <c r="K27" s="2" t="s">
        <v>23</v>
      </c>
      <c r="L27" s="1"/>
      <c r="M27" s="2"/>
      <c r="N27" s="1"/>
      <c r="O27" s="2"/>
      <c r="P27" s="1"/>
      <c r="Q27" s="2"/>
      <c r="R27" s="1"/>
      <c r="S27" s="2"/>
      <c r="T27" s="1"/>
      <c r="U27" s="2"/>
      <c r="V27" s="275" t="s">
        <v>71</v>
      </c>
      <c r="W27" s="276" t="s">
        <v>23</v>
      </c>
      <c r="X27" s="150">
        <v>38846</v>
      </c>
      <c r="Y27" s="151" t="s">
        <v>165</v>
      </c>
      <c r="Z27" s="41" t="s">
        <v>70</v>
      </c>
      <c r="AA27" s="152">
        <v>0</v>
      </c>
      <c r="AB27" s="152" t="s">
        <v>71</v>
      </c>
      <c r="AC27" s="152" t="s">
        <v>71</v>
      </c>
      <c r="AD27" s="257" t="s">
        <v>71</v>
      </c>
      <c r="AE27" s="259"/>
    </row>
    <row r="28" spans="1:36" ht="26.1" customHeight="1" thickTop="1" thickBot="1">
      <c r="B28" s="277"/>
      <c r="C28" s="38">
        <v>1240</v>
      </c>
      <c r="D28" s="147" t="s">
        <v>89</v>
      </c>
      <c r="E28" s="38" t="s">
        <v>64</v>
      </c>
      <c r="F28" s="148" t="s">
        <v>90</v>
      </c>
      <c r="G28" s="35"/>
      <c r="H28" s="36" t="s">
        <v>23</v>
      </c>
      <c r="I28" s="149" t="s">
        <v>150</v>
      </c>
      <c r="J28" s="1"/>
      <c r="K28" s="2" t="s">
        <v>23</v>
      </c>
      <c r="L28" s="1"/>
      <c r="M28" s="2"/>
      <c r="N28" s="1"/>
      <c r="O28" s="2"/>
      <c r="P28" s="1"/>
      <c r="Q28" s="2"/>
      <c r="R28" s="1"/>
      <c r="S28" s="2"/>
      <c r="T28" s="1"/>
      <c r="U28" s="2"/>
      <c r="V28" s="275" t="s">
        <v>71</v>
      </c>
      <c r="W28" s="276" t="s">
        <v>23</v>
      </c>
      <c r="X28" s="150"/>
      <c r="Y28" s="151" t="s">
        <v>163</v>
      </c>
      <c r="Z28" s="41" t="s">
        <v>70</v>
      </c>
      <c r="AA28" s="152">
        <v>0</v>
      </c>
      <c r="AB28" s="152" t="s">
        <v>71</v>
      </c>
      <c r="AC28" s="152" t="s">
        <v>71</v>
      </c>
      <c r="AD28" s="257" t="s">
        <v>71</v>
      </c>
      <c r="AE28" s="259"/>
    </row>
    <row r="29" spans="1:36" ht="26.1" customHeight="1" thickTop="1" thickBot="1">
      <c r="B29" s="277"/>
      <c r="C29" s="38"/>
      <c r="D29" s="147"/>
      <c r="E29" s="38"/>
      <c r="F29" s="148"/>
      <c r="G29" s="35"/>
      <c r="H29" s="36"/>
      <c r="I29" s="149"/>
      <c r="J29" s="1"/>
      <c r="K29" s="2"/>
      <c r="L29" s="1"/>
      <c r="M29" s="2"/>
      <c r="N29" s="1"/>
      <c r="O29" s="2"/>
      <c r="P29" s="1"/>
      <c r="Q29" s="2"/>
      <c r="R29" s="1"/>
      <c r="S29" s="2"/>
      <c r="T29" s="1"/>
      <c r="U29" s="2"/>
      <c r="V29" s="275" t="str">
        <f t="shared" ref="V29:V92" si="0">IF(AND(COUNTA(K29,M29,O29,Q29,S29,U29)=0,COUNTA(J29,L29,N29,P29,R29,T29)=6),"x","")</f>
        <v/>
      </c>
      <c r="W29" s="276" t="str">
        <f t="shared" ref="W29:W92" si="1">IF(COUNTA(K29,M29,O29,Q29,S29,U29)=1,"x","")</f>
        <v/>
      </c>
      <c r="X29" s="150"/>
      <c r="Y29" s="151"/>
      <c r="Z29" s="41" t="s">
        <v>70</v>
      </c>
      <c r="AA29" s="152">
        <v>0</v>
      </c>
      <c r="AB29" s="152" t="s">
        <v>71</v>
      </c>
      <c r="AC29" s="152" t="s">
        <v>71</v>
      </c>
      <c r="AD29" s="257" t="s">
        <v>71</v>
      </c>
      <c r="AE29" s="259"/>
    </row>
    <row r="30" spans="1:36" ht="26.1" customHeight="1" thickTop="1" thickBot="1">
      <c r="B30" s="277"/>
      <c r="C30" s="38"/>
      <c r="D30" s="147"/>
      <c r="E30" s="38"/>
      <c r="F30" s="148"/>
      <c r="G30" s="35"/>
      <c r="H30" s="36"/>
      <c r="I30" s="149"/>
      <c r="J30" s="1"/>
      <c r="K30" s="2"/>
      <c r="L30" s="1"/>
      <c r="M30" s="2"/>
      <c r="N30" s="1"/>
      <c r="O30" s="2"/>
      <c r="P30" s="1"/>
      <c r="Q30" s="2"/>
      <c r="R30" s="1"/>
      <c r="S30" s="2"/>
      <c r="T30" s="1"/>
      <c r="U30" s="2"/>
      <c r="V30" s="275" t="str">
        <f t="shared" si="0"/>
        <v/>
      </c>
      <c r="W30" s="276" t="str">
        <f t="shared" si="1"/>
        <v/>
      </c>
      <c r="X30" s="150"/>
      <c r="Y30" s="151"/>
      <c r="Z30" s="41" t="s">
        <v>70</v>
      </c>
      <c r="AA30" s="152">
        <v>0</v>
      </c>
      <c r="AB30" s="152" t="s">
        <v>71</v>
      </c>
      <c r="AC30" s="152" t="s">
        <v>71</v>
      </c>
      <c r="AD30" s="257" t="s">
        <v>71</v>
      </c>
      <c r="AE30" s="259"/>
    </row>
    <row r="31" spans="1:36" ht="26.1" customHeight="1" thickTop="1" thickBot="1">
      <c r="B31" s="277"/>
      <c r="C31" s="38"/>
      <c r="D31" s="147"/>
      <c r="E31" s="38"/>
      <c r="F31" s="148"/>
      <c r="G31" s="35"/>
      <c r="H31" s="36"/>
      <c r="I31" s="149"/>
      <c r="J31" s="1"/>
      <c r="K31" s="2"/>
      <c r="L31" s="1"/>
      <c r="M31" s="2"/>
      <c r="N31" s="1"/>
      <c r="O31" s="2"/>
      <c r="P31" s="1"/>
      <c r="Q31" s="2"/>
      <c r="R31" s="1"/>
      <c r="S31" s="2"/>
      <c r="T31" s="1"/>
      <c r="U31" s="2"/>
      <c r="V31" s="275" t="str">
        <f t="shared" si="0"/>
        <v/>
      </c>
      <c r="W31" s="276" t="str">
        <f t="shared" si="1"/>
        <v/>
      </c>
      <c r="X31" s="150"/>
      <c r="Y31" s="151"/>
      <c r="Z31" s="41" t="s">
        <v>70</v>
      </c>
      <c r="AA31" s="152">
        <v>0</v>
      </c>
      <c r="AB31" s="152" t="s">
        <v>71</v>
      </c>
      <c r="AC31" s="152" t="s">
        <v>71</v>
      </c>
      <c r="AD31" s="257" t="s">
        <v>71</v>
      </c>
      <c r="AE31" s="259"/>
    </row>
    <row r="32" spans="1:36" ht="26.1" customHeight="1" thickTop="1" thickBot="1">
      <c r="B32" s="277"/>
      <c r="C32" s="38"/>
      <c r="D32" s="147"/>
      <c r="E32" s="38"/>
      <c r="F32" s="148"/>
      <c r="G32" s="35"/>
      <c r="H32" s="36"/>
      <c r="I32" s="149"/>
      <c r="J32" s="1"/>
      <c r="K32" s="2"/>
      <c r="L32" s="1"/>
      <c r="M32" s="2"/>
      <c r="N32" s="1"/>
      <c r="O32" s="2"/>
      <c r="P32" s="1"/>
      <c r="Q32" s="2"/>
      <c r="R32" s="1"/>
      <c r="S32" s="2"/>
      <c r="T32" s="1"/>
      <c r="U32" s="2"/>
      <c r="V32" s="275" t="str">
        <f t="shared" si="0"/>
        <v/>
      </c>
      <c r="W32" s="276" t="str">
        <f t="shared" si="1"/>
        <v/>
      </c>
      <c r="X32" s="150"/>
      <c r="Y32" s="151"/>
      <c r="Z32" s="41" t="s">
        <v>70</v>
      </c>
      <c r="AA32" s="152">
        <v>0</v>
      </c>
      <c r="AB32" s="152" t="s">
        <v>71</v>
      </c>
      <c r="AC32" s="152" t="s">
        <v>71</v>
      </c>
      <c r="AD32" s="257" t="s">
        <v>71</v>
      </c>
      <c r="AE32" s="259"/>
    </row>
    <row r="33" spans="2:31" ht="26.1" customHeight="1" thickTop="1" thickBot="1">
      <c r="B33" s="277"/>
      <c r="C33" s="38"/>
      <c r="D33" s="147"/>
      <c r="E33" s="38"/>
      <c r="F33" s="148"/>
      <c r="G33" s="35"/>
      <c r="H33" s="36"/>
      <c r="I33" s="149"/>
      <c r="J33" s="1"/>
      <c r="K33" s="2"/>
      <c r="L33" s="1"/>
      <c r="M33" s="2"/>
      <c r="N33" s="1"/>
      <c r="O33" s="2"/>
      <c r="P33" s="1"/>
      <c r="Q33" s="2"/>
      <c r="R33" s="1"/>
      <c r="S33" s="2"/>
      <c r="T33" s="1"/>
      <c r="U33" s="2"/>
      <c r="V33" s="275" t="str">
        <f t="shared" si="0"/>
        <v/>
      </c>
      <c r="W33" s="276" t="str">
        <f t="shared" si="1"/>
        <v/>
      </c>
      <c r="X33" s="150"/>
      <c r="Y33" s="151"/>
      <c r="Z33" s="41" t="s">
        <v>70</v>
      </c>
      <c r="AA33" s="152">
        <v>0</v>
      </c>
      <c r="AB33" s="152" t="s">
        <v>71</v>
      </c>
      <c r="AC33" s="152" t="s">
        <v>71</v>
      </c>
      <c r="AD33" s="257" t="s">
        <v>71</v>
      </c>
      <c r="AE33" s="259"/>
    </row>
    <row r="34" spans="2:31" ht="26.1" customHeight="1" thickTop="1" thickBot="1">
      <c r="B34" s="277"/>
      <c r="C34" s="38"/>
      <c r="D34" s="147"/>
      <c r="E34" s="38"/>
      <c r="F34" s="148"/>
      <c r="G34" s="35"/>
      <c r="H34" s="36"/>
      <c r="I34" s="149"/>
      <c r="J34" s="1"/>
      <c r="K34" s="2"/>
      <c r="L34" s="1"/>
      <c r="M34" s="2"/>
      <c r="N34" s="1"/>
      <c r="O34" s="2"/>
      <c r="P34" s="1"/>
      <c r="Q34" s="2"/>
      <c r="R34" s="1"/>
      <c r="S34" s="2"/>
      <c r="T34" s="1"/>
      <c r="U34" s="2"/>
      <c r="V34" s="275" t="str">
        <f t="shared" si="0"/>
        <v/>
      </c>
      <c r="W34" s="276" t="str">
        <f t="shared" si="1"/>
        <v/>
      </c>
      <c r="X34" s="150"/>
      <c r="Y34" s="151"/>
      <c r="Z34" s="41" t="s">
        <v>70</v>
      </c>
      <c r="AA34" s="152">
        <v>0</v>
      </c>
      <c r="AB34" s="152" t="s">
        <v>71</v>
      </c>
      <c r="AC34" s="152" t="s">
        <v>71</v>
      </c>
      <c r="AD34" s="257" t="s">
        <v>71</v>
      </c>
      <c r="AE34" s="259"/>
    </row>
    <row r="35" spans="2:31" ht="26.1" customHeight="1" thickTop="1" thickBot="1">
      <c r="C35" s="38"/>
      <c r="D35" s="147"/>
      <c r="E35" s="38"/>
      <c r="F35" s="148"/>
      <c r="G35" s="35"/>
      <c r="H35" s="36"/>
      <c r="I35" s="149"/>
      <c r="J35" s="1"/>
      <c r="K35" s="2"/>
      <c r="L35" s="1"/>
      <c r="M35" s="2"/>
      <c r="N35" s="1"/>
      <c r="O35" s="2"/>
      <c r="P35" s="1"/>
      <c r="Q35" s="2"/>
      <c r="R35" s="1"/>
      <c r="S35" s="2"/>
      <c r="T35" s="1"/>
      <c r="U35" s="2"/>
      <c r="V35" s="275" t="str">
        <f t="shared" si="0"/>
        <v/>
      </c>
      <c r="W35" s="276" t="str">
        <f t="shared" si="1"/>
        <v/>
      </c>
      <c r="X35" s="150"/>
      <c r="Y35" s="151"/>
      <c r="Z35" s="41" t="s">
        <v>70</v>
      </c>
      <c r="AA35" s="152">
        <v>0</v>
      </c>
      <c r="AB35" s="152" t="s">
        <v>71</v>
      </c>
      <c r="AC35" s="152" t="s">
        <v>71</v>
      </c>
      <c r="AD35" s="152" t="s">
        <v>71</v>
      </c>
    </row>
    <row r="36" spans="2:31" ht="26.1" customHeight="1" thickTop="1" thickBot="1">
      <c r="C36" s="38"/>
      <c r="D36" s="147"/>
      <c r="E36" s="38"/>
      <c r="F36" s="148"/>
      <c r="G36" s="35"/>
      <c r="H36" s="36"/>
      <c r="I36" s="149"/>
      <c r="J36" s="1"/>
      <c r="K36" s="2"/>
      <c r="L36" s="1"/>
      <c r="M36" s="2"/>
      <c r="N36" s="1"/>
      <c r="O36" s="2"/>
      <c r="P36" s="1"/>
      <c r="Q36" s="2"/>
      <c r="R36" s="1"/>
      <c r="S36" s="2"/>
      <c r="T36" s="1"/>
      <c r="U36" s="2"/>
      <c r="V36" s="275" t="str">
        <f t="shared" si="0"/>
        <v/>
      </c>
      <c r="W36" s="276" t="str">
        <f t="shared" si="1"/>
        <v/>
      </c>
      <c r="X36" s="150"/>
      <c r="Y36" s="151"/>
      <c r="Z36" s="41" t="s">
        <v>70</v>
      </c>
      <c r="AA36" s="152">
        <v>0</v>
      </c>
      <c r="AB36" s="152" t="s">
        <v>71</v>
      </c>
      <c r="AC36" s="152" t="s">
        <v>71</v>
      </c>
      <c r="AD36" s="152" t="s">
        <v>71</v>
      </c>
    </row>
    <row r="37" spans="2:31" ht="26.1" customHeight="1" thickTop="1" thickBot="1">
      <c r="C37" s="38"/>
      <c r="D37" s="147"/>
      <c r="E37" s="38"/>
      <c r="F37" s="148"/>
      <c r="G37" s="35"/>
      <c r="H37" s="36"/>
      <c r="I37" s="149"/>
      <c r="J37" s="1"/>
      <c r="K37" s="2"/>
      <c r="L37" s="1"/>
      <c r="M37" s="2"/>
      <c r="N37" s="1"/>
      <c r="O37" s="2"/>
      <c r="P37" s="1"/>
      <c r="Q37" s="2"/>
      <c r="R37" s="1"/>
      <c r="S37" s="2"/>
      <c r="T37" s="1"/>
      <c r="U37" s="2"/>
      <c r="V37" s="275" t="str">
        <f t="shared" si="0"/>
        <v/>
      </c>
      <c r="W37" s="276" t="str">
        <f t="shared" si="1"/>
        <v/>
      </c>
      <c r="X37" s="150"/>
      <c r="Y37" s="151"/>
      <c r="Z37" s="41" t="s">
        <v>70</v>
      </c>
      <c r="AA37" s="152">
        <v>0</v>
      </c>
      <c r="AB37" s="152" t="s">
        <v>71</v>
      </c>
      <c r="AC37" s="152" t="s">
        <v>71</v>
      </c>
      <c r="AD37" s="152" t="s">
        <v>71</v>
      </c>
    </row>
    <row r="38" spans="2:31" ht="26.1" customHeight="1" thickTop="1" thickBot="1">
      <c r="C38" s="38"/>
      <c r="D38" s="147"/>
      <c r="E38" s="38"/>
      <c r="F38" s="148"/>
      <c r="G38" s="35"/>
      <c r="H38" s="36"/>
      <c r="I38" s="149"/>
      <c r="J38" s="1"/>
      <c r="K38" s="2"/>
      <c r="L38" s="1"/>
      <c r="M38" s="2"/>
      <c r="N38" s="1"/>
      <c r="O38" s="2"/>
      <c r="P38" s="1"/>
      <c r="Q38" s="2"/>
      <c r="R38" s="1"/>
      <c r="S38" s="2"/>
      <c r="T38" s="1"/>
      <c r="U38" s="2"/>
      <c r="V38" s="275" t="str">
        <f t="shared" si="0"/>
        <v/>
      </c>
      <c r="W38" s="276" t="str">
        <f t="shared" si="1"/>
        <v/>
      </c>
      <c r="X38" s="150"/>
      <c r="Y38" s="151"/>
      <c r="Z38" s="41" t="s">
        <v>70</v>
      </c>
      <c r="AA38" s="152">
        <v>0</v>
      </c>
      <c r="AB38" s="152" t="s">
        <v>71</v>
      </c>
      <c r="AC38" s="152" t="s">
        <v>71</v>
      </c>
      <c r="AD38" s="152" t="s">
        <v>71</v>
      </c>
    </row>
    <row r="39" spans="2:31" ht="26.1" customHeight="1" thickTop="1" thickBot="1">
      <c r="C39" s="38"/>
      <c r="D39" s="147"/>
      <c r="E39" s="38"/>
      <c r="F39" s="148"/>
      <c r="G39" s="35"/>
      <c r="H39" s="36"/>
      <c r="I39" s="149"/>
      <c r="J39" s="1"/>
      <c r="K39" s="2"/>
      <c r="L39" s="1"/>
      <c r="M39" s="2"/>
      <c r="N39" s="1"/>
      <c r="O39" s="2"/>
      <c r="P39" s="1"/>
      <c r="Q39" s="2"/>
      <c r="R39" s="1"/>
      <c r="S39" s="2"/>
      <c r="T39" s="1"/>
      <c r="U39" s="2"/>
      <c r="V39" s="275" t="str">
        <f t="shared" si="0"/>
        <v/>
      </c>
      <c r="W39" s="276" t="str">
        <f t="shared" si="1"/>
        <v/>
      </c>
      <c r="X39" s="150"/>
      <c r="Y39" s="151"/>
      <c r="Z39" s="41" t="s">
        <v>70</v>
      </c>
      <c r="AA39" s="152">
        <v>0</v>
      </c>
      <c r="AB39" s="152" t="s">
        <v>71</v>
      </c>
      <c r="AC39" s="152" t="s">
        <v>71</v>
      </c>
      <c r="AD39" s="152" t="s">
        <v>71</v>
      </c>
    </row>
    <row r="40" spans="2:31" ht="26.1" customHeight="1" thickTop="1" thickBot="1">
      <c r="C40" s="38"/>
      <c r="D40" s="147"/>
      <c r="E40" s="38"/>
      <c r="F40" s="148"/>
      <c r="G40" s="35"/>
      <c r="H40" s="36"/>
      <c r="I40" s="149"/>
      <c r="J40" s="1"/>
      <c r="K40" s="2"/>
      <c r="L40" s="1"/>
      <c r="M40" s="2"/>
      <c r="N40" s="1"/>
      <c r="O40" s="2"/>
      <c r="P40" s="1"/>
      <c r="Q40" s="2"/>
      <c r="R40" s="1"/>
      <c r="S40" s="2"/>
      <c r="T40" s="1"/>
      <c r="U40" s="2"/>
      <c r="V40" s="275" t="str">
        <f t="shared" si="0"/>
        <v/>
      </c>
      <c r="W40" s="276" t="str">
        <f t="shared" si="1"/>
        <v/>
      </c>
      <c r="X40" s="150"/>
      <c r="Y40" s="151"/>
      <c r="Z40" s="41" t="s">
        <v>70</v>
      </c>
      <c r="AA40" s="152">
        <v>0</v>
      </c>
      <c r="AB40" s="152" t="s">
        <v>71</v>
      </c>
      <c r="AC40" s="152" t="s">
        <v>71</v>
      </c>
      <c r="AD40" s="152" t="s">
        <v>71</v>
      </c>
    </row>
    <row r="41" spans="2:31" ht="26.1" customHeight="1" thickTop="1" thickBot="1">
      <c r="C41" s="38"/>
      <c r="D41" s="147"/>
      <c r="E41" s="38"/>
      <c r="F41" s="148"/>
      <c r="G41" s="35"/>
      <c r="H41" s="36"/>
      <c r="I41" s="149"/>
      <c r="J41" s="1"/>
      <c r="K41" s="2"/>
      <c r="L41" s="1"/>
      <c r="M41" s="2"/>
      <c r="N41" s="1"/>
      <c r="O41" s="2"/>
      <c r="P41" s="1"/>
      <c r="Q41" s="2"/>
      <c r="R41" s="1"/>
      <c r="S41" s="2"/>
      <c r="T41" s="1"/>
      <c r="U41" s="2"/>
      <c r="V41" s="275" t="str">
        <f t="shared" si="0"/>
        <v/>
      </c>
      <c r="W41" s="276" t="str">
        <f t="shared" si="1"/>
        <v/>
      </c>
      <c r="X41" s="150"/>
      <c r="Y41" s="151"/>
      <c r="Z41" s="41" t="s">
        <v>70</v>
      </c>
      <c r="AA41" s="152">
        <v>0</v>
      </c>
      <c r="AB41" s="152" t="s">
        <v>71</v>
      </c>
      <c r="AC41" s="152" t="s">
        <v>71</v>
      </c>
      <c r="AD41" s="152" t="s">
        <v>71</v>
      </c>
    </row>
    <row r="42" spans="2:31" ht="26.1" customHeight="1" thickTop="1" thickBot="1">
      <c r="C42" s="38"/>
      <c r="D42" s="147"/>
      <c r="E42" s="38"/>
      <c r="F42" s="148"/>
      <c r="G42" s="35"/>
      <c r="H42" s="36"/>
      <c r="I42" s="149"/>
      <c r="J42" s="1"/>
      <c r="K42" s="2"/>
      <c r="L42" s="1"/>
      <c r="M42" s="2"/>
      <c r="N42" s="1"/>
      <c r="O42" s="2"/>
      <c r="P42" s="1"/>
      <c r="Q42" s="2"/>
      <c r="R42" s="1"/>
      <c r="S42" s="2"/>
      <c r="T42" s="1"/>
      <c r="U42" s="2"/>
      <c r="V42" s="275" t="str">
        <f t="shared" si="0"/>
        <v/>
      </c>
      <c r="W42" s="276" t="str">
        <f t="shared" si="1"/>
        <v/>
      </c>
      <c r="X42" s="150"/>
      <c r="Y42" s="151"/>
      <c r="Z42" s="41" t="s">
        <v>70</v>
      </c>
      <c r="AA42" s="152">
        <v>0</v>
      </c>
      <c r="AB42" s="152" t="s">
        <v>71</v>
      </c>
      <c r="AC42" s="152" t="s">
        <v>71</v>
      </c>
      <c r="AD42" s="152" t="s">
        <v>71</v>
      </c>
    </row>
    <row r="43" spans="2:31" ht="26.1" customHeight="1" thickTop="1" thickBot="1">
      <c r="C43" s="38"/>
      <c r="D43" s="147"/>
      <c r="E43" s="38"/>
      <c r="F43" s="148"/>
      <c r="G43" s="35"/>
      <c r="H43" s="36"/>
      <c r="I43" s="149"/>
      <c r="J43" s="1"/>
      <c r="K43" s="2"/>
      <c r="L43" s="1"/>
      <c r="M43" s="2"/>
      <c r="N43" s="1"/>
      <c r="O43" s="2"/>
      <c r="P43" s="1"/>
      <c r="Q43" s="2"/>
      <c r="R43" s="1"/>
      <c r="S43" s="2"/>
      <c r="T43" s="1"/>
      <c r="U43" s="2"/>
      <c r="V43" s="275" t="str">
        <f t="shared" si="0"/>
        <v/>
      </c>
      <c r="W43" s="276" t="str">
        <f t="shared" si="1"/>
        <v/>
      </c>
      <c r="X43" s="150"/>
      <c r="Y43" s="151"/>
      <c r="Z43" s="41" t="s">
        <v>70</v>
      </c>
      <c r="AA43" s="152">
        <v>0</v>
      </c>
      <c r="AB43" s="152" t="s">
        <v>71</v>
      </c>
      <c r="AC43" s="152" t="s">
        <v>71</v>
      </c>
      <c r="AD43" s="152" t="s">
        <v>71</v>
      </c>
    </row>
    <row r="44" spans="2:31" ht="26.1" customHeight="1" thickTop="1" thickBot="1">
      <c r="C44" s="32"/>
      <c r="D44" s="33"/>
      <c r="E44" s="32"/>
      <c r="F44" s="34"/>
      <c r="G44" s="139"/>
      <c r="H44" s="140"/>
      <c r="I44" s="34"/>
      <c r="J44" s="1"/>
      <c r="K44" s="2"/>
      <c r="L44" s="1"/>
      <c r="M44" s="2"/>
      <c r="N44" s="1"/>
      <c r="O44" s="2"/>
      <c r="P44" s="1"/>
      <c r="Q44" s="2"/>
      <c r="R44" s="1"/>
      <c r="S44" s="2"/>
      <c r="T44" s="1"/>
      <c r="U44" s="2"/>
      <c r="V44" s="275" t="str">
        <f t="shared" si="0"/>
        <v/>
      </c>
      <c r="W44" s="276" t="str">
        <f t="shared" si="1"/>
        <v/>
      </c>
      <c r="X44" s="99"/>
      <c r="Y44" s="40"/>
      <c r="Z44" s="271"/>
    </row>
    <row r="45" spans="2:31" ht="26.1" customHeight="1" thickTop="1" thickBot="1">
      <c r="C45" s="32"/>
      <c r="D45" s="33"/>
      <c r="E45" s="32"/>
      <c r="F45" s="34"/>
      <c r="G45" s="139"/>
      <c r="H45" s="140"/>
      <c r="I45" s="34"/>
      <c r="J45" s="1"/>
      <c r="K45" s="2"/>
      <c r="L45" s="1"/>
      <c r="M45" s="2"/>
      <c r="N45" s="1"/>
      <c r="O45" s="2"/>
      <c r="P45" s="1"/>
      <c r="Q45" s="2"/>
      <c r="R45" s="1"/>
      <c r="S45" s="2"/>
      <c r="T45" s="1"/>
      <c r="U45" s="2"/>
      <c r="V45" s="275" t="str">
        <f t="shared" si="0"/>
        <v/>
      </c>
      <c r="W45" s="276" t="str">
        <f t="shared" si="1"/>
        <v/>
      </c>
      <c r="X45" s="99"/>
      <c r="Y45" s="40"/>
      <c r="Z45" s="271"/>
    </row>
    <row r="46" spans="2:31" ht="26.1" customHeight="1" thickTop="1" thickBot="1">
      <c r="C46" s="32"/>
      <c r="D46" s="33"/>
      <c r="E46" s="32"/>
      <c r="F46" s="34"/>
      <c r="G46" s="139"/>
      <c r="H46" s="140"/>
      <c r="I46" s="34"/>
      <c r="J46" s="1"/>
      <c r="K46" s="2"/>
      <c r="L46" s="1"/>
      <c r="M46" s="2"/>
      <c r="N46" s="1"/>
      <c r="O46" s="2"/>
      <c r="P46" s="1"/>
      <c r="Q46" s="2"/>
      <c r="R46" s="1"/>
      <c r="S46" s="2"/>
      <c r="T46" s="1"/>
      <c r="U46" s="2"/>
      <c r="V46" s="275" t="str">
        <f t="shared" si="0"/>
        <v/>
      </c>
      <c r="W46" s="276" t="str">
        <f t="shared" si="1"/>
        <v/>
      </c>
      <c r="X46" s="99"/>
      <c r="Y46" s="40"/>
      <c r="Z46" s="271"/>
    </row>
    <row r="47" spans="2:31" ht="26.1" customHeight="1" thickTop="1" thickBot="1">
      <c r="C47" s="32"/>
      <c r="D47" s="33"/>
      <c r="E47" s="32"/>
      <c r="F47" s="34"/>
      <c r="G47" s="139"/>
      <c r="H47" s="140"/>
      <c r="I47" s="34"/>
      <c r="J47" s="1"/>
      <c r="K47" s="2"/>
      <c r="L47" s="1"/>
      <c r="M47" s="2"/>
      <c r="N47" s="1"/>
      <c r="O47" s="2"/>
      <c r="P47" s="1"/>
      <c r="Q47" s="2"/>
      <c r="R47" s="1"/>
      <c r="S47" s="2"/>
      <c r="T47" s="1"/>
      <c r="U47" s="2"/>
      <c r="V47" s="275" t="str">
        <f t="shared" si="0"/>
        <v/>
      </c>
      <c r="W47" s="276" t="str">
        <f t="shared" si="1"/>
        <v/>
      </c>
      <c r="X47" s="99"/>
      <c r="Y47" s="40"/>
      <c r="Z47" s="271"/>
    </row>
    <row r="48" spans="2:31" ht="26.1" customHeight="1" thickTop="1" thickBot="1">
      <c r="C48" s="32"/>
      <c r="D48" s="33"/>
      <c r="E48" s="32"/>
      <c r="F48" s="34"/>
      <c r="G48" s="139"/>
      <c r="H48" s="140"/>
      <c r="I48" s="34"/>
      <c r="J48" s="1"/>
      <c r="K48" s="2"/>
      <c r="L48" s="1"/>
      <c r="M48" s="2"/>
      <c r="N48" s="1"/>
      <c r="O48" s="2"/>
      <c r="P48" s="1"/>
      <c r="Q48" s="2"/>
      <c r="R48" s="1"/>
      <c r="S48" s="2"/>
      <c r="T48" s="1"/>
      <c r="U48" s="2"/>
      <c r="V48" s="275" t="str">
        <f t="shared" si="0"/>
        <v/>
      </c>
      <c r="W48" s="276" t="str">
        <f t="shared" si="1"/>
        <v/>
      </c>
      <c r="X48" s="99"/>
      <c r="Y48" s="40"/>
      <c r="Z48" s="271"/>
    </row>
    <row r="49" spans="3:26" ht="26.1" customHeight="1" thickTop="1" thickBot="1">
      <c r="C49" s="32"/>
      <c r="D49" s="33"/>
      <c r="E49" s="32"/>
      <c r="F49" s="34"/>
      <c r="G49" s="139"/>
      <c r="H49" s="140"/>
      <c r="I49" s="34"/>
      <c r="J49" s="1"/>
      <c r="K49" s="2"/>
      <c r="L49" s="1"/>
      <c r="M49" s="2"/>
      <c r="N49" s="1"/>
      <c r="O49" s="2"/>
      <c r="P49" s="1"/>
      <c r="Q49" s="2"/>
      <c r="R49" s="1"/>
      <c r="S49" s="2"/>
      <c r="T49" s="1"/>
      <c r="U49" s="2"/>
      <c r="V49" s="275" t="str">
        <f t="shared" si="0"/>
        <v/>
      </c>
      <c r="W49" s="276" t="str">
        <f t="shared" si="1"/>
        <v/>
      </c>
      <c r="X49" s="99"/>
      <c r="Y49" s="40"/>
      <c r="Z49" s="271"/>
    </row>
    <row r="50" spans="3:26" ht="26.1" customHeight="1" thickTop="1" thickBot="1">
      <c r="C50" s="32"/>
      <c r="D50" s="33"/>
      <c r="E50" s="32"/>
      <c r="F50" s="34"/>
      <c r="G50" s="139"/>
      <c r="H50" s="140"/>
      <c r="I50" s="34"/>
      <c r="J50" s="1"/>
      <c r="K50" s="2"/>
      <c r="L50" s="1"/>
      <c r="M50" s="2"/>
      <c r="N50" s="1"/>
      <c r="O50" s="2"/>
      <c r="P50" s="1"/>
      <c r="Q50" s="2"/>
      <c r="R50" s="1"/>
      <c r="S50" s="2"/>
      <c r="T50" s="1"/>
      <c r="U50" s="2"/>
      <c r="V50" s="275" t="str">
        <f t="shared" si="0"/>
        <v/>
      </c>
      <c r="W50" s="276" t="str">
        <f t="shared" si="1"/>
        <v/>
      </c>
      <c r="X50" s="99"/>
      <c r="Y50" s="40"/>
      <c r="Z50" s="271"/>
    </row>
    <row r="51" spans="3:26" ht="26.1" customHeight="1" thickTop="1" thickBot="1">
      <c r="C51" s="32"/>
      <c r="D51" s="33"/>
      <c r="E51" s="32"/>
      <c r="F51" s="34"/>
      <c r="G51" s="139"/>
      <c r="H51" s="140"/>
      <c r="I51" s="34"/>
      <c r="J51" s="1"/>
      <c r="K51" s="2"/>
      <c r="L51" s="1"/>
      <c r="M51" s="2"/>
      <c r="N51" s="1"/>
      <c r="O51" s="2"/>
      <c r="P51" s="1"/>
      <c r="Q51" s="2"/>
      <c r="R51" s="1"/>
      <c r="S51" s="2"/>
      <c r="T51" s="1"/>
      <c r="U51" s="2"/>
      <c r="V51" s="275" t="str">
        <f t="shared" si="0"/>
        <v/>
      </c>
      <c r="W51" s="276" t="str">
        <f t="shared" si="1"/>
        <v/>
      </c>
      <c r="X51" s="99"/>
      <c r="Y51" s="40"/>
      <c r="Z51" s="271"/>
    </row>
    <row r="52" spans="3:26" ht="26.1" customHeight="1" thickTop="1" thickBot="1">
      <c r="C52" s="32"/>
      <c r="D52" s="33"/>
      <c r="E52" s="32"/>
      <c r="F52" s="34"/>
      <c r="G52" s="139"/>
      <c r="H52" s="140"/>
      <c r="I52" s="34"/>
      <c r="J52" s="1"/>
      <c r="K52" s="2"/>
      <c r="L52" s="1"/>
      <c r="M52" s="2"/>
      <c r="N52" s="1"/>
      <c r="O52" s="2"/>
      <c r="P52" s="1"/>
      <c r="Q52" s="2"/>
      <c r="R52" s="1"/>
      <c r="S52" s="2"/>
      <c r="T52" s="1"/>
      <c r="U52" s="2"/>
      <c r="V52" s="275" t="str">
        <f t="shared" si="0"/>
        <v/>
      </c>
      <c r="W52" s="276" t="str">
        <f t="shared" si="1"/>
        <v/>
      </c>
      <c r="X52" s="99"/>
      <c r="Y52" s="40"/>
      <c r="Z52" s="271"/>
    </row>
    <row r="53" spans="3:26" ht="26.1" customHeight="1" thickTop="1" thickBot="1">
      <c r="C53" s="32"/>
      <c r="D53" s="33"/>
      <c r="E53" s="32"/>
      <c r="F53" s="34"/>
      <c r="G53" s="139"/>
      <c r="H53" s="140"/>
      <c r="I53" s="34"/>
      <c r="J53" s="1"/>
      <c r="K53" s="2"/>
      <c r="L53" s="1"/>
      <c r="M53" s="2"/>
      <c r="N53" s="1"/>
      <c r="O53" s="2"/>
      <c r="P53" s="1"/>
      <c r="Q53" s="2"/>
      <c r="R53" s="1"/>
      <c r="S53" s="2"/>
      <c r="T53" s="1"/>
      <c r="U53" s="2"/>
      <c r="V53" s="275" t="str">
        <f t="shared" si="0"/>
        <v/>
      </c>
      <c r="W53" s="276" t="str">
        <f t="shared" si="1"/>
        <v/>
      </c>
      <c r="X53" s="99"/>
      <c r="Y53" s="40"/>
      <c r="Z53" s="271"/>
    </row>
    <row r="54" spans="3:26" ht="26.1" customHeight="1" thickTop="1" thickBot="1">
      <c r="C54" s="32"/>
      <c r="D54" s="33"/>
      <c r="E54" s="32"/>
      <c r="F54" s="34"/>
      <c r="G54" s="139"/>
      <c r="H54" s="140"/>
      <c r="I54" s="34"/>
      <c r="J54" s="1"/>
      <c r="K54" s="2"/>
      <c r="L54" s="1"/>
      <c r="M54" s="2"/>
      <c r="N54" s="1"/>
      <c r="O54" s="2"/>
      <c r="P54" s="1"/>
      <c r="Q54" s="2"/>
      <c r="R54" s="1"/>
      <c r="S54" s="2"/>
      <c r="T54" s="1"/>
      <c r="U54" s="2"/>
      <c r="V54" s="275" t="str">
        <f t="shared" si="0"/>
        <v/>
      </c>
      <c r="W54" s="276" t="str">
        <f t="shared" si="1"/>
        <v/>
      </c>
      <c r="X54" s="99"/>
      <c r="Y54" s="40"/>
      <c r="Z54" s="271"/>
    </row>
    <row r="55" spans="3:26" ht="26.1" customHeight="1" thickTop="1" thickBot="1">
      <c r="C55" s="32"/>
      <c r="D55" s="33"/>
      <c r="E55" s="32"/>
      <c r="F55" s="34"/>
      <c r="G55" s="139"/>
      <c r="H55" s="140"/>
      <c r="I55" s="34"/>
      <c r="J55" s="1"/>
      <c r="K55" s="2"/>
      <c r="L55" s="1"/>
      <c r="M55" s="2"/>
      <c r="N55" s="1"/>
      <c r="O55" s="2"/>
      <c r="P55" s="1"/>
      <c r="Q55" s="2"/>
      <c r="R55" s="1"/>
      <c r="S55" s="2"/>
      <c r="T55" s="1"/>
      <c r="U55" s="2"/>
      <c r="V55" s="275" t="str">
        <f t="shared" si="0"/>
        <v/>
      </c>
      <c r="W55" s="276" t="str">
        <f t="shared" si="1"/>
        <v/>
      </c>
      <c r="X55" s="99"/>
      <c r="Y55" s="40"/>
      <c r="Z55" s="271"/>
    </row>
    <row r="56" spans="3:26" ht="26.1" customHeight="1" thickTop="1" thickBot="1">
      <c r="C56" s="32"/>
      <c r="D56" s="33"/>
      <c r="E56" s="32"/>
      <c r="F56" s="34"/>
      <c r="G56" s="139"/>
      <c r="H56" s="140"/>
      <c r="I56" s="34"/>
      <c r="J56" s="1"/>
      <c r="K56" s="2"/>
      <c r="L56" s="1"/>
      <c r="M56" s="2"/>
      <c r="N56" s="1"/>
      <c r="O56" s="2"/>
      <c r="P56" s="1"/>
      <c r="Q56" s="2"/>
      <c r="R56" s="1"/>
      <c r="S56" s="2"/>
      <c r="T56" s="1"/>
      <c r="U56" s="2"/>
      <c r="V56" s="275" t="str">
        <f t="shared" si="0"/>
        <v/>
      </c>
      <c r="W56" s="276" t="str">
        <f t="shared" si="1"/>
        <v/>
      </c>
      <c r="X56" s="99"/>
      <c r="Y56" s="40"/>
      <c r="Z56" s="271"/>
    </row>
    <row r="57" spans="3:26" ht="26.1" customHeight="1" thickTop="1" thickBot="1">
      <c r="C57" s="32"/>
      <c r="D57" s="33"/>
      <c r="E57" s="32"/>
      <c r="F57" s="34"/>
      <c r="G57" s="139"/>
      <c r="H57" s="140"/>
      <c r="I57" s="34"/>
      <c r="J57" s="1"/>
      <c r="K57" s="2"/>
      <c r="L57" s="1"/>
      <c r="M57" s="2"/>
      <c r="N57" s="1"/>
      <c r="O57" s="2"/>
      <c r="P57" s="1"/>
      <c r="Q57" s="2"/>
      <c r="R57" s="1"/>
      <c r="S57" s="2"/>
      <c r="T57" s="1"/>
      <c r="U57" s="2"/>
      <c r="V57" s="275" t="str">
        <f t="shared" si="0"/>
        <v/>
      </c>
      <c r="W57" s="276" t="str">
        <f t="shared" si="1"/>
        <v/>
      </c>
      <c r="X57" s="99"/>
      <c r="Y57" s="40"/>
      <c r="Z57" s="271"/>
    </row>
    <row r="58" spans="3:26" ht="26.1" customHeight="1" thickTop="1" thickBot="1">
      <c r="C58" s="32"/>
      <c r="D58" s="33"/>
      <c r="E58" s="32"/>
      <c r="F58" s="34"/>
      <c r="G58" s="139"/>
      <c r="H58" s="140"/>
      <c r="I58" s="34"/>
      <c r="J58" s="1"/>
      <c r="K58" s="2"/>
      <c r="L58" s="1"/>
      <c r="M58" s="2"/>
      <c r="N58" s="1"/>
      <c r="O58" s="2"/>
      <c r="P58" s="1"/>
      <c r="Q58" s="2"/>
      <c r="R58" s="1"/>
      <c r="S58" s="2"/>
      <c r="T58" s="1"/>
      <c r="U58" s="2"/>
      <c r="V58" s="275" t="str">
        <f t="shared" si="0"/>
        <v/>
      </c>
      <c r="W58" s="276" t="str">
        <f t="shared" si="1"/>
        <v/>
      </c>
      <c r="X58" s="99"/>
      <c r="Y58" s="40"/>
      <c r="Z58" s="271"/>
    </row>
    <row r="59" spans="3:26" ht="26.1" customHeight="1" thickTop="1" thickBot="1">
      <c r="C59" s="32"/>
      <c r="D59" s="33"/>
      <c r="E59" s="32"/>
      <c r="F59" s="34"/>
      <c r="G59" s="139"/>
      <c r="H59" s="140"/>
      <c r="I59" s="34"/>
      <c r="J59" s="1"/>
      <c r="K59" s="2"/>
      <c r="L59" s="1"/>
      <c r="M59" s="2"/>
      <c r="N59" s="1"/>
      <c r="O59" s="2"/>
      <c r="P59" s="1"/>
      <c r="Q59" s="2"/>
      <c r="R59" s="1"/>
      <c r="S59" s="2"/>
      <c r="T59" s="1"/>
      <c r="U59" s="2"/>
      <c r="V59" s="275" t="str">
        <f t="shared" si="0"/>
        <v/>
      </c>
      <c r="W59" s="276" t="str">
        <f t="shared" si="1"/>
        <v/>
      </c>
      <c r="X59" s="99"/>
      <c r="Y59" s="40"/>
      <c r="Z59" s="271"/>
    </row>
    <row r="60" spans="3:26" ht="26.1" customHeight="1" thickTop="1" thickBot="1">
      <c r="C60" s="32"/>
      <c r="D60" s="33"/>
      <c r="E60" s="32"/>
      <c r="F60" s="34"/>
      <c r="G60" s="139"/>
      <c r="H60" s="140"/>
      <c r="I60" s="34"/>
      <c r="J60" s="1"/>
      <c r="K60" s="2"/>
      <c r="L60" s="1"/>
      <c r="M60" s="2"/>
      <c r="N60" s="1"/>
      <c r="O60" s="2"/>
      <c r="P60" s="1"/>
      <c r="Q60" s="2"/>
      <c r="R60" s="1"/>
      <c r="S60" s="2"/>
      <c r="T60" s="1"/>
      <c r="U60" s="2"/>
      <c r="V60" s="275" t="str">
        <f t="shared" si="0"/>
        <v/>
      </c>
      <c r="W60" s="276" t="str">
        <f t="shared" si="1"/>
        <v/>
      </c>
      <c r="X60" s="99"/>
      <c r="Y60" s="40"/>
      <c r="Z60" s="271"/>
    </row>
    <row r="61" spans="3:26" ht="26.1" customHeight="1" thickTop="1" thickBot="1">
      <c r="C61" s="32"/>
      <c r="D61" s="33"/>
      <c r="E61" s="32"/>
      <c r="F61" s="34"/>
      <c r="G61" s="139"/>
      <c r="H61" s="140"/>
      <c r="I61" s="34"/>
      <c r="J61" s="1"/>
      <c r="K61" s="2"/>
      <c r="L61" s="1"/>
      <c r="M61" s="2"/>
      <c r="N61" s="1"/>
      <c r="O61" s="2"/>
      <c r="P61" s="1"/>
      <c r="Q61" s="2"/>
      <c r="R61" s="1"/>
      <c r="S61" s="2"/>
      <c r="T61" s="1"/>
      <c r="U61" s="2"/>
      <c r="V61" s="275" t="str">
        <f t="shared" si="0"/>
        <v/>
      </c>
      <c r="W61" s="276" t="str">
        <f t="shared" si="1"/>
        <v/>
      </c>
      <c r="X61" s="99"/>
      <c r="Y61" s="40"/>
      <c r="Z61" s="271"/>
    </row>
    <row r="62" spans="3:26" ht="26.1" customHeight="1" thickTop="1" thickBot="1">
      <c r="C62" s="32"/>
      <c r="D62" s="33"/>
      <c r="E62" s="32"/>
      <c r="F62" s="34"/>
      <c r="G62" s="139"/>
      <c r="H62" s="140"/>
      <c r="I62" s="34"/>
      <c r="J62" s="1"/>
      <c r="K62" s="2"/>
      <c r="L62" s="1"/>
      <c r="M62" s="2"/>
      <c r="N62" s="1"/>
      <c r="O62" s="2"/>
      <c r="P62" s="1"/>
      <c r="Q62" s="2"/>
      <c r="R62" s="1"/>
      <c r="S62" s="2"/>
      <c r="T62" s="1"/>
      <c r="U62" s="2"/>
      <c r="V62" s="275" t="str">
        <f t="shared" si="0"/>
        <v/>
      </c>
      <c r="W62" s="276" t="str">
        <f t="shared" si="1"/>
        <v/>
      </c>
      <c r="X62" s="99"/>
      <c r="Y62" s="40"/>
      <c r="Z62" s="271"/>
    </row>
    <row r="63" spans="3:26" ht="26.1" customHeight="1" thickTop="1" thickBot="1">
      <c r="C63" s="32"/>
      <c r="D63" s="33"/>
      <c r="E63" s="32"/>
      <c r="F63" s="34"/>
      <c r="G63" s="139"/>
      <c r="H63" s="140"/>
      <c r="I63" s="34"/>
      <c r="J63" s="1"/>
      <c r="K63" s="2"/>
      <c r="L63" s="1"/>
      <c r="M63" s="2"/>
      <c r="N63" s="1"/>
      <c r="O63" s="2"/>
      <c r="P63" s="1"/>
      <c r="Q63" s="2"/>
      <c r="R63" s="1"/>
      <c r="S63" s="2"/>
      <c r="T63" s="1"/>
      <c r="U63" s="2"/>
      <c r="V63" s="275" t="str">
        <f t="shared" si="0"/>
        <v/>
      </c>
      <c r="W63" s="276" t="str">
        <f t="shared" si="1"/>
        <v/>
      </c>
      <c r="X63" s="99"/>
      <c r="Y63" s="40"/>
      <c r="Z63" s="271"/>
    </row>
    <row r="64" spans="3:26" ht="26.1" customHeight="1" thickTop="1" thickBot="1">
      <c r="C64" s="32"/>
      <c r="D64" s="33"/>
      <c r="E64" s="32"/>
      <c r="F64" s="34"/>
      <c r="G64" s="139"/>
      <c r="H64" s="140"/>
      <c r="I64" s="34"/>
      <c r="J64" s="1"/>
      <c r="K64" s="2"/>
      <c r="L64" s="1"/>
      <c r="M64" s="2"/>
      <c r="N64" s="1"/>
      <c r="O64" s="2"/>
      <c r="P64" s="1"/>
      <c r="Q64" s="2"/>
      <c r="R64" s="1"/>
      <c r="S64" s="2"/>
      <c r="T64" s="1"/>
      <c r="U64" s="2"/>
      <c r="V64" s="275" t="str">
        <f t="shared" si="0"/>
        <v/>
      </c>
      <c r="W64" s="276" t="str">
        <f t="shared" si="1"/>
        <v/>
      </c>
      <c r="X64" s="99"/>
      <c r="Y64" s="40"/>
      <c r="Z64" s="271"/>
    </row>
    <row r="65" spans="3:26" ht="26.1" customHeight="1" thickTop="1" thickBot="1">
      <c r="C65" s="32"/>
      <c r="D65" s="33"/>
      <c r="E65" s="32"/>
      <c r="F65" s="34"/>
      <c r="G65" s="139"/>
      <c r="H65" s="140"/>
      <c r="I65" s="34"/>
      <c r="J65" s="1"/>
      <c r="K65" s="2"/>
      <c r="L65" s="1"/>
      <c r="M65" s="2"/>
      <c r="N65" s="1"/>
      <c r="O65" s="2"/>
      <c r="P65" s="1"/>
      <c r="Q65" s="2"/>
      <c r="R65" s="1"/>
      <c r="S65" s="2"/>
      <c r="T65" s="1"/>
      <c r="U65" s="2"/>
      <c r="V65" s="275" t="str">
        <f t="shared" si="0"/>
        <v/>
      </c>
      <c r="W65" s="276" t="str">
        <f t="shared" si="1"/>
        <v/>
      </c>
      <c r="X65" s="99"/>
      <c r="Y65" s="40"/>
      <c r="Z65" s="271"/>
    </row>
    <row r="66" spans="3:26" ht="26.1" customHeight="1" thickTop="1" thickBot="1">
      <c r="C66" s="32"/>
      <c r="D66" s="33"/>
      <c r="E66" s="32"/>
      <c r="F66" s="34"/>
      <c r="G66" s="139"/>
      <c r="H66" s="140"/>
      <c r="I66" s="34"/>
      <c r="J66" s="1"/>
      <c r="K66" s="2"/>
      <c r="L66" s="1"/>
      <c r="M66" s="2"/>
      <c r="N66" s="1"/>
      <c r="O66" s="2"/>
      <c r="P66" s="1"/>
      <c r="Q66" s="2"/>
      <c r="R66" s="1"/>
      <c r="S66" s="2"/>
      <c r="T66" s="1"/>
      <c r="U66" s="2"/>
      <c r="V66" s="275" t="str">
        <f t="shared" si="0"/>
        <v/>
      </c>
      <c r="W66" s="276" t="str">
        <f t="shared" si="1"/>
        <v/>
      </c>
      <c r="X66" s="99"/>
      <c r="Y66" s="40"/>
      <c r="Z66" s="271"/>
    </row>
    <row r="67" spans="3:26" ht="26.1" customHeight="1" thickTop="1" thickBot="1">
      <c r="C67" s="32"/>
      <c r="D67" s="33"/>
      <c r="E67" s="32"/>
      <c r="F67" s="34"/>
      <c r="G67" s="139"/>
      <c r="H67" s="140"/>
      <c r="I67" s="34"/>
      <c r="J67" s="1"/>
      <c r="K67" s="2"/>
      <c r="L67" s="1"/>
      <c r="M67" s="2"/>
      <c r="N67" s="1"/>
      <c r="O67" s="2"/>
      <c r="P67" s="1"/>
      <c r="Q67" s="2"/>
      <c r="R67" s="1"/>
      <c r="S67" s="2"/>
      <c r="T67" s="1"/>
      <c r="U67" s="2"/>
      <c r="V67" s="275" t="str">
        <f t="shared" si="0"/>
        <v/>
      </c>
      <c r="W67" s="276" t="str">
        <f t="shared" si="1"/>
        <v/>
      </c>
      <c r="X67" s="99"/>
      <c r="Y67" s="40"/>
      <c r="Z67" s="271"/>
    </row>
    <row r="68" spans="3:26" ht="26.1" customHeight="1" thickTop="1" thickBot="1">
      <c r="C68" s="32"/>
      <c r="D68" s="33"/>
      <c r="E68" s="32"/>
      <c r="F68" s="34"/>
      <c r="G68" s="139"/>
      <c r="H68" s="140"/>
      <c r="I68" s="34"/>
      <c r="J68" s="1"/>
      <c r="K68" s="2"/>
      <c r="L68" s="1"/>
      <c r="M68" s="2"/>
      <c r="N68" s="1"/>
      <c r="O68" s="2"/>
      <c r="P68" s="1"/>
      <c r="Q68" s="2"/>
      <c r="R68" s="1"/>
      <c r="S68" s="2"/>
      <c r="T68" s="1"/>
      <c r="U68" s="2"/>
      <c r="V68" s="275" t="str">
        <f t="shared" si="0"/>
        <v/>
      </c>
      <c r="W68" s="276" t="str">
        <f t="shared" si="1"/>
        <v/>
      </c>
      <c r="X68" s="99"/>
      <c r="Y68" s="40"/>
      <c r="Z68" s="271"/>
    </row>
    <row r="69" spans="3:26" ht="26.1" customHeight="1" thickTop="1" thickBot="1">
      <c r="C69" s="32"/>
      <c r="D69" s="33"/>
      <c r="E69" s="32"/>
      <c r="F69" s="34"/>
      <c r="G69" s="139"/>
      <c r="H69" s="140"/>
      <c r="I69" s="34"/>
      <c r="J69" s="1"/>
      <c r="K69" s="2"/>
      <c r="L69" s="1"/>
      <c r="M69" s="2"/>
      <c r="N69" s="1"/>
      <c r="O69" s="2"/>
      <c r="P69" s="1"/>
      <c r="Q69" s="2"/>
      <c r="R69" s="1"/>
      <c r="S69" s="2"/>
      <c r="T69" s="1"/>
      <c r="U69" s="2"/>
      <c r="V69" s="275" t="str">
        <f t="shared" si="0"/>
        <v/>
      </c>
      <c r="W69" s="276" t="str">
        <f t="shared" si="1"/>
        <v/>
      </c>
      <c r="X69" s="99"/>
      <c r="Y69" s="40"/>
      <c r="Z69" s="271"/>
    </row>
    <row r="70" spans="3:26" ht="26.1" customHeight="1" thickTop="1" thickBot="1">
      <c r="C70" s="32"/>
      <c r="D70" s="33"/>
      <c r="E70" s="32"/>
      <c r="F70" s="34"/>
      <c r="G70" s="139"/>
      <c r="H70" s="140"/>
      <c r="I70" s="34"/>
      <c r="J70" s="1"/>
      <c r="K70" s="2"/>
      <c r="L70" s="1"/>
      <c r="M70" s="2"/>
      <c r="N70" s="1"/>
      <c r="O70" s="2"/>
      <c r="P70" s="1"/>
      <c r="Q70" s="2"/>
      <c r="R70" s="1"/>
      <c r="S70" s="2"/>
      <c r="T70" s="1"/>
      <c r="U70" s="2"/>
      <c r="V70" s="275" t="str">
        <f t="shared" si="0"/>
        <v/>
      </c>
      <c r="W70" s="276" t="str">
        <f t="shared" si="1"/>
        <v/>
      </c>
      <c r="X70" s="99"/>
      <c r="Y70" s="40"/>
      <c r="Z70" s="271"/>
    </row>
    <row r="71" spans="3:26" ht="26.1" customHeight="1" thickTop="1" thickBot="1">
      <c r="C71" s="32"/>
      <c r="D71" s="33"/>
      <c r="E71" s="32"/>
      <c r="F71" s="34"/>
      <c r="G71" s="139"/>
      <c r="H71" s="140"/>
      <c r="I71" s="34"/>
      <c r="J71" s="1"/>
      <c r="K71" s="2"/>
      <c r="L71" s="1"/>
      <c r="M71" s="2"/>
      <c r="N71" s="1"/>
      <c r="O71" s="2"/>
      <c r="P71" s="1"/>
      <c r="Q71" s="2"/>
      <c r="R71" s="1"/>
      <c r="S71" s="2"/>
      <c r="T71" s="1"/>
      <c r="U71" s="2"/>
      <c r="V71" s="275" t="str">
        <f t="shared" si="0"/>
        <v/>
      </c>
      <c r="W71" s="276" t="str">
        <f t="shared" si="1"/>
        <v/>
      </c>
      <c r="X71" s="99"/>
      <c r="Y71" s="40"/>
      <c r="Z71" s="271"/>
    </row>
    <row r="72" spans="3:26" ht="26.1" customHeight="1" thickTop="1" thickBot="1">
      <c r="C72" s="32"/>
      <c r="D72" s="33"/>
      <c r="E72" s="32"/>
      <c r="F72" s="34"/>
      <c r="G72" s="139"/>
      <c r="H72" s="140"/>
      <c r="I72" s="34"/>
      <c r="J72" s="1"/>
      <c r="K72" s="2"/>
      <c r="L72" s="1"/>
      <c r="M72" s="2"/>
      <c r="N72" s="1"/>
      <c r="O72" s="2"/>
      <c r="P72" s="1"/>
      <c r="Q72" s="2"/>
      <c r="R72" s="1"/>
      <c r="S72" s="2"/>
      <c r="T72" s="1"/>
      <c r="U72" s="2"/>
      <c r="V72" s="275" t="str">
        <f t="shared" si="0"/>
        <v/>
      </c>
      <c r="W72" s="276" t="str">
        <f t="shared" si="1"/>
        <v/>
      </c>
      <c r="X72" s="99"/>
      <c r="Y72" s="40"/>
      <c r="Z72" s="271"/>
    </row>
    <row r="73" spans="3:26" ht="26.1" customHeight="1" thickTop="1" thickBot="1">
      <c r="C73" s="32"/>
      <c r="D73" s="33"/>
      <c r="E73" s="32"/>
      <c r="F73" s="34"/>
      <c r="G73" s="139"/>
      <c r="H73" s="140"/>
      <c r="I73" s="34"/>
      <c r="J73" s="1"/>
      <c r="K73" s="2"/>
      <c r="L73" s="1"/>
      <c r="M73" s="2"/>
      <c r="N73" s="1"/>
      <c r="O73" s="2"/>
      <c r="P73" s="1"/>
      <c r="Q73" s="2"/>
      <c r="R73" s="1"/>
      <c r="S73" s="2"/>
      <c r="T73" s="1"/>
      <c r="U73" s="2"/>
      <c r="V73" s="275" t="str">
        <f t="shared" si="0"/>
        <v/>
      </c>
      <c r="W73" s="276" t="str">
        <f t="shared" si="1"/>
        <v/>
      </c>
      <c r="X73" s="99"/>
      <c r="Y73" s="40"/>
      <c r="Z73" s="271"/>
    </row>
    <row r="74" spans="3:26" ht="26.1" customHeight="1" thickTop="1" thickBot="1">
      <c r="C74" s="32"/>
      <c r="D74" s="33"/>
      <c r="E74" s="32"/>
      <c r="F74" s="34"/>
      <c r="G74" s="139"/>
      <c r="H74" s="140"/>
      <c r="I74" s="34"/>
      <c r="J74" s="1"/>
      <c r="K74" s="2"/>
      <c r="L74" s="1"/>
      <c r="M74" s="2"/>
      <c r="N74" s="1"/>
      <c r="O74" s="2"/>
      <c r="P74" s="1"/>
      <c r="Q74" s="2"/>
      <c r="R74" s="1"/>
      <c r="S74" s="2"/>
      <c r="T74" s="1"/>
      <c r="U74" s="2"/>
      <c r="V74" s="275" t="str">
        <f t="shared" si="0"/>
        <v/>
      </c>
      <c r="W74" s="276" t="str">
        <f t="shared" si="1"/>
        <v/>
      </c>
      <c r="X74" s="99"/>
      <c r="Y74" s="40"/>
      <c r="Z74" s="271"/>
    </row>
    <row r="75" spans="3:26" ht="26.1" customHeight="1" thickTop="1" thickBot="1">
      <c r="C75" s="32"/>
      <c r="D75" s="33"/>
      <c r="E75" s="32"/>
      <c r="F75" s="34"/>
      <c r="G75" s="139"/>
      <c r="H75" s="140"/>
      <c r="I75" s="34"/>
      <c r="J75" s="1"/>
      <c r="K75" s="2"/>
      <c r="L75" s="1"/>
      <c r="M75" s="2"/>
      <c r="N75" s="1"/>
      <c r="O75" s="2"/>
      <c r="P75" s="1"/>
      <c r="Q75" s="2"/>
      <c r="R75" s="1"/>
      <c r="S75" s="2"/>
      <c r="T75" s="1"/>
      <c r="U75" s="2"/>
      <c r="V75" s="275" t="str">
        <f t="shared" si="0"/>
        <v/>
      </c>
      <c r="W75" s="276" t="str">
        <f t="shared" si="1"/>
        <v/>
      </c>
      <c r="X75" s="99"/>
      <c r="Y75" s="40"/>
      <c r="Z75" s="271"/>
    </row>
    <row r="76" spans="3:26" ht="26.1" customHeight="1" thickTop="1" thickBot="1">
      <c r="C76" s="32"/>
      <c r="D76" s="33"/>
      <c r="E76" s="32"/>
      <c r="F76" s="34"/>
      <c r="G76" s="139"/>
      <c r="H76" s="140"/>
      <c r="I76" s="34"/>
      <c r="J76" s="1"/>
      <c r="K76" s="2"/>
      <c r="L76" s="1"/>
      <c r="M76" s="2"/>
      <c r="N76" s="1"/>
      <c r="O76" s="2"/>
      <c r="P76" s="1"/>
      <c r="Q76" s="2"/>
      <c r="R76" s="1"/>
      <c r="S76" s="2"/>
      <c r="T76" s="1"/>
      <c r="U76" s="2"/>
      <c r="V76" s="275" t="str">
        <f t="shared" si="0"/>
        <v/>
      </c>
      <c r="W76" s="276" t="str">
        <f t="shared" si="1"/>
        <v/>
      </c>
      <c r="X76" s="99"/>
      <c r="Y76" s="40"/>
      <c r="Z76" s="271"/>
    </row>
    <row r="77" spans="3:26" ht="26.1" customHeight="1" thickTop="1" thickBot="1">
      <c r="C77" s="32"/>
      <c r="D77" s="33"/>
      <c r="E77" s="32"/>
      <c r="F77" s="34"/>
      <c r="G77" s="139"/>
      <c r="H77" s="140"/>
      <c r="I77" s="34"/>
      <c r="J77" s="1"/>
      <c r="K77" s="2"/>
      <c r="L77" s="1"/>
      <c r="M77" s="2"/>
      <c r="N77" s="1"/>
      <c r="O77" s="2"/>
      <c r="P77" s="1"/>
      <c r="Q77" s="2"/>
      <c r="R77" s="1"/>
      <c r="S77" s="2"/>
      <c r="T77" s="1"/>
      <c r="U77" s="2"/>
      <c r="V77" s="275" t="str">
        <f t="shared" si="0"/>
        <v/>
      </c>
      <c r="W77" s="276" t="str">
        <f t="shared" si="1"/>
        <v/>
      </c>
      <c r="X77" s="99"/>
      <c r="Y77" s="40"/>
      <c r="Z77" s="271"/>
    </row>
    <row r="78" spans="3:26" ht="26.1" customHeight="1" thickTop="1" thickBot="1">
      <c r="C78" s="32"/>
      <c r="D78" s="33"/>
      <c r="E78" s="32"/>
      <c r="F78" s="34"/>
      <c r="G78" s="139"/>
      <c r="H78" s="140"/>
      <c r="I78" s="34"/>
      <c r="J78" s="1"/>
      <c r="K78" s="2"/>
      <c r="L78" s="1"/>
      <c r="M78" s="2"/>
      <c r="N78" s="1"/>
      <c r="O78" s="2"/>
      <c r="P78" s="1"/>
      <c r="Q78" s="2"/>
      <c r="R78" s="1"/>
      <c r="S78" s="2"/>
      <c r="T78" s="1"/>
      <c r="U78" s="2"/>
      <c r="V78" s="275" t="str">
        <f t="shared" si="0"/>
        <v/>
      </c>
      <c r="W78" s="276" t="str">
        <f t="shared" si="1"/>
        <v/>
      </c>
      <c r="X78" s="99"/>
      <c r="Y78" s="40"/>
      <c r="Z78" s="271"/>
    </row>
    <row r="79" spans="3:26" ht="26.1" customHeight="1" thickTop="1" thickBot="1">
      <c r="C79" s="32"/>
      <c r="D79" s="33"/>
      <c r="E79" s="32"/>
      <c r="F79" s="34"/>
      <c r="G79" s="139"/>
      <c r="H79" s="140"/>
      <c r="I79" s="34"/>
      <c r="J79" s="1"/>
      <c r="K79" s="2"/>
      <c r="L79" s="1"/>
      <c r="M79" s="2"/>
      <c r="N79" s="1"/>
      <c r="O79" s="2"/>
      <c r="P79" s="1"/>
      <c r="Q79" s="2"/>
      <c r="R79" s="1"/>
      <c r="S79" s="2"/>
      <c r="T79" s="1"/>
      <c r="U79" s="2"/>
      <c r="V79" s="275" t="str">
        <f t="shared" si="0"/>
        <v/>
      </c>
      <c r="W79" s="276" t="str">
        <f t="shared" si="1"/>
        <v/>
      </c>
      <c r="X79" s="99"/>
      <c r="Y79" s="40"/>
      <c r="Z79" s="271"/>
    </row>
    <row r="80" spans="3:26" ht="26.1" customHeight="1" thickTop="1" thickBot="1">
      <c r="C80" s="32"/>
      <c r="D80" s="33"/>
      <c r="E80" s="32"/>
      <c r="F80" s="34"/>
      <c r="G80" s="139"/>
      <c r="H80" s="140"/>
      <c r="I80" s="34"/>
      <c r="J80" s="1"/>
      <c r="K80" s="2"/>
      <c r="L80" s="1"/>
      <c r="M80" s="2"/>
      <c r="N80" s="1"/>
      <c r="O80" s="2"/>
      <c r="P80" s="1"/>
      <c r="Q80" s="2"/>
      <c r="R80" s="1"/>
      <c r="S80" s="2"/>
      <c r="T80" s="1"/>
      <c r="U80" s="2"/>
      <c r="V80" s="275" t="str">
        <f t="shared" si="0"/>
        <v/>
      </c>
      <c r="W80" s="276" t="str">
        <f t="shared" si="1"/>
        <v/>
      </c>
      <c r="X80" s="99"/>
      <c r="Y80" s="40"/>
      <c r="Z80" s="271"/>
    </row>
    <row r="81" spans="3:26" ht="26.1" customHeight="1" thickTop="1" thickBot="1">
      <c r="C81" s="32"/>
      <c r="D81" s="33"/>
      <c r="E81" s="32"/>
      <c r="F81" s="34"/>
      <c r="G81" s="139"/>
      <c r="H81" s="140"/>
      <c r="I81" s="34"/>
      <c r="J81" s="1"/>
      <c r="K81" s="2"/>
      <c r="L81" s="1"/>
      <c r="M81" s="2"/>
      <c r="N81" s="1"/>
      <c r="O81" s="2"/>
      <c r="P81" s="1"/>
      <c r="Q81" s="2"/>
      <c r="R81" s="1"/>
      <c r="S81" s="2"/>
      <c r="T81" s="1"/>
      <c r="U81" s="2"/>
      <c r="V81" s="275" t="str">
        <f t="shared" si="0"/>
        <v/>
      </c>
      <c r="W81" s="276" t="str">
        <f t="shared" si="1"/>
        <v/>
      </c>
      <c r="X81" s="99"/>
      <c r="Y81" s="40"/>
      <c r="Z81" s="271"/>
    </row>
    <row r="82" spans="3:26" ht="26.1" customHeight="1" thickTop="1" thickBot="1">
      <c r="C82" s="32"/>
      <c r="D82" s="33"/>
      <c r="E82" s="32"/>
      <c r="F82" s="34"/>
      <c r="G82" s="139"/>
      <c r="H82" s="140"/>
      <c r="I82" s="34"/>
      <c r="J82" s="1"/>
      <c r="K82" s="2"/>
      <c r="L82" s="1"/>
      <c r="M82" s="2"/>
      <c r="N82" s="1"/>
      <c r="O82" s="2"/>
      <c r="P82" s="1"/>
      <c r="Q82" s="2"/>
      <c r="R82" s="1"/>
      <c r="S82" s="2"/>
      <c r="T82" s="1"/>
      <c r="U82" s="2"/>
      <c r="V82" s="275" t="str">
        <f t="shared" si="0"/>
        <v/>
      </c>
      <c r="W82" s="276" t="str">
        <f t="shared" si="1"/>
        <v/>
      </c>
      <c r="X82" s="99"/>
      <c r="Y82" s="40"/>
      <c r="Z82" s="271"/>
    </row>
    <row r="83" spans="3:26" ht="26.1" customHeight="1" thickTop="1" thickBot="1">
      <c r="C83" s="32"/>
      <c r="D83" s="33"/>
      <c r="E83" s="32"/>
      <c r="F83" s="34"/>
      <c r="G83" s="139"/>
      <c r="H83" s="140"/>
      <c r="I83" s="34"/>
      <c r="J83" s="1"/>
      <c r="K83" s="2"/>
      <c r="L83" s="1"/>
      <c r="M83" s="2"/>
      <c r="N83" s="1"/>
      <c r="O83" s="2"/>
      <c r="P83" s="1"/>
      <c r="Q83" s="2"/>
      <c r="R83" s="1"/>
      <c r="S83" s="2"/>
      <c r="T83" s="1"/>
      <c r="U83" s="2"/>
      <c r="V83" s="275" t="str">
        <f t="shared" si="0"/>
        <v/>
      </c>
      <c r="W83" s="276" t="str">
        <f t="shared" si="1"/>
        <v/>
      </c>
      <c r="X83" s="99"/>
      <c r="Y83" s="40"/>
      <c r="Z83" s="271"/>
    </row>
    <row r="84" spans="3:26" ht="26.1" customHeight="1" thickTop="1" thickBot="1">
      <c r="C84" s="32"/>
      <c r="D84" s="33"/>
      <c r="E84" s="32"/>
      <c r="F84" s="34"/>
      <c r="G84" s="139"/>
      <c r="H84" s="140"/>
      <c r="I84" s="34"/>
      <c r="J84" s="1"/>
      <c r="K84" s="2"/>
      <c r="L84" s="1"/>
      <c r="M84" s="2"/>
      <c r="N84" s="1"/>
      <c r="O84" s="2"/>
      <c r="P84" s="1"/>
      <c r="Q84" s="2"/>
      <c r="R84" s="1"/>
      <c r="S84" s="2"/>
      <c r="T84" s="1"/>
      <c r="U84" s="2"/>
      <c r="V84" s="275" t="str">
        <f t="shared" si="0"/>
        <v/>
      </c>
      <c r="W84" s="276" t="str">
        <f t="shared" si="1"/>
        <v/>
      </c>
      <c r="X84" s="99"/>
      <c r="Y84" s="40"/>
      <c r="Z84" s="271"/>
    </row>
    <row r="85" spans="3:26" ht="26.1" customHeight="1" thickTop="1" thickBot="1">
      <c r="C85" s="32"/>
      <c r="D85" s="33"/>
      <c r="E85" s="32"/>
      <c r="F85" s="34"/>
      <c r="G85" s="139"/>
      <c r="H85" s="140"/>
      <c r="I85" s="34"/>
      <c r="J85" s="1"/>
      <c r="K85" s="2"/>
      <c r="L85" s="1"/>
      <c r="M85" s="2"/>
      <c r="N85" s="1"/>
      <c r="O85" s="2"/>
      <c r="P85" s="1"/>
      <c r="Q85" s="2"/>
      <c r="R85" s="1"/>
      <c r="S85" s="2"/>
      <c r="T85" s="1"/>
      <c r="U85" s="2"/>
      <c r="V85" s="275" t="str">
        <f t="shared" si="0"/>
        <v/>
      </c>
      <c r="W85" s="276" t="str">
        <f t="shared" si="1"/>
        <v/>
      </c>
      <c r="X85" s="99"/>
      <c r="Y85" s="40"/>
      <c r="Z85" s="271"/>
    </row>
    <row r="86" spans="3:26" ht="26.1" customHeight="1" thickTop="1" thickBot="1">
      <c r="C86" s="32"/>
      <c r="D86" s="33"/>
      <c r="E86" s="32"/>
      <c r="F86" s="34"/>
      <c r="G86" s="139"/>
      <c r="H86" s="140"/>
      <c r="I86" s="34"/>
      <c r="J86" s="1"/>
      <c r="K86" s="2"/>
      <c r="L86" s="1"/>
      <c r="M86" s="2"/>
      <c r="N86" s="1"/>
      <c r="O86" s="2"/>
      <c r="P86" s="1"/>
      <c r="Q86" s="2"/>
      <c r="R86" s="1"/>
      <c r="S86" s="2"/>
      <c r="T86" s="1"/>
      <c r="U86" s="2"/>
      <c r="V86" s="275" t="str">
        <f t="shared" si="0"/>
        <v/>
      </c>
      <c r="W86" s="276" t="str">
        <f t="shared" si="1"/>
        <v/>
      </c>
      <c r="X86" s="99"/>
      <c r="Y86" s="40"/>
      <c r="Z86" s="271"/>
    </row>
    <row r="87" spans="3:26" ht="26.1" customHeight="1" thickTop="1" thickBot="1">
      <c r="C87" s="32"/>
      <c r="D87" s="33"/>
      <c r="E87" s="32"/>
      <c r="F87" s="34"/>
      <c r="G87" s="139"/>
      <c r="H87" s="140"/>
      <c r="I87" s="34"/>
      <c r="J87" s="1"/>
      <c r="K87" s="2"/>
      <c r="L87" s="1"/>
      <c r="M87" s="2"/>
      <c r="N87" s="1"/>
      <c r="O87" s="2"/>
      <c r="P87" s="1"/>
      <c r="Q87" s="2"/>
      <c r="R87" s="1"/>
      <c r="S87" s="2"/>
      <c r="T87" s="1"/>
      <c r="U87" s="2"/>
      <c r="V87" s="275" t="str">
        <f t="shared" si="0"/>
        <v/>
      </c>
      <c r="W87" s="276" t="str">
        <f t="shared" si="1"/>
        <v/>
      </c>
      <c r="X87" s="99"/>
      <c r="Y87" s="40"/>
      <c r="Z87" s="271"/>
    </row>
    <row r="88" spans="3:26" ht="26.1" customHeight="1" thickTop="1" thickBot="1">
      <c r="C88" s="32"/>
      <c r="D88" s="33"/>
      <c r="E88" s="32"/>
      <c r="F88" s="34"/>
      <c r="G88" s="139"/>
      <c r="H88" s="140"/>
      <c r="I88" s="34"/>
      <c r="J88" s="1"/>
      <c r="K88" s="2"/>
      <c r="L88" s="1"/>
      <c r="M88" s="2"/>
      <c r="N88" s="1"/>
      <c r="O88" s="2"/>
      <c r="P88" s="1"/>
      <c r="Q88" s="2"/>
      <c r="R88" s="1"/>
      <c r="S88" s="2"/>
      <c r="T88" s="1"/>
      <c r="U88" s="2"/>
      <c r="V88" s="275" t="str">
        <f t="shared" si="0"/>
        <v/>
      </c>
      <c r="W88" s="276" t="str">
        <f t="shared" si="1"/>
        <v/>
      </c>
      <c r="X88" s="99"/>
      <c r="Y88" s="40"/>
      <c r="Z88" s="271"/>
    </row>
    <row r="89" spans="3:26" ht="26.1" customHeight="1" thickTop="1" thickBot="1">
      <c r="C89" s="32"/>
      <c r="D89" s="33"/>
      <c r="E89" s="32"/>
      <c r="F89" s="34"/>
      <c r="G89" s="139"/>
      <c r="H89" s="140"/>
      <c r="I89" s="34"/>
      <c r="J89" s="1"/>
      <c r="K89" s="2"/>
      <c r="L89" s="1"/>
      <c r="M89" s="2"/>
      <c r="N89" s="1"/>
      <c r="O89" s="2"/>
      <c r="P89" s="1"/>
      <c r="Q89" s="2"/>
      <c r="R89" s="1"/>
      <c r="S89" s="2"/>
      <c r="T89" s="1"/>
      <c r="U89" s="2"/>
      <c r="V89" s="275" t="str">
        <f t="shared" si="0"/>
        <v/>
      </c>
      <c r="W89" s="276" t="str">
        <f t="shared" si="1"/>
        <v/>
      </c>
      <c r="X89" s="99"/>
      <c r="Y89" s="40"/>
      <c r="Z89" s="271"/>
    </row>
    <row r="90" spans="3:26" ht="26.1" customHeight="1" thickTop="1" thickBot="1">
      <c r="C90" s="32"/>
      <c r="D90" s="33"/>
      <c r="E90" s="32"/>
      <c r="F90" s="34"/>
      <c r="G90" s="139"/>
      <c r="H90" s="140"/>
      <c r="I90" s="34"/>
      <c r="J90" s="1"/>
      <c r="K90" s="2"/>
      <c r="L90" s="1"/>
      <c r="M90" s="2"/>
      <c r="N90" s="1"/>
      <c r="O90" s="2"/>
      <c r="P90" s="1"/>
      <c r="Q90" s="2"/>
      <c r="R90" s="1"/>
      <c r="S90" s="2"/>
      <c r="T90" s="1"/>
      <c r="U90" s="2"/>
      <c r="V90" s="275" t="str">
        <f t="shared" si="0"/>
        <v/>
      </c>
      <c r="W90" s="276" t="str">
        <f t="shared" si="1"/>
        <v/>
      </c>
      <c r="X90" s="99"/>
      <c r="Y90" s="40"/>
      <c r="Z90" s="271"/>
    </row>
    <row r="91" spans="3:26" ht="26.1" customHeight="1" thickTop="1" thickBot="1">
      <c r="C91" s="32"/>
      <c r="D91" s="33"/>
      <c r="E91" s="32"/>
      <c r="F91" s="34"/>
      <c r="G91" s="139"/>
      <c r="H91" s="140"/>
      <c r="I91" s="34"/>
      <c r="J91" s="1"/>
      <c r="K91" s="2"/>
      <c r="L91" s="1"/>
      <c r="M91" s="2"/>
      <c r="N91" s="1"/>
      <c r="O91" s="2"/>
      <c r="P91" s="1"/>
      <c r="Q91" s="2"/>
      <c r="R91" s="1"/>
      <c r="S91" s="2"/>
      <c r="T91" s="1"/>
      <c r="U91" s="2"/>
      <c r="V91" s="275" t="str">
        <f t="shared" si="0"/>
        <v/>
      </c>
      <c r="W91" s="276" t="str">
        <f t="shared" si="1"/>
        <v/>
      </c>
      <c r="X91" s="99"/>
      <c r="Y91" s="40"/>
      <c r="Z91" s="271"/>
    </row>
    <row r="92" spans="3:26" ht="26.1" customHeight="1" thickTop="1" thickBot="1">
      <c r="C92" s="32"/>
      <c r="D92" s="33"/>
      <c r="E92" s="32"/>
      <c r="F92" s="34"/>
      <c r="G92" s="139"/>
      <c r="H92" s="140"/>
      <c r="I92" s="34"/>
      <c r="J92" s="1"/>
      <c r="K92" s="2"/>
      <c r="L92" s="1"/>
      <c r="M92" s="2"/>
      <c r="N92" s="1"/>
      <c r="O92" s="2"/>
      <c r="P92" s="1"/>
      <c r="Q92" s="2"/>
      <c r="R92" s="1"/>
      <c r="S92" s="2"/>
      <c r="T92" s="1"/>
      <c r="U92" s="2"/>
      <c r="V92" s="275" t="str">
        <f t="shared" si="0"/>
        <v/>
      </c>
      <c r="W92" s="276" t="str">
        <f t="shared" si="1"/>
        <v/>
      </c>
      <c r="X92" s="99"/>
      <c r="Y92" s="40"/>
      <c r="Z92" s="271"/>
    </row>
    <row r="93" spans="3:26" ht="26.1" customHeight="1" thickTop="1" thickBot="1">
      <c r="C93" s="32"/>
      <c r="D93" s="33"/>
      <c r="E93" s="32"/>
      <c r="F93" s="34"/>
      <c r="G93" s="139"/>
      <c r="H93" s="140"/>
      <c r="I93" s="34"/>
      <c r="J93" s="1"/>
      <c r="K93" s="2"/>
      <c r="L93" s="1"/>
      <c r="M93" s="2"/>
      <c r="N93" s="1"/>
      <c r="O93" s="2"/>
      <c r="P93" s="1"/>
      <c r="Q93" s="2"/>
      <c r="R93" s="1"/>
      <c r="S93" s="2"/>
      <c r="T93" s="1"/>
      <c r="U93" s="2"/>
      <c r="V93" s="275" t="str">
        <f t="shared" ref="V93:V156" si="2">IF(AND(COUNTA(K93,M93,O93,Q93,S93,U93)=0,COUNTA(J93,L93,N93,P93,R93,T93)=6),"x","")</f>
        <v/>
      </c>
      <c r="W93" s="276" t="str">
        <f t="shared" ref="W93:W156" si="3">IF(COUNTA(K93,M93,O93,Q93,S93,U93)=1,"x","")</f>
        <v/>
      </c>
      <c r="X93" s="99"/>
      <c r="Y93" s="40"/>
      <c r="Z93" s="271"/>
    </row>
    <row r="94" spans="3:26" ht="26.1" customHeight="1" thickTop="1" thickBot="1">
      <c r="C94" s="32"/>
      <c r="D94" s="33"/>
      <c r="E94" s="32"/>
      <c r="F94" s="34"/>
      <c r="G94" s="139"/>
      <c r="H94" s="140"/>
      <c r="I94" s="34"/>
      <c r="J94" s="1"/>
      <c r="K94" s="2"/>
      <c r="L94" s="1"/>
      <c r="M94" s="2"/>
      <c r="N94" s="1"/>
      <c r="O94" s="2"/>
      <c r="P94" s="1"/>
      <c r="Q94" s="2"/>
      <c r="R94" s="1"/>
      <c r="S94" s="2"/>
      <c r="T94" s="1"/>
      <c r="U94" s="2"/>
      <c r="V94" s="275" t="str">
        <f t="shared" si="2"/>
        <v/>
      </c>
      <c r="W94" s="276" t="str">
        <f t="shared" si="3"/>
        <v/>
      </c>
      <c r="X94" s="99"/>
      <c r="Y94" s="40"/>
      <c r="Z94" s="271"/>
    </row>
    <row r="95" spans="3:26" ht="26.1" customHeight="1" thickTop="1" thickBot="1">
      <c r="C95" s="32"/>
      <c r="D95" s="33"/>
      <c r="E95" s="32"/>
      <c r="F95" s="34"/>
      <c r="G95" s="139"/>
      <c r="H95" s="140"/>
      <c r="I95" s="34"/>
      <c r="J95" s="1"/>
      <c r="K95" s="2"/>
      <c r="L95" s="1"/>
      <c r="M95" s="2"/>
      <c r="N95" s="1"/>
      <c r="O95" s="2"/>
      <c r="P95" s="1"/>
      <c r="Q95" s="2"/>
      <c r="R95" s="1"/>
      <c r="S95" s="2"/>
      <c r="T95" s="1"/>
      <c r="U95" s="2"/>
      <c r="V95" s="275" t="str">
        <f t="shared" si="2"/>
        <v/>
      </c>
      <c r="W95" s="276" t="str">
        <f t="shared" si="3"/>
        <v/>
      </c>
      <c r="X95" s="99"/>
      <c r="Y95" s="40"/>
      <c r="Z95" s="271"/>
    </row>
    <row r="96" spans="3:26" ht="26.1" customHeight="1" thickTop="1" thickBot="1">
      <c r="C96" s="32"/>
      <c r="D96" s="33"/>
      <c r="E96" s="32"/>
      <c r="F96" s="34"/>
      <c r="G96" s="139"/>
      <c r="H96" s="140"/>
      <c r="I96" s="34"/>
      <c r="J96" s="1"/>
      <c r="K96" s="2"/>
      <c r="L96" s="1"/>
      <c r="M96" s="2"/>
      <c r="N96" s="1"/>
      <c r="O96" s="2"/>
      <c r="P96" s="1"/>
      <c r="Q96" s="2"/>
      <c r="R96" s="1"/>
      <c r="S96" s="2"/>
      <c r="T96" s="1"/>
      <c r="U96" s="2"/>
      <c r="V96" s="275" t="str">
        <f t="shared" si="2"/>
        <v/>
      </c>
      <c r="W96" s="276" t="str">
        <f t="shared" si="3"/>
        <v/>
      </c>
      <c r="X96" s="99"/>
      <c r="Y96" s="40"/>
      <c r="Z96" s="271"/>
    </row>
    <row r="97" spans="3:26" ht="26.1" customHeight="1" thickTop="1" thickBot="1">
      <c r="C97" s="32"/>
      <c r="D97" s="33"/>
      <c r="E97" s="32"/>
      <c r="F97" s="34"/>
      <c r="G97" s="139"/>
      <c r="H97" s="140"/>
      <c r="I97" s="34"/>
      <c r="J97" s="1"/>
      <c r="K97" s="2"/>
      <c r="L97" s="1"/>
      <c r="M97" s="2"/>
      <c r="N97" s="1"/>
      <c r="O97" s="2"/>
      <c r="P97" s="1"/>
      <c r="Q97" s="2"/>
      <c r="R97" s="1"/>
      <c r="S97" s="2"/>
      <c r="T97" s="1"/>
      <c r="U97" s="2"/>
      <c r="V97" s="275" t="str">
        <f t="shared" si="2"/>
        <v/>
      </c>
      <c r="W97" s="276" t="str">
        <f t="shared" si="3"/>
        <v/>
      </c>
      <c r="X97" s="99"/>
      <c r="Y97" s="40"/>
      <c r="Z97" s="271"/>
    </row>
    <row r="98" spans="3:26" ht="26.1" customHeight="1" thickTop="1" thickBot="1">
      <c r="C98" s="32"/>
      <c r="D98" s="33"/>
      <c r="E98" s="32"/>
      <c r="F98" s="34"/>
      <c r="G98" s="139"/>
      <c r="H98" s="140"/>
      <c r="I98" s="34"/>
      <c r="J98" s="1"/>
      <c r="K98" s="2"/>
      <c r="L98" s="1"/>
      <c r="M98" s="2"/>
      <c r="N98" s="1"/>
      <c r="O98" s="2"/>
      <c r="P98" s="1"/>
      <c r="Q98" s="2"/>
      <c r="R98" s="1"/>
      <c r="S98" s="2"/>
      <c r="T98" s="1"/>
      <c r="U98" s="2"/>
      <c r="V98" s="275" t="str">
        <f t="shared" si="2"/>
        <v/>
      </c>
      <c r="W98" s="276" t="str">
        <f t="shared" si="3"/>
        <v/>
      </c>
      <c r="X98" s="99"/>
      <c r="Y98" s="40"/>
      <c r="Z98" s="271"/>
    </row>
    <row r="99" spans="3:26" ht="26.1" customHeight="1" thickTop="1" thickBot="1">
      <c r="C99" s="32"/>
      <c r="D99" s="33"/>
      <c r="E99" s="32"/>
      <c r="F99" s="34"/>
      <c r="G99" s="139"/>
      <c r="H99" s="140"/>
      <c r="I99" s="34"/>
      <c r="J99" s="1"/>
      <c r="K99" s="2"/>
      <c r="L99" s="1"/>
      <c r="M99" s="2"/>
      <c r="N99" s="1"/>
      <c r="O99" s="2"/>
      <c r="P99" s="1"/>
      <c r="Q99" s="2"/>
      <c r="R99" s="1"/>
      <c r="S99" s="2"/>
      <c r="T99" s="1"/>
      <c r="U99" s="2"/>
      <c r="V99" s="275" t="str">
        <f t="shared" si="2"/>
        <v/>
      </c>
      <c r="W99" s="276" t="str">
        <f t="shared" si="3"/>
        <v/>
      </c>
      <c r="X99" s="99"/>
      <c r="Y99" s="40"/>
      <c r="Z99" s="271"/>
    </row>
    <row r="100" spans="3:26" ht="26.1" customHeight="1" thickTop="1" thickBot="1">
      <c r="C100" s="32"/>
      <c r="D100" s="33"/>
      <c r="E100" s="32"/>
      <c r="F100" s="34"/>
      <c r="G100" s="139"/>
      <c r="H100" s="140"/>
      <c r="I100" s="34"/>
      <c r="J100" s="1"/>
      <c r="K100" s="2"/>
      <c r="L100" s="1"/>
      <c r="M100" s="2"/>
      <c r="N100" s="1"/>
      <c r="O100" s="2"/>
      <c r="P100" s="1"/>
      <c r="Q100" s="2"/>
      <c r="R100" s="1"/>
      <c r="S100" s="2"/>
      <c r="T100" s="1"/>
      <c r="U100" s="2"/>
      <c r="V100" s="275" t="str">
        <f t="shared" si="2"/>
        <v/>
      </c>
      <c r="W100" s="276" t="str">
        <f t="shared" si="3"/>
        <v/>
      </c>
      <c r="X100" s="99"/>
      <c r="Y100" s="40"/>
      <c r="Z100" s="271"/>
    </row>
    <row r="101" spans="3:26" ht="26.1" customHeight="1" thickTop="1" thickBot="1">
      <c r="C101" s="32"/>
      <c r="D101" s="33"/>
      <c r="E101" s="32"/>
      <c r="F101" s="34"/>
      <c r="G101" s="139"/>
      <c r="H101" s="140"/>
      <c r="I101" s="34"/>
      <c r="J101" s="1"/>
      <c r="K101" s="2"/>
      <c r="L101" s="1"/>
      <c r="M101" s="2"/>
      <c r="N101" s="1"/>
      <c r="O101" s="2"/>
      <c r="P101" s="1"/>
      <c r="Q101" s="2"/>
      <c r="R101" s="1"/>
      <c r="S101" s="2"/>
      <c r="T101" s="1"/>
      <c r="U101" s="2"/>
      <c r="V101" s="275" t="str">
        <f t="shared" si="2"/>
        <v/>
      </c>
      <c r="W101" s="276" t="str">
        <f t="shared" si="3"/>
        <v/>
      </c>
      <c r="X101" s="99"/>
      <c r="Y101" s="40"/>
      <c r="Z101" s="271"/>
    </row>
    <row r="102" spans="3:26" ht="26.1" customHeight="1" thickTop="1" thickBot="1">
      <c r="C102" s="32"/>
      <c r="D102" s="33"/>
      <c r="E102" s="32"/>
      <c r="F102" s="34"/>
      <c r="G102" s="139"/>
      <c r="H102" s="140"/>
      <c r="I102" s="34"/>
      <c r="J102" s="1"/>
      <c r="K102" s="2"/>
      <c r="L102" s="1"/>
      <c r="M102" s="2"/>
      <c r="N102" s="1"/>
      <c r="O102" s="2"/>
      <c r="P102" s="1"/>
      <c r="Q102" s="2"/>
      <c r="R102" s="1"/>
      <c r="S102" s="2"/>
      <c r="T102" s="1"/>
      <c r="U102" s="2"/>
      <c r="V102" s="275" t="str">
        <f t="shared" si="2"/>
        <v/>
      </c>
      <c r="W102" s="276" t="str">
        <f t="shared" si="3"/>
        <v/>
      </c>
      <c r="X102" s="99"/>
      <c r="Y102" s="40"/>
      <c r="Z102" s="271"/>
    </row>
    <row r="103" spans="3:26" ht="26.1" customHeight="1" thickTop="1" thickBot="1">
      <c r="C103" s="32"/>
      <c r="D103" s="33"/>
      <c r="E103" s="32"/>
      <c r="F103" s="34"/>
      <c r="G103" s="139"/>
      <c r="H103" s="140"/>
      <c r="I103" s="34"/>
      <c r="J103" s="1"/>
      <c r="K103" s="2"/>
      <c r="L103" s="1"/>
      <c r="M103" s="2"/>
      <c r="N103" s="1"/>
      <c r="O103" s="2"/>
      <c r="P103" s="1"/>
      <c r="Q103" s="2"/>
      <c r="R103" s="1"/>
      <c r="S103" s="2"/>
      <c r="T103" s="1"/>
      <c r="U103" s="2"/>
      <c r="V103" s="275" t="str">
        <f t="shared" si="2"/>
        <v/>
      </c>
      <c r="W103" s="276" t="str">
        <f t="shared" si="3"/>
        <v/>
      </c>
      <c r="X103" s="99"/>
      <c r="Y103" s="40"/>
      <c r="Z103" s="271"/>
    </row>
    <row r="104" spans="3:26" ht="26.1" customHeight="1" thickTop="1" thickBot="1">
      <c r="C104" s="32"/>
      <c r="D104" s="33"/>
      <c r="E104" s="32"/>
      <c r="F104" s="34"/>
      <c r="G104" s="139"/>
      <c r="H104" s="140"/>
      <c r="I104" s="34"/>
      <c r="J104" s="1"/>
      <c r="K104" s="2"/>
      <c r="L104" s="1"/>
      <c r="M104" s="2"/>
      <c r="N104" s="1"/>
      <c r="O104" s="2"/>
      <c r="P104" s="1"/>
      <c r="Q104" s="2"/>
      <c r="R104" s="1"/>
      <c r="S104" s="2"/>
      <c r="T104" s="1"/>
      <c r="U104" s="2"/>
      <c r="V104" s="275" t="str">
        <f t="shared" si="2"/>
        <v/>
      </c>
      <c r="W104" s="276" t="str">
        <f t="shared" si="3"/>
        <v/>
      </c>
      <c r="X104" s="99"/>
      <c r="Y104" s="40"/>
      <c r="Z104" s="271"/>
    </row>
    <row r="105" spans="3:26" ht="26.1" customHeight="1" thickTop="1" thickBot="1">
      <c r="C105" s="32"/>
      <c r="D105" s="33"/>
      <c r="E105" s="32"/>
      <c r="F105" s="34"/>
      <c r="G105" s="139"/>
      <c r="H105" s="140"/>
      <c r="I105" s="34"/>
      <c r="J105" s="1"/>
      <c r="K105" s="2"/>
      <c r="L105" s="1"/>
      <c r="M105" s="2"/>
      <c r="N105" s="1"/>
      <c r="O105" s="2"/>
      <c r="P105" s="1"/>
      <c r="Q105" s="2"/>
      <c r="R105" s="1"/>
      <c r="S105" s="2"/>
      <c r="T105" s="1"/>
      <c r="U105" s="2"/>
      <c r="V105" s="275" t="str">
        <f t="shared" si="2"/>
        <v/>
      </c>
      <c r="W105" s="276" t="str">
        <f t="shared" si="3"/>
        <v/>
      </c>
      <c r="X105" s="99"/>
      <c r="Y105" s="40"/>
      <c r="Z105" s="271"/>
    </row>
    <row r="106" spans="3:26" ht="26.1" customHeight="1" thickTop="1" thickBot="1">
      <c r="C106" s="32"/>
      <c r="D106" s="33"/>
      <c r="E106" s="32"/>
      <c r="F106" s="34"/>
      <c r="G106" s="139"/>
      <c r="H106" s="140"/>
      <c r="I106" s="34"/>
      <c r="J106" s="1"/>
      <c r="K106" s="2"/>
      <c r="L106" s="1"/>
      <c r="M106" s="2"/>
      <c r="N106" s="1"/>
      <c r="O106" s="2"/>
      <c r="P106" s="1"/>
      <c r="Q106" s="2"/>
      <c r="R106" s="1"/>
      <c r="S106" s="2"/>
      <c r="T106" s="1"/>
      <c r="U106" s="2"/>
      <c r="V106" s="275" t="str">
        <f t="shared" si="2"/>
        <v/>
      </c>
      <c r="W106" s="276" t="str">
        <f t="shared" si="3"/>
        <v/>
      </c>
      <c r="X106" s="99"/>
      <c r="Y106" s="40"/>
      <c r="Z106" s="271"/>
    </row>
    <row r="107" spans="3:26" ht="26.1" customHeight="1" thickTop="1" thickBot="1">
      <c r="C107" s="32"/>
      <c r="D107" s="33"/>
      <c r="E107" s="32"/>
      <c r="F107" s="34"/>
      <c r="G107" s="139"/>
      <c r="H107" s="140"/>
      <c r="I107" s="34"/>
      <c r="J107" s="1"/>
      <c r="K107" s="2"/>
      <c r="L107" s="1"/>
      <c r="M107" s="2"/>
      <c r="N107" s="1"/>
      <c r="O107" s="2"/>
      <c r="P107" s="1"/>
      <c r="Q107" s="2"/>
      <c r="R107" s="1"/>
      <c r="S107" s="2"/>
      <c r="T107" s="1"/>
      <c r="U107" s="2"/>
      <c r="V107" s="275" t="str">
        <f t="shared" si="2"/>
        <v/>
      </c>
      <c r="W107" s="276" t="str">
        <f t="shared" si="3"/>
        <v/>
      </c>
      <c r="X107" s="99"/>
      <c r="Y107" s="40"/>
      <c r="Z107" s="271"/>
    </row>
    <row r="108" spans="3:26" ht="26.1" customHeight="1" thickTop="1" thickBot="1">
      <c r="C108" s="32"/>
      <c r="D108" s="33"/>
      <c r="E108" s="32"/>
      <c r="F108" s="34"/>
      <c r="G108" s="139"/>
      <c r="H108" s="140"/>
      <c r="I108" s="34"/>
      <c r="J108" s="1"/>
      <c r="K108" s="2"/>
      <c r="L108" s="1"/>
      <c r="M108" s="2"/>
      <c r="N108" s="1"/>
      <c r="O108" s="2"/>
      <c r="P108" s="1"/>
      <c r="Q108" s="2"/>
      <c r="R108" s="1"/>
      <c r="S108" s="2"/>
      <c r="T108" s="1"/>
      <c r="U108" s="2"/>
      <c r="V108" s="275" t="str">
        <f t="shared" si="2"/>
        <v/>
      </c>
      <c r="W108" s="276" t="str">
        <f t="shared" si="3"/>
        <v/>
      </c>
      <c r="X108" s="99"/>
      <c r="Y108" s="40"/>
      <c r="Z108" s="271"/>
    </row>
    <row r="109" spans="3:26" ht="26.1" customHeight="1" thickTop="1" thickBot="1">
      <c r="C109" s="32"/>
      <c r="D109" s="33"/>
      <c r="E109" s="32"/>
      <c r="F109" s="34"/>
      <c r="G109" s="139"/>
      <c r="H109" s="140"/>
      <c r="I109" s="34"/>
      <c r="J109" s="1"/>
      <c r="K109" s="2"/>
      <c r="L109" s="1"/>
      <c r="M109" s="2"/>
      <c r="N109" s="1"/>
      <c r="O109" s="2"/>
      <c r="P109" s="1"/>
      <c r="Q109" s="2"/>
      <c r="R109" s="1"/>
      <c r="S109" s="2"/>
      <c r="T109" s="1"/>
      <c r="U109" s="2"/>
      <c r="V109" s="275" t="str">
        <f t="shared" si="2"/>
        <v/>
      </c>
      <c r="W109" s="276" t="str">
        <f t="shared" si="3"/>
        <v/>
      </c>
      <c r="X109" s="99"/>
      <c r="Y109" s="40"/>
      <c r="Z109" s="271"/>
    </row>
    <row r="110" spans="3:26" ht="26.1" customHeight="1" thickTop="1" thickBot="1">
      <c r="C110" s="32"/>
      <c r="D110" s="33"/>
      <c r="E110" s="32"/>
      <c r="F110" s="34"/>
      <c r="G110" s="139"/>
      <c r="H110" s="140"/>
      <c r="I110" s="34"/>
      <c r="J110" s="1"/>
      <c r="K110" s="2"/>
      <c r="L110" s="1"/>
      <c r="M110" s="2"/>
      <c r="N110" s="1"/>
      <c r="O110" s="2"/>
      <c r="P110" s="1"/>
      <c r="Q110" s="2"/>
      <c r="R110" s="1"/>
      <c r="S110" s="2"/>
      <c r="T110" s="1"/>
      <c r="U110" s="2"/>
      <c r="V110" s="275" t="str">
        <f t="shared" si="2"/>
        <v/>
      </c>
      <c r="W110" s="276" t="str">
        <f t="shared" si="3"/>
        <v/>
      </c>
      <c r="X110" s="99"/>
      <c r="Y110" s="40"/>
      <c r="Z110" s="271"/>
    </row>
    <row r="111" spans="3:26" ht="26.1" customHeight="1" thickTop="1" thickBot="1">
      <c r="C111" s="32"/>
      <c r="D111" s="33"/>
      <c r="E111" s="32"/>
      <c r="F111" s="34"/>
      <c r="G111" s="139"/>
      <c r="H111" s="140"/>
      <c r="I111" s="34"/>
      <c r="J111" s="1"/>
      <c r="K111" s="2"/>
      <c r="L111" s="1"/>
      <c r="M111" s="2"/>
      <c r="N111" s="1"/>
      <c r="O111" s="2"/>
      <c r="P111" s="1"/>
      <c r="Q111" s="2"/>
      <c r="R111" s="1"/>
      <c r="S111" s="2"/>
      <c r="T111" s="1"/>
      <c r="U111" s="2"/>
      <c r="V111" s="275" t="str">
        <f t="shared" si="2"/>
        <v/>
      </c>
      <c r="W111" s="276" t="str">
        <f t="shared" si="3"/>
        <v/>
      </c>
      <c r="X111" s="99"/>
      <c r="Y111" s="40"/>
      <c r="Z111" s="271"/>
    </row>
    <row r="112" spans="3:26" ht="26.1" customHeight="1" thickTop="1" thickBot="1">
      <c r="C112" s="32"/>
      <c r="D112" s="33"/>
      <c r="E112" s="32"/>
      <c r="F112" s="34"/>
      <c r="G112" s="139"/>
      <c r="H112" s="140"/>
      <c r="I112" s="34"/>
      <c r="J112" s="1"/>
      <c r="K112" s="2"/>
      <c r="L112" s="1"/>
      <c r="M112" s="2"/>
      <c r="N112" s="1"/>
      <c r="O112" s="2"/>
      <c r="P112" s="1"/>
      <c r="Q112" s="2"/>
      <c r="R112" s="1"/>
      <c r="S112" s="2"/>
      <c r="T112" s="1"/>
      <c r="U112" s="2"/>
      <c r="V112" s="275" t="str">
        <f t="shared" si="2"/>
        <v/>
      </c>
      <c r="W112" s="276" t="str">
        <f t="shared" si="3"/>
        <v/>
      </c>
      <c r="X112" s="99"/>
      <c r="Y112" s="40"/>
      <c r="Z112" s="271"/>
    </row>
    <row r="113" spans="3:26" ht="26.1" customHeight="1" thickTop="1" thickBot="1">
      <c r="C113" s="32"/>
      <c r="D113" s="33"/>
      <c r="E113" s="32"/>
      <c r="F113" s="34"/>
      <c r="G113" s="139"/>
      <c r="H113" s="140"/>
      <c r="I113" s="34"/>
      <c r="J113" s="1"/>
      <c r="K113" s="2"/>
      <c r="L113" s="1"/>
      <c r="M113" s="2"/>
      <c r="N113" s="1"/>
      <c r="O113" s="2"/>
      <c r="P113" s="1"/>
      <c r="Q113" s="2"/>
      <c r="R113" s="1"/>
      <c r="S113" s="2"/>
      <c r="T113" s="1"/>
      <c r="U113" s="2"/>
      <c r="V113" s="275" t="str">
        <f t="shared" si="2"/>
        <v/>
      </c>
      <c r="W113" s="276" t="str">
        <f t="shared" si="3"/>
        <v/>
      </c>
      <c r="X113" s="99"/>
      <c r="Y113" s="40"/>
      <c r="Z113" s="271"/>
    </row>
    <row r="114" spans="3:26" ht="26.1" customHeight="1" thickTop="1" thickBot="1">
      <c r="C114" s="32"/>
      <c r="D114" s="33"/>
      <c r="E114" s="32"/>
      <c r="F114" s="34"/>
      <c r="G114" s="139"/>
      <c r="H114" s="140"/>
      <c r="I114" s="34"/>
      <c r="J114" s="1"/>
      <c r="K114" s="2"/>
      <c r="L114" s="1"/>
      <c r="M114" s="2"/>
      <c r="N114" s="1"/>
      <c r="O114" s="2"/>
      <c r="P114" s="1"/>
      <c r="Q114" s="2"/>
      <c r="R114" s="1"/>
      <c r="S114" s="2"/>
      <c r="T114" s="1"/>
      <c r="U114" s="2"/>
      <c r="V114" s="275" t="str">
        <f t="shared" si="2"/>
        <v/>
      </c>
      <c r="W114" s="276" t="str">
        <f t="shared" si="3"/>
        <v/>
      </c>
      <c r="X114" s="99"/>
      <c r="Y114" s="40"/>
      <c r="Z114" s="271"/>
    </row>
    <row r="115" spans="3:26" ht="26.1" customHeight="1" thickTop="1" thickBot="1">
      <c r="C115" s="32"/>
      <c r="D115" s="33"/>
      <c r="E115" s="32"/>
      <c r="F115" s="34"/>
      <c r="G115" s="139"/>
      <c r="H115" s="140"/>
      <c r="I115" s="34"/>
      <c r="J115" s="1"/>
      <c r="K115" s="2"/>
      <c r="L115" s="1"/>
      <c r="M115" s="2"/>
      <c r="N115" s="1"/>
      <c r="O115" s="2"/>
      <c r="P115" s="1"/>
      <c r="Q115" s="2"/>
      <c r="R115" s="1"/>
      <c r="S115" s="2"/>
      <c r="T115" s="1"/>
      <c r="U115" s="2"/>
      <c r="V115" s="275" t="str">
        <f t="shared" si="2"/>
        <v/>
      </c>
      <c r="W115" s="276" t="str">
        <f t="shared" si="3"/>
        <v/>
      </c>
      <c r="X115" s="99"/>
      <c r="Y115" s="40"/>
      <c r="Z115" s="271"/>
    </row>
    <row r="116" spans="3:26" ht="26.1" customHeight="1" thickTop="1" thickBot="1">
      <c r="C116" s="32"/>
      <c r="D116" s="33"/>
      <c r="E116" s="32"/>
      <c r="F116" s="34"/>
      <c r="G116" s="139"/>
      <c r="H116" s="140"/>
      <c r="I116" s="34"/>
      <c r="J116" s="1"/>
      <c r="K116" s="2"/>
      <c r="L116" s="1"/>
      <c r="M116" s="2"/>
      <c r="N116" s="1"/>
      <c r="O116" s="2"/>
      <c r="P116" s="1"/>
      <c r="Q116" s="2"/>
      <c r="R116" s="1"/>
      <c r="S116" s="2"/>
      <c r="T116" s="1"/>
      <c r="U116" s="2"/>
      <c r="V116" s="275" t="str">
        <f t="shared" si="2"/>
        <v/>
      </c>
      <c r="W116" s="276" t="str">
        <f t="shared" si="3"/>
        <v/>
      </c>
      <c r="X116" s="99"/>
      <c r="Y116" s="40"/>
      <c r="Z116" s="271"/>
    </row>
    <row r="117" spans="3:26" ht="26.1" customHeight="1" thickTop="1" thickBot="1">
      <c r="C117" s="32"/>
      <c r="D117" s="33"/>
      <c r="E117" s="32"/>
      <c r="F117" s="34"/>
      <c r="G117" s="139"/>
      <c r="H117" s="140"/>
      <c r="I117" s="34"/>
      <c r="J117" s="1"/>
      <c r="K117" s="2"/>
      <c r="L117" s="1"/>
      <c r="M117" s="2"/>
      <c r="N117" s="1"/>
      <c r="O117" s="2"/>
      <c r="P117" s="1"/>
      <c r="Q117" s="2"/>
      <c r="R117" s="1"/>
      <c r="S117" s="2"/>
      <c r="T117" s="1"/>
      <c r="U117" s="2"/>
      <c r="V117" s="275" t="str">
        <f t="shared" si="2"/>
        <v/>
      </c>
      <c r="W117" s="276" t="str">
        <f t="shared" si="3"/>
        <v/>
      </c>
      <c r="X117" s="99"/>
      <c r="Y117" s="40"/>
      <c r="Z117" s="271"/>
    </row>
    <row r="118" spans="3:26" ht="26.1" customHeight="1" thickTop="1" thickBot="1">
      <c r="C118" s="32"/>
      <c r="D118" s="33"/>
      <c r="E118" s="32"/>
      <c r="F118" s="34"/>
      <c r="G118" s="139"/>
      <c r="H118" s="140"/>
      <c r="I118" s="34"/>
      <c r="J118" s="1"/>
      <c r="K118" s="2"/>
      <c r="L118" s="1"/>
      <c r="M118" s="2"/>
      <c r="N118" s="1"/>
      <c r="O118" s="2"/>
      <c r="P118" s="1"/>
      <c r="Q118" s="2"/>
      <c r="R118" s="1"/>
      <c r="S118" s="2"/>
      <c r="T118" s="1"/>
      <c r="U118" s="2"/>
      <c r="V118" s="275" t="str">
        <f t="shared" si="2"/>
        <v/>
      </c>
      <c r="W118" s="276" t="str">
        <f t="shared" si="3"/>
        <v/>
      </c>
      <c r="X118" s="99"/>
      <c r="Y118" s="40"/>
      <c r="Z118" s="271"/>
    </row>
    <row r="119" spans="3:26" ht="26.1" customHeight="1" thickTop="1" thickBot="1">
      <c r="C119" s="32"/>
      <c r="D119" s="33"/>
      <c r="E119" s="32"/>
      <c r="F119" s="34"/>
      <c r="G119" s="139"/>
      <c r="H119" s="140"/>
      <c r="I119" s="34"/>
      <c r="J119" s="1"/>
      <c r="K119" s="2"/>
      <c r="L119" s="1"/>
      <c r="M119" s="2"/>
      <c r="N119" s="1"/>
      <c r="O119" s="2"/>
      <c r="P119" s="1"/>
      <c r="Q119" s="2"/>
      <c r="R119" s="1"/>
      <c r="S119" s="2"/>
      <c r="T119" s="1"/>
      <c r="U119" s="2"/>
      <c r="V119" s="275" t="str">
        <f t="shared" si="2"/>
        <v/>
      </c>
      <c r="W119" s="276" t="str">
        <f t="shared" si="3"/>
        <v/>
      </c>
      <c r="X119" s="99"/>
      <c r="Y119" s="40"/>
      <c r="Z119" s="271"/>
    </row>
    <row r="120" spans="3:26" ht="26.1" customHeight="1" thickTop="1" thickBot="1">
      <c r="C120" s="32"/>
      <c r="D120" s="33"/>
      <c r="E120" s="32"/>
      <c r="F120" s="34"/>
      <c r="G120" s="139"/>
      <c r="H120" s="140"/>
      <c r="I120" s="34"/>
      <c r="J120" s="1"/>
      <c r="K120" s="2"/>
      <c r="L120" s="1"/>
      <c r="M120" s="2"/>
      <c r="N120" s="1"/>
      <c r="O120" s="2"/>
      <c r="P120" s="1"/>
      <c r="Q120" s="2"/>
      <c r="R120" s="1"/>
      <c r="S120" s="2"/>
      <c r="T120" s="1"/>
      <c r="U120" s="2"/>
      <c r="V120" s="275" t="str">
        <f t="shared" si="2"/>
        <v/>
      </c>
      <c r="W120" s="276" t="str">
        <f t="shared" si="3"/>
        <v/>
      </c>
      <c r="X120" s="99"/>
      <c r="Y120" s="40"/>
      <c r="Z120" s="271"/>
    </row>
    <row r="121" spans="3:26" ht="26.1" customHeight="1" thickTop="1" thickBot="1">
      <c r="C121" s="32"/>
      <c r="D121" s="33"/>
      <c r="E121" s="32"/>
      <c r="F121" s="34"/>
      <c r="G121" s="139"/>
      <c r="H121" s="140"/>
      <c r="I121" s="34"/>
      <c r="J121" s="1"/>
      <c r="K121" s="2"/>
      <c r="L121" s="1"/>
      <c r="M121" s="2"/>
      <c r="N121" s="1"/>
      <c r="O121" s="2"/>
      <c r="P121" s="1"/>
      <c r="Q121" s="2"/>
      <c r="R121" s="1"/>
      <c r="S121" s="2"/>
      <c r="T121" s="1"/>
      <c r="U121" s="2"/>
      <c r="V121" s="275" t="str">
        <f t="shared" si="2"/>
        <v/>
      </c>
      <c r="W121" s="276" t="str">
        <f t="shared" si="3"/>
        <v/>
      </c>
      <c r="X121" s="99"/>
      <c r="Y121" s="40"/>
      <c r="Z121" s="271"/>
    </row>
    <row r="122" spans="3:26" ht="26.1" customHeight="1" thickTop="1" thickBot="1">
      <c r="C122" s="32"/>
      <c r="D122" s="33"/>
      <c r="E122" s="32"/>
      <c r="F122" s="34"/>
      <c r="G122" s="139"/>
      <c r="H122" s="140"/>
      <c r="I122" s="34"/>
      <c r="J122" s="1"/>
      <c r="K122" s="2"/>
      <c r="L122" s="1"/>
      <c r="M122" s="2"/>
      <c r="N122" s="1"/>
      <c r="O122" s="2"/>
      <c r="P122" s="1"/>
      <c r="Q122" s="2"/>
      <c r="R122" s="1"/>
      <c r="S122" s="2"/>
      <c r="T122" s="1"/>
      <c r="U122" s="2"/>
      <c r="V122" s="275" t="str">
        <f t="shared" si="2"/>
        <v/>
      </c>
      <c r="W122" s="276" t="str">
        <f t="shared" si="3"/>
        <v/>
      </c>
      <c r="X122" s="99"/>
      <c r="Y122" s="40"/>
      <c r="Z122" s="271"/>
    </row>
    <row r="123" spans="3:26" ht="26.1" customHeight="1" thickTop="1" thickBot="1">
      <c r="C123" s="32"/>
      <c r="D123" s="33"/>
      <c r="E123" s="32"/>
      <c r="F123" s="34"/>
      <c r="G123" s="139"/>
      <c r="H123" s="140"/>
      <c r="I123" s="34"/>
      <c r="J123" s="1"/>
      <c r="K123" s="2"/>
      <c r="L123" s="1"/>
      <c r="M123" s="2"/>
      <c r="N123" s="1"/>
      <c r="O123" s="2"/>
      <c r="P123" s="1"/>
      <c r="Q123" s="2"/>
      <c r="R123" s="1"/>
      <c r="S123" s="2"/>
      <c r="T123" s="1"/>
      <c r="U123" s="2"/>
      <c r="V123" s="275" t="str">
        <f t="shared" si="2"/>
        <v/>
      </c>
      <c r="W123" s="276" t="str">
        <f t="shared" si="3"/>
        <v/>
      </c>
      <c r="X123" s="99"/>
      <c r="Y123" s="40"/>
    </row>
    <row r="124" spans="3:26" ht="26.1" customHeight="1" thickTop="1" thickBot="1">
      <c r="C124" s="32"/>
      <c r="D124" s="33"/>
      <c r="E124" s="32"/>
      <c r="F124" s="34"/>
      <c r="G124" s="139"/>
      <c r="H124" s="140"/>
      <c r="I124" s="34"/>
      <c r="J124" s="1"/>
      <c r="K124" s="2"/>
      <c r="L124" s="1"/>
      <c r="M124" s="2"/>
      <c r="N124" s="1"/>
      <c r="O124" s="2"/>
      <c r="P124" s="1"/>
      <c r="Q124" s="2"/>
      <c r="R124" s="1"/>
      <c r="S124" s="2"/>
      <c r="T124" s="1"/>
      <c r="U124" s="2"/>
      <c r="V124" s="275" t="str">
        <f t="shared" si="2"/>
        <v/>
      </c>
      <c r="W124" s="276" t="str">
        <f t="shared" si="3"/>
        <v/>
      </c>
      <c r="X124" s="99"/>
      <c r="Y124" s="40"/>
    </row>
    <row r="125" spans="3:26" ht="26.1" customHeight="1" thickTop="1" thickBot="1">
      <c r="C125" s="32"/>
      <c r="D125" s="33"/>
      <c r="E125" s="32"/>
      <c r="F125" s="34"/>
      <c r="G125" s="139"/>
      <c r="H125" s="140"/>
      <c r="I125" s="34"/>
      <c r="J125" s="1"/>
      <c r="K125" s="2"/>
      <c r="L125" s="1"/>
      <c r="M125" s="2"/>
      <c r="N125" s="1"/>
      <c r="O125" s="2"/>
      <c r="P125" s="1"/>
      <c r="Q125" s="2"/>
      <c r="R125" s="1"/>
      <c r="S125" s="2"/>
      <c r="T125" s="1"/>
      <c r="U125" s="2"/>
      <c r="V125" s="275" t="str">
        <f t="shared" si="2"/>
        <v/>
      </c>
      <c r="W125" s="276" t="str">
        <f t="shared" si="3"/>
        <v/>
      </c>
      <c r="X125" s="99"/>
      <c r="Y125" s="40"/>
    </row>
    <row r="126" spans="3:26" ht="26.1" customHeight="1" thickTop="1" thickBot="1">
      <c r="C126" s="32"/>
      <c r="D126" s="33"/>
      <c r="E126" s="32"/>
      <c r="F126" s="34"/>
      <c r="G126" s="139"/>
      <c r="H126" s="140"/>
      <c r="I126" s="34"/>
      <c r="J126" s="1"/>
      <c r="K126" s="2"/>
      <c r="L126" s="1"/>
      <c r="M126" s="2"/>
      <c r="N126" s="1"/>
      <c r="O126" s="2"/>
      <c r="P126" s="1"/>
      <c r="Q126" s="2"/>
      <c r="R126" s="1"/>
      <c r="S126" s="2"/>
      <c r="T126" s="1"/>
      <c r="U126" s="2"/>
      <c r="V126" s="275" t="str">
        <f t="shared" si="2"/>
        <v/>
      </c>
      <c r="W126" s="276" t="str">
        <f t="shared" si="3"/>
        <v/>
      </c>
      <c r="X126" s="99"/>
      <c r="Y126" s="40"/>
    </row>
    <row r="127" spans="3:26" ht="26.1" customHeight="1" thickTop="1" thickBot="1">
      <c r="C127" s="32"/>
      <c r="D127" s="33"/>
      <c r="E127" s="32"/>
      <c r="F127" s="34"/>
      <c r="G127" s="139"/>
      <c r="H127" s="140"/>
      <c r="I127" s="34"/>
      <c r="J127" s="1"/>
      <c r="K127" s="2"/>
      <c r="L127" s="1"/>
      <c r="M127" s="2"/>
      <c r="N127" s="1"/>
      <c r="O127" s="2"/>
      <c r="P127" s="1"/>
      <c r="Q127" s="2"/>
      <c r="R127" s="1"/>
      <c r="S127" s="2"/>
      <c r="T127" s="1"/>
      <c r="U127" s="2"/>
      <c r="V127" s="275" t="str">
        <f t="shared" si="2"/>
        <v/>
      </c>
      <c r="W127" s="276" t="str">
        <f t="shared" si="3"/>
        <v/>
      </c>
      <c r="X127" s="99"/>
      <c r="Y127" s="40"/>
    </row>
    <row r="128" spans="3:26" ht="26.1" customHeight="1" thickTop="1" thickBot="1">
      <c r="C128" s="32"/>
      <c r="D128" s="33"/>
      <c r="E128" s="32"/>
      <c r="F128" s="34"/>
      <c r="G128" s="139"/>
      <c r="H128" s="140"/>
      <c r="I128" s="34"/>
      <c r="J128" s="1"/>
      <c r="K128" s="2"/>
      <c r="L128" s="1"/>
      <c r="M128" s="2"/>
      <c r="N128" s="1"/>
      <c r="O128" s="2"/>
      <c r="P128" s="1"/>
      <c r="Q128" s="2"/>
      <c r="R128" s="1"/>
      <c r="S128" s="2"/>
      <c r="T128" s="1"/>
      <c r="U128" s="2"/>
      <c r="V128" s="275" t="str">
        <f t="shared" si="2"/>
        <v/>
      </c>
      <c r="W128" s="276" t="str">
        <f t="shared" si="3"/>
        <v/>
      </c>
      <c r="X128" s="99"/>
      <c r="Y128" s="40"/>
    </row>
    <row r="129" spans="3:25" ht="26.1" customHeight="1" thickTop="1" thickBot="1">
      <c r="C129" s="32"/>
      <c r="D129" s="33"/>
      <c r="E129" s="32"/>
      <c r="F129" s="34"/>
      <c r="G129" s="139"/>
      <c r="H129" s="140"/>
      <c r="I129" s="34"/>
      <c r="J129" s="1"/>
      <c r="K129" s="2"/>
      <c r="L129" s="1"/>
      <c r="M129" s="2"/>
      <c r="N129" s="1"/>
      <c r="O129" s="2"/>
      <c r="P129" s="1"/>
      <c r="Q129" s="2"/>
      <c r="R129" s="1"/>
      <c r="S129" s="2"/>
      <c r="T129" s="1"/>
      <c r="U129" s="2"/>
      <c r="V129" s="275" t="str">
        <f t="shared" si="2"/>
        <v/>
      </c>
      <c r="W129" s="276" t="str">
        <f t="shared" si="3"/>
        <v/>
      </c>
      <c r="X129" s="99"/>
      <c r="Y129" s="40"/>
    </row>
    <row r="130" spans="3:25" ht="26.1" customHeight="1" thickTop="1" thickBot="1">
      <c r="C130" s="32"/>
      <c r="D130" s="33"/>
      <c r="E130" s="32"/>
      <c r="F130" s="34"/>
      <c r="G130" s="139"/>
      <c r="H130" s="140"/>
      <c r="I130" s="34"/>
      <c r="J130" s="1"/>
      <c r="K130" s="2"/>
      <c r="L130" s="1"/>
      <c r="M130" s="2"/>
      <c r="N130" s="1"/>
      <c r="O130" s="2"/>
      <c r="P130" s="1"/>
      <c r="Q130" s="2"/>
      <c r="R130" s="1"/>
      <c r="S130" s="2"/>
      <c r="T130" s="1"/>
      <c r="U130" s="2"/>
      <c r="V130" s="275" t="str">
        <f t="shared" si="2"/>
        <v/>
      </c>
      <c r="W130" s="276" t="str">
        <f t="shared" si="3"/>
        <v/>
      </c>
      <c r="X130" s="99"/>
      <c r="Y130" s="40"/>
    </row>
    <row r="131" spans="3:25" ht="26.1" customHeight="1" thickTop="1" thickBot="1">
      <c r="C131" s="32"/>
      <c r="D131" s="33"/>
      <c r="E131" s="32"/>
      <c r="F131" s="34"/>
      <c r="G131" s="139"/>
      <c r="H131" s="140"/>
      <c r="I131" s="34"/>
      <c r="J131" s="1"/>
      <c r="K131" s="2"/>
      <c r="L131" s="1"/>
      <c r="M131" s="2"/>
      <c r="N131" s="1"/>
      <c r="O131" s="2"/>
      <c r="P131" s="1"/>
      <c r="Q131" s="2"/>
      <c r="R131" s="1"/>
      <c r="S131" s="2"/>
      <c r="T131" s="1"/>
      <c r="U131" s="2"/>
      <c r="V131" s="275" t="str">
        <f t="shared" si="2"/>
        <v/>
      </c>
      <c r="W131" s="276" t="str">
        <f t="shared" si="3"/>
        <v/>
      </c>
      <c r="X131" s="99"/>
      <c r="Y131" s="40"/>
    </row>
    <row r="132" spans="3:25" ht="26.1" customHeight="1" thickTop="1" thickBot="1">
      <c r="C132" s="32"/>
      <c r="D132" s="33"/>
      <c r="E132" s="32"/>
      <c r="F132" s="34"/>
      <c r="G132" s="139"/>
      <c r="H132" s="140"/>
      <c r="I132" s="34"/>
      <c r="J132" s="1"/>
      <c r="K132" s="2"/>
      <c r="L132" s="1"/>
      <c r="M132" s="2"/>
      <c r="N132" s="1"/>
      <c r="O132" s="2"/>
      <c r="P132" s="1"/>
      <c r="Q132" s="2"/>
      <c r="R132" s="1"/>
      <c r="S132" s="2"/>
      <c r="T132" s="1"/>
      <c r="U132" s="2"/>
      <c r="V132" s="275" t="str">
        <f t="shared" si="2"/>
        <v/>
      </c>
      <c r="W132" s="276" t="str">
        <f t="shared" si="3"/>
        <v/>
      </c>
      <c r="X132" s="99"/>
      <c r="Y132" s="40"/>
    </row>
    <row r="133" spans="3:25" ht="26.1" customHeight="1" thickTop="1" thickBot="1">
      <c r="C133" s="32"/>
      <c r="D133" s="33"/>
      <c r="E133" s="32"/>
      <c r="F133" s="34"/>
      <c r="G133" s="139"/>
      <c r="H133" s="140"/>
      <c r="I133" s="34"/>
      <c r="J133" s="1"/>
      <c r="K133" s="2"/>
      <c r="L133" s="1"/>
      <c r="M133" s="2"/>
      <c r="N133" s="1"/>
      <c r="O133" s="2"/>
      <c r="P133" s="1"/>
      <c r="Q133" s="2"/>
      <c r="R133" s="1"/>
      <c r="S133" s="2"/>
      <c r="T133" s="1"/>
      <c r="U133" s="2"/>
      <c r="V133" s="275" t="str">
        <f t="shared" si="2"/>
        <v/>
      </c>
      <c r="W133" s="276" t="str">
        <f t="shared" si="3"/>
        <v/>
      </c>
      <c r="X133" s="99"/>
      <c r="Y133" s="40"/>
    </row>
    <row r="134" spans="3:25" ht="26.1" customHeight="1" thickTop="1" thickBot="1">
      <c r="C134" s="32"/>
      <c r="D134" s="33"/>
      <c r="E134" s="32"/>
      <c r="F134" s="34"/>
      <c r="G134" s="139"/>
      <c r="H134" s="140"/>
      <c r="I134" s="34"/>
      <c r="J134" s="1"/>
      <c r="K134" s="2"/>
      <c r="L134" s="1"/>
      <c r="M134" s="2"/>
      <c r="N134" s="1"/>
      <c r="O134" s="2"/>
      <c r="P134" s="1"/>
      <c r="Q134" s="2"/>
      <c r="R134" s="1"/>
      <c r="S134" s="2"/>
      <c r="T134" s="1"/>
      <c r="U134" s="2"/>
      <c r="V134" s="275" t="str">
        <f t="shared" si="2"/>
        <v/>
      </c>
      <c r="W134" s="276" t="str">
        <f t="shared" si="3"/>
        <v/>
      </c>
      <c r="X134" s="99"/>
      <c r="Y134" s="40"/>
    </row>
    <row r="135" spans="3:25" ht="26.1" customHeight="1" thickTop="1" thickBot="1">
      <c r="C135" s="32"/>
      <c r="D135" s="33"/>
      <c r="E135" s="32"/>
      <c r="F135" s="34"/>
      <c r="G135" s="139"/>
      <c r="H135" s="140"/>
      <c r="I135" s="34"/>
      <c r="J135" s="1"/>
      <c r="K135" s="2"/>
      <c r="L135" s="1"/>
      <c r="M135" s="2"/>
      <c r="N135" s="1"/>
      <c r="O135" s="2"/>
      <c r="P135" s="1"/>
      <c r="Q135" s="2"/>
      <c r="R135" s="1"/>
      <c r="S135" s="2"/>
      <c r="T135" s="1"/>
      <c r="U135" s="2"/>
      <c r="V135" s="275" t="str">
        <f t="shared" si="2"/>
        <v/>
      </c>
      <c r="W135" s="276" t="str">
        <f t="shared" si="3"/>
        <v/>
      </c>
      <c r="X135" s="99"/>
      <c r="Y135" s="40"/>
    </row>
    <row r="136" spans="3:25" ht="26.1" customHeight="1" thickTop="1" thickBot="1">
      <c r="C136" s="32"/>
      <c r="D136" s="33"/>
      <c r="E136" s="32"/>
      <c r="F136" s="34"/>
      <c r="G136" s="139"/>
      <c r="H136" s="140"/>
      <c r="I136" s="34"/>
      <c r="J136" s="1"/>
      <c r="K136" s="2"/>
      <c r="L136" s="1"/>
      <c r="M136" s="2"/>
      <c r="N136" s="1"/>
      <c r="O136" s="2"/>
      <c r="P136" s="1"/>
      <c r="Q136" s="2"/>
      <c r="R136" s="1"/>
      <c r="S136" s="2"/>
      <c r="T136" s="1"/>
      <c r="U136" s="2"/>
      <c r="V136" s="275" t="str">
        <f t="shared" si="2"/>
        <v/>
      </c>
      <c r="W136" s="276" t="str">
        <f t="shared" si="3"/>
        <v/>
      </c>
      <c r="X136" s="99"/>
      <c r="Y136" s="40"/>
    </row>
    <row r="137" spans="3:25" ht="26.1" customHeight="1" thickTop="1" thickBot="1">
      <c r="C137" s="32"/>
      <c r="D137" s="33"/>
      <c r="E137" s="32"/>
      <c r="F137" s="34"/>
      <c r="G137" s="139"/>
      <c r="H137" s="140"/>
      <c r="I137" s="34"/>
      <c r="J137" s="1"/>
      <c r="K137" s="2"/>
      <c r="L137" s="1"/>
      <c r="M137" s="2"/>
      <c r="N137" s="1"/>
      <c r="O137" s="2"/>
      <c r="P137" s="1"/>
      <c r="Q137" s="2"/>
      <c r="R137" s="1"/>
      <c r="S137" s="2"/>
      <c r="T137" s="1"/>
      <c r="U137" s="2"/>
      <c r="V137" s="275" t="str">
        <f t="shared" si="2"/>
        <v/>
      </c>
      <c r="W137" s="276" t="str">
        <f t="shared" si="3"/>
        <v/>
      </c>
      <c r="X137" s="99"/>
      <c r="Y137" s="40"/>
    </row>
    <row r="138" spans="3:25" ht="26.1" customHeight="1" thickTop="1" thickBot="1">
      <c r="C138" s="32"/>
      <c r="D138" s="33"/>
      <c r="E138" s="32"/>
      <c r="F138" s="34"/>
      <c r="G138" s="139"/>
      <c r="H138" s="140"/>
      <c r="I138" s="34"/>
      <c r="J138" s="1"/>
      <c r="K138" s="2"/>
      <c r="L138" s="1"/>
      <c r="M138" s="2"/>
      <c r="N138" s="1"/>
      <c r="O138" s="2"/>
      <c r="P138" s="1"/>
      <c r="Q138" s="2"/>
      <c r="R138" s="1"/>
      <c r="S138" s="2"/>
      <c r="T138" s="1"/>
      <c r="U138" s="2"/>
      <c r="V138" s="275" t="str">
        <f t="shared" si="2"/>
        <v/>
      </c>
      <c r="W138" s="276" t="str">
        <f t="shared" si="3"/>
        <v/>
      </c>
      <c r="X138" s="99"/>
      <c r="Y138" s="40"/>
    </row>
    <row r="139" spans="3:25" ht="26.1" customHeight="1" thickTop="1" thickBot="1">
      <c r="C139" s="32"/>
      <c r="D139" s="33"/>
      <c r="E139" s="32"/>
      <c r="F139" s="34"/>
      <c r="G139" s="139"/>
      <c r="H139" s="140"/>
      <c r="I139" s="34"/>
      <c r="J139" s="1"/>
      <c r="K139" s="2"/>
      <c r="L139" s="1"/>
      <c r="M139" s="2"/>
      <c r="N139" s="1"/>
      <c r="O139" s="2"/>
      <c r="P139" s="1"/>
      <c r="Q139" s="2"/>
      <c r="R139" s="1"/>
      <c r="S139" s="2"/>
      <c r="T139" s="1"/>
      <c r="U139" s="2"/>
      <c r="V139" s="275" t="str">
        <f t="shared" si="2"/>
        <v/>
      </c>
      <c r="W139" s="276" t="str">
        <f t="shared" si="3"/>
        <v/>
      </c>
      <c r="X139" s="99"/>
      <c r="Y139" s="40"/>
    </row>
    <row r="140" spans="3:25" ht="26.1" customHeight="1" thickTop="1" thickBot="1">
      <c r="C140" s="32"/>
      <c r="D140" s="33"/>
      <c r="E140" s="32"/>
      <c r="F140" s="34"/>
      <c r="G140" s="139"/>
      <c r="H140" s="140"/>
      <c r="I140" s="34"/>
      <c r="J140" s="1"/>
      <c r="K140" s="2"/>
      <c r="L140" s="1"/>
      <c r="M140" s="2"/>
      <c r="N140" s="1"/>
      <c r="O140" s="2"/>
      <c r="P140" s="1"/>
      <c r="Q140" s="2"/>
      <c r="R140" s="1"/>
      <c r="S140" s="2"/>
      <c r="T140" s="1"/>
      <c r="U140" s="2"/>
      <c r="V140" s="275" t="str">
        <f t="shared" si="2"/>
        <v/>
      </c>
      <c r="W140" s="276" t="str">
        <f t="shared" si="3"/>
        <v/>
      </c>
      <c r="X140" s="99"/>
      <c r="Y140" s="40"/>
    </row>
    <row r="141" spans="3:25" ht="26.1" customHeight="1" thickTop="1" thickBot="1">
      <c r="C141" s="32"/>
      <c r="D141" s="33"/>
      <c r="E141" s="32"/>
      <c r="F141" s="34"/>
      <c r="G141" s="139"/>
      <c r="H141" s="140"/>
      <c r="I141" s="34"/>
      <c r="J141" s="1"/>
      <c r="K141" s="2"/>
      <c r="L141" s="1"/>
      <c r="M141" s="2"/>
      <c r="N141" s="1"/>
      <c r="O141" s="2"/>
      <c r="P141" s="1"/>
      <c r="Q141" s="2"/>
      <c r="R141" s="1"/>
      <c r="S141" s="2"/>
      <c r="T141" s="1"/>
      <c r="U141" s="2"/>
      <c r="V141" s="275" t="str">
        <f t="shared" si="2"/>
        <v/>
      </c>
      <c r="W141" s="276" t="str">
        <f t="shared" si="3"/>
        <v/>
      </c>
      <c r="X141" s="99"/>
      <c r="Y141" s="40"/>
    </row>
    <row r="142" spans="3:25" ht="26.1" customHeight="1" thickTop="1" thickBot="1">
      <c r="C142" s="32"/>
      <c r="D142" s="33"/>
      <c r="E142" s="32"/>
      <c r="F142" s="34"/>
      <c r="G142" s="139"/>
      <c r="H142" s="140"/>
      <c r="I142" s="34"/>
      <c r="J142" s="1"/>
      <c r="K142" s="2"/>
      <c r="L142" s="1"/>
      <c r="M142" s="2"/>
      <c r="N142" s="1"/>
      <c r="O142" s="2"/>
      <c r="P142" s="1"/>
      <c r="Q142" s="2"/>
      <c r="R142" s="1"/>
      <c r="S142" s="2"/>
      <c r="T142" s="1"/>
      <c r="U142" s="2"/>
      <c r="V142" s="275" t="str">
        <f t="shared" si="2"/>
        <v/>
      </c>
      <c r="W142" s="276" t="str">
        <f t="shared" si="3"/>
        <v/>
      </c>
      <c r="X142" s="99"/>
      <c r="Y142" s="40"/>
    </row>
    <row r="143" spans="3:25" ht="26.1" customHeight="1" thickTop="1" thickBot="1">
      <c r="C143" s="32"/>
      <c r="D143" s="33"/>
      <c r="E143" s="32"/>
      <c r="F143" s="34"/>
      <c r="G143" s="139"/>
      <c r="H143" s="140"/>
      <c r="I143" s="34"/>
      <c r="J143" s="1"/>
      <c r="K143" s="2"/>
      <c r="L143" s="1"/>
      <c r="M143" s="2"/>
      <c r="N143" s="1"/>
      <c r="O143" s="2"/>
      <c r="P143" s="1"/>
      <c r="Q143" s="2"/>
      <c r="R143" s="1"/>
      <c r="S143" s="2"/>
      <c r="T143" s="1"/>
      <c r="U143" s="2"/>
      <c r="V143" s="275" t="str">
        <f t="shared" si="2"/>
        <v/>
      </c>
      <c r="W143" s="276" t="str">
        <f t="shared" si="3"/>
        <v/>
      </c>
      <c r="X143" s="99"/>
      <c r="Y143" s="40"/>
    </row>
    <row r="144" spans="3:25" ht="26.1" customHeight="1" thickTop="1" thickBot="1">
      <c r="C144" s="32"/>
      <c r="D144" s="33"/>
      <c r="E144" s="32"/>
      <c r="F144" s="34"/>
      <c r="G144" s="139"/>
      <c r="H144" s="140"/>
      <c r="I144" s="34"/>
      <c r="J144" s="1"/>
      <c r="K144" s="2"/>
      <c r="L144" s="1"/>
      <c r="M144" s="2"/>
      <c r="N144" s="1"/>
      <c r="O144" s="2"/>
      <c r="P144" s="1"/>
      <c r="Q144" s="2"/>
      <c r="R144" s="1"/>
      <c r="S144" s="2"/>
      <c r="T144" s="1"/>
      <c r="U144" s="2"/>
      <c r="V144" s="275" t="str">
        <f t="shared" si="2"/>
        <v/>
      </c>
      <c r="W144" s="276" t="str">
        <f t="shared" si="3"/>
        <v/>
      </c>
      <c r="X144" s="99"/>
      <c r="Y144" s="40"/>
    </row>
    <row r="145" spans="3:25" ht="26.1" customHeight="1" thickTop="1" thickBot="1">
      <c r="C145" s="32"/>
      <c r="D145" s="33"/>
      <c r="E145" s="32"/>
      <c r="F145" s="34"/>
      <c r="G145" s="139"/>
      <c r="H145" s="140"/>
      <c r="I145" s="34"/>
      <c r="J145" s="1"/>
      <c r="K145" s="2"/>
      <c r="L145" s="1"/>
      <c r="M145" s="2"/>
      <c r="N145" s="1"/>
      <c r="O145" s="2"/>
      <c r="P145" s="1"/>
      <c r="Q145" s="2"/>
      <c r="R145" s="1"/>
      <c r="S145" s="2"/>
      <c r="T145" s="1"/>
      <c r="U145" s="2"/>
      <c r="V145" s="275" t="str">
        <f t="shared" si="2"/>
        <v/>
      </c>
      <c r="W145" s="276" t="str">
        <f t="shared" si="3"/>
        <v/>
      </c>
      <c r="X145" s="99"/>
      <c r="Y145" s="40"/>
    </row>
    <row r="146" spans="3:25" ht="26.1" customHeight="1" thickTop="1" thickBot="1">
      <c r="C146" s="32"/>
      <c r="D146" s="33"/>
      <c r="E146" s="32"/>
      <c r="F146" s="34"/>
      <c r="G146" s="139"/>
      <c r="H146" s="140"/>
      <c r="I146" s="34"/>
      <c r="J146" s="1"/>
      <c r="K146" s="2"/>
      <c r="L146" s="1"/>
      <c r="M146" s="2"/>
      <c r="N146" s="1"/>
      <c r="O146" s="2"/>
      <c r="P146" s="1"/>
      <c r="Q146" s="2"/>
      <c r="R146" s="1"/>
      <c r="S146" s="2"/>
      <c r="T146" s="1"/>
      <c r="U146" s="2"/>
      <c r="V146" s="275" t="str">
        <f t="shared" si="2"/>
        <v/>
      </c>
      <c r="W146" s="276" t="str">
        <f t="shared" si="3"/>
        <v/>
      </c>
      <c r="X146" s="99"/>
      <c r="Y146" s="40"/>
    </row>
    <row r="147" spans="3:25" ht="26.1" customHeight="1" thickTop="1" thickBot="1">
      <c r="C147" s="32"/>
      <c r="D147" s="33"/>
      <c r="E147" s="32"/>
      <c r="F147" s="34"/>
      <c r="G147" s="139"/>
      <c r="H147" s="140"/>
      <c r="I147" s="34"/>
      <c r="J147" s="1"/>
      <c r="K147" s="2"/>
      <c r="L147" s="1"/>
      <c r="M147" s="2"/>
      <c r="N147" s="1"/>
      <c r="O147" s="2"/>
      <c r="P147" s="1"/>
      <c r="Q147" s="2"/>
      <c r="R147" s="1"/>
      <c r="S147" s="2"/>
      <c r="T147" s="1"/>
      <c r="U147" s="2"/>
      <c r="V147" s="275" t="str">
        <f t="shared" si="2"/>
        <v/>
      </c>
      <c r="W147" s="276" t="str">
        <f t="shared" si="3"/>
        <v/>
      </c>
      <c r="X147" s="99"/>
      <c r="Y147" s="40"/>
    </row>
    <row r="148" spans="3:25" ht="26.1" customHeight="1" thickTop="1" thickBot="1">
      <c r="C148" s="32"/>
      <c r="D148" s="33"/>
      <c r="E148" s="32"/>
      <c r="F148" s="34"/>
      <c r="G148" s="139"/>
      <c r="H148" s="140"/>
      <c r="I148" s="34"/>
      <c r="J148" s="1"/>
      <c r="K148" s="2"/>
      <c r="L148" s="1"/>
      <c r="M148" s="2"/>
      <c r="N148" s="1"/>
      <c r="O148" s="2"/>
      <c r="P148" s="1"/>
      <c r="Q148" s="2"/>
      <c r="R148" s="1"/>
      <c r="S148" s="2"/>
      <c r="T148" s="1"/>
      <c r="U148" s="2"/>
      <c r="V148" s="275" t="str">
        <f t="shared" si="2"/>
        <v/>
      </c>
      <c r="W148" s="276" t="str">
        <f t="shared" si="3"/>
        <v/>
      </c>
      <c r="X148" s="99"/>
      <c r="Y148" s="40"/>
    </row>
    <row r="149" spans="3:25" ht="26.1" customHeight="1" thickTop="1" thickBot="1">
      <c r="C149" s="32"/>
      <c r="D149" s="33"/>
      <c r="E149" s="32"/>
      <c r="F149" s="34"/>
      <c r="G149" s="139"/>
      <c r="H149" s="140"/>
      <c r="I149" s="34"/>
      <c r="J149" s="1"/>
      <c r="K149" s="2"/>
      <c r="L149" s="1"/>
      <c r="M149" s="2"/>
      <c r="N149" s="1"/>
      <c r="O149" s="2"/>
      <c r="P149" s="1"/>
      <c r="Q149" s="2"/>
      <c r="R149" s="1"/>
      <c r="S149" s="2"/>
      <c r="T149" s="1"/>
      <c r="U149" s="2"/>
      <c r="V149" s="275" t="str">
        <f t="shared" si="2"/>
        <v/>
      </c>
      <c r="W149" s="276" t="str">
        <f t="shared" si="3"/>
        <v/>
      </c>
      <c r="X149" s="99"/>
      <c r="Y149" s="40"/>
    </row>
    <row r="150" spans="3:25" ht="26.1" customHeight="1" thickTop="1" thickBot="1">
      <c r="C150" s="32"/>
      <c r="D150" s="33"/>
      <c r="E150" s="32"/>
      <c r="F150" s="34"/>
      <c r="G150" s="139"/>
      <c r="H150" s="140"/>
      <c r="I150" s="34"/>
      <c r="J150" s="1"/>
      <c r="K150" s="2"/>
      <c r="L150" s="1"/>
      <c r="M150" s="2"/>
      <c r="N150" s="1"/>
      <c r="O150" s="2"/>
      <c r="P150" s="1"/>
      <c r="Q150" s="2"/>
      <c r="R150" s="1"/>
      <c r="S150" s="2"/>
      <c r="T150" s="1"/>
      <c r="U150" s="2"/>
      <c r="V150" s="275" t="str">
        <f t="shared" si="2"/>
        <v/>
      </c>
      <c r="W150" s="276" t="str">
        <f t="shared" si="3"/>
        <v/>
      </c>
      <c r="X150" s="99"/>
      <c r="Y150" s="40"/>
    </row>
    <row r="151" spans="3:25" ht="26.1" customHeight="1" thickTop="1" thickBot="1">
      <c r="C151" s="32"/>
      <c r="D151" s="33"/>
      <c r="E151" s="32"/>
      <c r="F151" s="34"/>
      <c r="G151" s="139"/>
      <c r="H151" s="140"/>
      <c r="I151" s="34"/>
      <c r="J151" s="1"/>
      <c r="K151" s="2"/>
      <c r="L151" s="1"/>
      <c r="M151" s="2"/>
      <c r="N151" s="1"/>
      <c r="O151" s="2"/>
      <c r="P151" s="1"/>
      <c r="Q151" s="2"/>
      <c r="R151" s="1"/>
      <c r="S151" s="2"/>
      <c r="T151" s="1"/>
      <c r="U151" s="2"/>
      <c r="V151" s="275" t="str">
        <f t="shared" si="2"/>
        <v/>
      </c>
      <c r="W151" s="276" t="str">
        <f t="shared" si="3"/>
        <v/>
      </c>
      <c r="X151" s="99"/>
      <c r="Y151" s="40"/>
    </row>
    <row r="152" spans="3:25" ht="26.1" customHeight="1" thickTop="1" thickBot="1">
      <c r="C152" s="32"/>
      <c r="D152" s="33"/>
      <c r="E152" s="32"/>
      <c r="F152" s="34"/>
      <c r="G152" s="139"/>
      <c r="H152" s="140"/>
      <c r="I152" s="34"/>
      <c r="J152" s="1"/>
      <c r="K152" s="2"/>
      <c r="L152" s="1"/>
      <c r="M152" s="2"/>
      <c r="N152" s="1"/>
      <c r="O152" s="2"/>
      <c r="P152" s="1"/>
      <c r="Q152" s="2"/>
      <c r="R152" s="1"/>
      <c r="S152" s="2"/>
      <c r="T152" s="1"/>
      <c r="U152" s="2"/>
      <c r="V152" s="275" t="str">
        <f t="shared" si="2"/>
        <v/>
      </c>
      <c r="W152" s="276" t="str">
        <f t="shared" si="3"/>
        <v/>
      </c>
      <c r="X152" s="99"/>
      <c r="Y152" s="40"/>
    </row>
    <row r="153" spans="3:25" ht="26.1" customHeight="1" thickTop="1" thickBot="1">
      <c r="C153" s="32"/>
      <c r="D153" s="33"/>
      <c r="E153" s="32"/>
      <c r="F153" s="34"/>
      <c r="G153" s="139"/>
      <c r="H153" s="140"/>
      <c r="I153" s="34"/>
      <c r="J153" s="1"/>
      <c r="K153" s="2"/>
      <c r="L153" s="1"/>
      <c r="M153" s="2"/>
      <c r="N153" s="1"/>
      <c r="O153" s="2"/>
      <c r="P153" s="1"/>
      <c r="Q153" s="2"/>
      <c r="R153" s="1"/>
      <c r="S153" s="2"/>
      <c r="T153" s="1"/>
      <c r="U153" s="2"/>
      <c r="V153" s="275" t="str">
        <f t="shared" si="2"/>
        <v/>
      </c>
      <c r="W153" s="276" t="str">
        <f t="shared" si="3"/>
        <v/>
      </c>
      <c r="X153" s="99"/>
      <c r="Y153" s="40"/>
    </row>
    <row r="154" spans="3:25" ht="26.1" customHeight="1" thickTop="1" thickBot="1">
      <c r="C154" s="32"/>
      <c r="D154" s="33"/>
      <c r="E154" s="32"/>
      <c r="F154" s="34"/>
      <c r="G154" s="139"/>
      <c r="H154" s="140"/>
      <c r="I154" s="34"/>
      <c r="J154" s="1"/>
      <c r="K154" s="2"/>
      <c r="L154" s="1"/>
      <c r="M154" s="2"/>
      <c r="N154" s="1"/>
      <c r="O154" s="2"/>
      <c r="P154" s="1"/>
      <c r="Q154" s="2"/>
      <c r="R154" s="1"/>
      <c r="S154" s="2"/>
      <c r="T154" s="1"/>
      <c r="U154" s="2"/>
      <c r="V154" s="275" t="str">
        <f t="shared" si="2"/>
        <v/>
      </c>
      <c r="W154" s="276" t="str">
        <f t="shared" si="3"/>
        <v/>
      </c>
      <c r="X154" s="99"/>
      <c r="Y154" s="40"/>
    </row>
    <row r="155" spans="3:25" ht="26.1" customHeight="1" thickTop="1" thickBot="1">
      <c r="C155" s="32"/>
      <c r="D155" s="33"/>
      <c r="E155" s="32"/>
      <c r="F155" s="34"/>
      <c r="G155" s="139"/>
      <c r="H155" s="140"/>
      <c r="I155" s="34"/>
      <c r="J155" s="1"/>
      <c r="K155" s="2"/>
      <c r="L155" s="1"/>
      <c r="M155" s="2"/>
      <c r="N155" s="1"/>
      <c r="O155" s="2"/>
      <c r="P155" s="1"/>
      <c r="Q155" s="2"/>
      <c r="R155" s="1"/>
      <c r="S155" s="2"/>
      <c r="T155" s="1"/>
      <c r="U155" s="2"/>
      <c r="V155" s="275" t="str">
        <f t="shared" si="2"/>
        <v/>
      </c>
      <c r="W155" s="276" t="str">
        <f t="shared" si="3"/>
        <v/>
      </c>
      <c r="X155" s="99"/>
      <c r="Y155" s="40"/>
    </row>
    <row r="156" spans="3:25" ht="26.1" customHeight="1" thickTop="1" thickBot="1">
      <c r="C156" s="32"/>
      <c r="D156" s="33"/>
      <c r="E156" s="32"/>
      <c r="F156" s="34"/>
      <c r="G156" s="139"/>
      <c r="H156" s="140"/>
      <c r="I156" s="34"/>
      <c r="J156" s="1"/>
      <c r="K156" s="2"/>
      <c r="L156" s="1"/>
      <c r="M156" s="2"/>
      <c r="N156" s="1"/>
      <c r="O156" s="2"/>
      <c r="P156" s="1"/>
      <c r="Q156" s="2"/>
      <c r="R156" s="1"/>
      <c r="S156" s="2"/>
      <c r="T156" s="1"/>
      <c r="U156" s="2"/>
      <c r="V156" s="275" t="str">
        <f t="shared" si="2"/>
        <v/>
      </c>
      <c r="W156" s="276" t="str">
        <f t="shared" si="3"/>
        <v/>
      </c>
      <c r="X156" s="99"/>
      <c r="Y156" s="40"/>
    </row>
    <row r="157" spans="3:25" ht="26.1" customHeight="1" thickTop="1" thickBot="1">
      <c r="C157" s="32"/>
      <c r="D157" s="33"/>
      <c r="E157" s="32"/>
      <c r="F157" s="34"/>
      <c r="G157" s="139"/>
      <c r="H157" s="140"/>
      <c r="I157" s="34"/>
      <c r="J157" s="1"/>
      <c r="K157" s="2"/>
      <c r="L157" s="1"/>
      <c r="M157" s="2"/>
      <c r="N157" s="1"/>
      <c r="O157" s="2"/>
      <c r="P157" s="1"/>
      <c r="Q157" s="2"/>
      <c r="R157" s="1"/>
      <c r="S157" s="2"/>
      <c r="T157" s="1"/>
      <c r="U157" s="2"/>
      <c r="V157" s="275" t="str">
        <f t="shared" ref="V157:V220" si="4">IF(AND(COUNTA(K157,M157,O157,Q157,S157,U157)=0,COUNTA(J157,L157,N157,P157,R157,T157)=6),"x","")</f>
        <v/>
      </c>
      <c r="W157" s="276" t="str">
        <f t="shared" ref="W157:W220" si="5">IF(COUNTA(K157,M157,O157,Q157,S157,U157)=1,"x","")</f>
        <v/>
      </c>
      <c r="X157" s="99"/>
      <c r="Y157" s="40"/>
    </row>
    <row r="158" spans="3:25" ht="26.1" customHeight="1" thickTop="1" thickBot="1">
      <c r="C158" s="32"/>
      <c r="D158" s="33"/>
      <c r="E158" s="32"/>
      <c r="F158" s="34"/>
      <c r="G158" s="139"/>
      <c r="H158" s="140"/>
      <c r="I158" s="34"/>
      <c r="J158" s="1"/>
      <c r="K158" s="2"/>
      <c r="L158" s="1"/>
      <c r="M158" s="2"/>
      <c r="N158" s="1"/>
      <c r="O158" s="2"/>
      <c r="P158" s="1"/>
      <c r="Q158" s="2"/>
      <c r="R158" s="1"/>
      <c r="S158" s="2"/>
      <c r="T158" s="1"/>
      <c r="U158" s="2"/>
      <c r="V158" s="275" t="str">
        <f t="shared" si="4"/>
        <v/>
      </c>
      <c r="W158" s="276" t="str">
        <f t="shared" si="5"/>
        <v/>
      </c>
      <c r="X158" s="99"/>
      <c r="Y158" s="40"/>
    </row>
    <row r="159" spans="3:25" ht="26.1" customHeight="1" thickTop="1" thickBot="1">
      <c r="C159" s="32"/>
      <c r="D159" s="33"/>
      <c r="E159" s="32"/>
      <c r="F159" s="34"/>
      <c r="G159" s="139"/>
      <c r="H159" s="140"/>
      <c r="I159" s="34"/>
      <c r="J159" s="1"/>
      <c r="K159" s="2"/>
      <c r="L159" s="1"/>
      <c r="M159" s="2"/>
      <c r="N159" s="1"/>
      <c r="O159" s="2"/>
      <c r="P159" s="1"/>
      <c r="Q159" s="2"/>
      <c r="R159" s="1"/>
      <c r="S159" s="2"/>
      <c r="T159" s="1"/>
      <c r="U159" s="2"/>
      <c r="V159" s="275" t="str">
        <f t="shared" si="4"/>
        <v/>
      </c>
      <c r="W159" s="276" t="str">
        <f t="shared" si="5"/>
        <v/>
      </c>
      <c r="X159" s="99"/>
      <c r="Y159" s="40"/>
    </row>
    <row r="160" spans="3:25" ht="26.1" customHeight="1" thickTop="1" thickBot="1">
      <c r="C160" s="32"/>
      <c r="D160" s="33"/>
      <c r="E160" s="32"/>
      <c r="F160" s="34"/>
      <c r="G160" s="139"/>
      <c r="H160" s="140"/>
      <c r="I160" s="34"/>
      <c r="J160" s="1"/>
      <c r="K160" s="2"/>
      <c r="L160" s="1"/>
      <c r="M160" s="2"/>
      <c r="N160" s="1"/>
      <c r="O160" s="2"/>
      <c r="P160" s="1"/>
      <c r="Q160" s="2"/>
      <c r="R160" s="1"/>
      <c r="S160" s="2"/>
      <c r="T160" s="1"/>
      <c r="U160" s="2"/>
      <c r="V160" s="275" t="str">
        <f t="shared" si="4"/>
        <v/>
      </c>
      <c r="W160" s="276" t="str">
        <f t="shared" si="5"/>
        <v/>
      </c>
      <c r="X160" s="99"/>
      <c r="Y160" s="40"/>
    </row>
    <row r="161" spans="3:25" ht="26.1" customHeight="1" thickTop="1" thickBot="1">
      <c r="C161" s="32"/>
      <c r="D161" s="33"/>
      <c r="E161" s="32"/>
      <c r="F161" s="34"/>
      <c r="G161" s="139"/>
      <c r="H161" s="140"/>
      <c r="I161" s="34"/>
      <c r="J161" s="1"/>
      <c r="K161" s="2"/>
      <c r="L161" s="1"/>
      <c r="M161" s="2"/>
      <c r="N161" s="1"/>
      <c r="O161" s="2"/>
      <c r="P161" s="1"/>
      <c r="Q161" s="2"/>
      <c r="R161" s="1"/>
      <c r="S161" s="2"/>
      <c r="T161" s="1"/>
      <c r="U161" s="2"/>
      <c r="V161" s="275" t="str">
        <f t="shared" si="4"/>
        <v/>
      </c>
      <c r="W161" s="276" t="str">
        <f t="shared" si="5"/>
        <v/>
      </c>
      <c r="X161" s="99"/>
      <c r="Y161" s="40"/>
    </row>
    <row r="162" spans="3:25" ht="26.1" customHeight="1" thickTop="1" thickBot="1">
      <c r="C162" s="32"/>
      <c r="D162" s="33"/>
      <c r="E162" s="32"/>
      <c r="F162" s="34"/>
      <c r="G162" s="139"/>
      <c r="H162" s="140"/>
      <c r="I162" s="34"/>
      <c r="J162" s="1"/>
      <c r="K162" s="2"/>
      <c r="L162" s="1"/>
      <c r="M162" s="2"/>
      <c r="N162" s="1"/>
      <c r="O162" s="2"/>
      <c r="P162" s="1"/>
      <c r="Q162" s="2"/>
      <c r="R162" s="1"/>
      <c r="S162" s="2"/>
      <c r="T162" s="1"/>
      <c r="U162" s="2"/>
      <c r="V162" s="275" t="str">
        <f t="shared" si="4"/>
        <v/>
      </c>
      <c r="W162" s="276" t="str">
        <f t="shared" si="5"/>
        <v/>
      </c>
      <c r="X162" s="99"/>
      <c r="Y162" s="40"/>
    </row>
    <row r="163" spans="3:25" ht="26.1" customHeight="1" thickTop="1" thickBot="1">
      <c r="C163" s="32"/>
      <c r="D163" s="33"/>
      <c r="E163" s="32"/>
      <c r="F163" s="34"/>
      <c r="G163" s="139"/>
      <c r="H163" s="140"/>
      <c r="I163" s="34"/>
      <c r="J163" s="1"/>
      <c r="K163" s="2"/>
      <c r="L163" s="1"/>
      <c r="M163" s="2"/>
      <c r="N163" s="1"/>
      <c r="O163" s="2"/>
      <c r="P163" s="1"/>
      <c r="Q163" s="2"/>
      <c r="R163" s="1"/>
      <c r="S163" s="2"/>
      <c r="T163" s="1"/>
      <c r="U163" s="2"/>
      <c r="V163" s="275" t="str">
        <f t="shared" si="4"/>
        <v/>
      </c>
      <c r="W163" s="276" t="str">
        <f t="shared" si="5"/>
        <v/>
      </c>
      <c r="X163" s="99"/>
      <c r="Y163" s="40"/>
    </row>
    <row r="164" spans="3:25" ht="26.1" customHeight="1" thickTop="1" thickBot="1">
      <c r="C164" s="32"/>
      <c r="D164" s="33"/>
      <c r="E164" s="32"/>
      <c r="F164" s="34"/>
      <c r="G164" s="139"/>
      <c r="H164" s="140"/>
      <c r="I164" s="34"/>
      <c r="J164" s="1"/>
      <c r="K164" s="2"/>
      <c r="L164" s="1"/>
      <c r="M164" s="2"/>
      <c r="N164" s="1"/>
      <c r="O164" s="2"/>
      <c r="P164" s="1"/>
      <c r="Q164" s="2"/>
      <c r="R164" s="1"/>
      <c r="S164" s="2"/>
      <c r="T164" s="1"/>
      <c r="U164" s="2"/>
      <c r="V164" s="275" t="str">
        <f t="shared" si="4"/>
        <v/>
      </c>
      <c r="W164" s="276" t="str">
        <f t="shared" si="5"/>
        <v/>
      </c>
      <c r="X164" s="99"/>
      <c r="Y164" s="40"/>
    </row>
    <row r="165" spans="3:25" ht="26.1" customHeight="1" thickTop="1" thickBot="1">
      <c r="C165" s="32"/>
      <c r="D165" s="33"/>
      <c r="E165" s="32"/>
      <c r="F165" s="34"/>
      <c r="G165" s="139"/>
      <c r="H165" s="140"/>
      <c r="I165" s="34"/>
      <c r="J165" s="1"/>
      <c r="K165" s="2"/>
      <c r="L165" s="1"/>
      <c r="M165" s="2"/>
      <c r="N165" s="1"/>
      <c r="O165" s="2"/>
      <c r="P165" s="1"/>
      <c r="Q165" s="2"/>
      <c r="R165" s="1"/>
      <c r="S165" s="2"/>
      <c r="T165" s="1"/>
      <c r="U165" s="2"/>
      <c r="V165" s="275" t="str">
        <f t="shared" si="4"/>
        <v/>
      </c>
      <c r="W165" s="276" t="str">
        <f t="shared" si="5"/>
        <v/>
      </c>
      <c r="X165" s="99"/>
      <c r="Y165" s="40"/>
    </row>
    <row r="166" spans="3:25" ht="26.1" customHeight="1" thickTop="1" thickBot="1">
      <c r="C166" s="32"/>
      <c r="D166" s="33"/>
      <c r="E166" s="32"/>
      <c r="F166" s="34"/>
      <c r="G166" s="139"/>
      <c r="H166" s="140"/>
      <c r="I166" s="34"/>
      <c r="J166" s="1"/>
      <c r="K166" s="2"/>
      <c r="L166" s="1"/>
      <c r="M166" s="2"/>
      <c r="N166" s="1"/>
      <c r="O166" s="2"/>
      <c r="P166" s="1"/>
      <c r="Q166" s="2"/>
      <c r="R166" s="1"/>
      <c r="S166" s="2"/>
      <c r="T166" s="1"/>
      <c r="U166" s="2"/>
      <c r="V166" s="275" t="str">
        <f t="shared" si="4"/>
        <v/>
      </c>
      <c r="W166" s="276" t="str">
        <f t="shared" si="5"/>
        <v/>
      </c>
      <c r="X166" s="99"/>
      <c r="Y166" s="40"/>
    </row>
    <row r="167" spans="3:25" ht="26.1" customHeight="1" thickTop="1" thickBot="1">
      <c r="C167" s="32"/>
      <c r="D167" s="33"/>
      <c r="E167" s="32"/>
      <c r="F167" s="34"/>
      <c r="G167" s="139"/>
      <c r="H167" s="140"/>
      <c r="I167" s="34"/>
      <c r="J167" s="1"/>
      <c r="K167" s="2"/>
      <c r="L167" s="1"/>
      <c r="M167" s="2"/>
      <c r="N167" s="1"/>
      <c r="O167" s="2"/>
      <c r="P167" s="1"/>
      <c r="Q167" s="2"/>
      <c r="R167" s="1"/>
      <c r="S167" s="2"/>
      <c r="T167" s="1"/>
      <c r="U167" s="2"/>
      <c r="V167" s="275" t="str">
        <f t="shared" si="4"/>
        <v/>
      </c>
      <c r="W167" s="276" t="str">
        <f t="shared" si="5"/>
        <v/>
      </c>
      <c r="X167" s="99"/>
      <c r="Y167" s="40"/>
    </row>
    <row r="168" spans="3:25" ht="26.1" customHeight="1" thickTop="1" thickBot="1">
      <c r="C168" s="32"/>
      <c r="D168" s="33"/>
      <c r="E168" s="32"/>
      <c r="F168" s="34"/>
      <c r="G168" s="139"/>
      <c r="H168" s="140"/>
      <c r="I168" s="34"/>
      <c r="J168" s="1"/>
      <c r="K168" s="2"/>
      <c r="L168" s="1"/>
      <c r="M168" s="2"/>
      <c r="N168" s="1"/>
      <c r="O168" s="2"/>
      <c r="P168" s="1"/>
      <c r="Q168" s="2"/>
      <c r="R168" s="1"/>
      <c r="S168" s="2"/>
      <c r="T168" s="1"/>
      <c r="U168" s="2"/>
      <c r="V168" s="275" t="str">
        <f t="shared" si="4"/>
        <v/>
      </c>
      <c r="W168" s="276" t="str">
        <f t="shared" si="5"/>
        <v/>
      </c>
      <c r="X168" s="99"/>
      <c r="Y168" s="40"/>
    </row>
    <row r="169" spans="3:25" ht="26.1" customHeight="1" thickTop="1" thickBot="1">
      <c r="C169" s="32"/>
      <c r="D169" s="33"/>
      <c r="E169" s="32"/>
      <c r="F169" s="34"/>
      <c r="G169" s="139"/>
      <c r="H169" s="140"/>
      <c r="I169" s="34"/>
      <c r="J169" s="1"/>
      <c r="K169" s="2"/>
      <c r="L169" s="1"/>
      <c r="M169" s="2"/>
      <c r="N169" s="1"/>
      <c r="O169" s="2"/>
      <c r="P169" s="1"/>
      <c r="Q169" s="2"/>
      <c r="R169" s="1"/>
      <c r="S169" s="2"/>
      <c r="T169" s="1"/>
      <c r="U169" s="2"/>
      <c r="V169" s="275" t="str">
        <f t="shared" si="4"/>
        <v/>
      </c>
      <c r="W169" s="276" t="str">
        <f t="shared" si="5"/>
        <v/>
      </c>
      <c r="X169" s="99"/>
      <c r="Y169" s="40"/>
    </row>
    <row r="170" spans="3:25" ht="26.1" customHeight="1" thickTop="1" thickBot="1">
      <c r="C170" s="32"/>
      <c r="D170" s="33"/>
      <c r="E170" s="32"/>
      <c r="F170" s="34"/>
      <c r="G170" s="139"/>
      <c r="H170" s="140"/>
      <c r="I170" s="34"/>
      <c r="J170" s="1"/>
      <c r="K170" s="2"/>
      <c r="L170" s="1"/>
      <c r="M170" s="2"/>
      <c r="N170" s="1"/>
      <c r="O170" s="2"/>
      <c r="P170" s="1"/>
      <c r="Q170" s="2"/>
      <c r="R170" s="1"/>
      <c r="S170" s="2"/>
      <c r="T170" s="1"/>
      <c r="U170" s="2"/>
      <c r="V170" s="275" t="str">
        <f t="shared" si="4"/>
        <v/>
      </c>
      <c r="W170" s="276" t="str">
        <f t="shared" si="5"/>
        <v/>
      </c>
      <c r="X170" s="99"/>
      <c r="Y170" s="40"/>
    </row>
    <row r="171" spans="3:25" ht="26.1" customHeight="1" thickTop="1" thickBot="1">
      <c r="C171" s="32"/>
      <c r="D171" s="33"/>
      <c r="E171" s="32"/>
      <c r="F171" s="34"/>
      <c r="G171" s="139"/>
      <c r="H171" s="140"/>
      <c r="I171" s="34"/>
      <c r="J171" s="1"/>
      <c r="K171" s="2"/>
      <c r="L171" s="1"/>
      <c r="M171" s="2"/>
      <c r="N171" s="1"/>
      <c r="O171" s="2"/>
      <c r="P171" s="1"/>
      <c r="Q171" s="2"/>
      <c r="R171" s="1"/>
      <c r="S171" s="2"/>
      <c r="T171" s="1"/>
      <c r="U171" s="2"/>
      <c r="V171" s="275" t="str">
        <f t="shared" si="4"/>
        <v/>
      </c>
      <c r="W171" s="276" t="str">
        <f t="shared" si="5"/>
        <v/>
      </c>
      <c r="X171" s="99"/>
      <c r="Y171" s="40"/>
    </row>
    <row r="172" spans="3:25" ht="26.1" customHeight="1" thickTop="1" thickBot="1">
      <c r="C172" s="32"/>
      <c r="D172" s="33"/>
      <c r="E172" s="32"/>
      <c r="F172" s="34"/>
      <c r="G172" s="139"/>
      <c r="H172" s="140"/>
      <c r="I172" s="34"/>
      <c r="J172" s="1"/>
      <c r="K172" s="2"/>
      <c r="L172" s="1"/>
      <c r="M172" s="2"/>
      <c r="N172" s="1"/>
      <c r="O172" s="2"/>
      <c r="P172" s="1"/>
      <c r="Q172" s="2"/>
      <c r="R172" s="1"/>
      <c r="S172" s="2"/>
      <c r="T172" s="1"/>
      <c r="U172" s="2"/>
      <c r="V172" s="275" t="str">
        <f t="shared" si="4"/>
        <v/>
      </c>
      <c r="W172" s="276" t="str">
        <f t="shared" si="5"/>
        <v/>
      </c>
      <c r="X172" s="99"/>
      <c r="Y172" s="40"/>
    </row>
    <row r="173" spans="3:25" ht="17.45" customHeight="1" thickTop="1" thickBot="1">
      <c r="C173" s="272"/>
      <c r="D173" s="272"/>
      <c r="E173" s="272"/>
      <c r="F173" s="272"/>
      <c r="G173" s="272"/>
      <c r="H173" s="272"/>
      <c r="I173" s="272"/>
      <c r="J173" s="221"/>
      <c r="K173" s="222"/>
      <c r="L173" s="221"/>
      <c r="M173" s="222"/>
      <c r="N173" s="221"/>
      <c r="O173" s="222"/>
      <c r="P173" s="221"/>
      <c r="Q173" s="222"/>
      <c r="R173" s="221"/>
      <c r="S173" s="222"/>
      <c r="T173" s="221"/>
      <c r="U173" s="222"/>
      <c r="V173" s="169" t="str">
        <f t="shared" si="4"/>
        <v/>
      </c>
      <c r="W173" s="39" t="str">
        <f t="shared" si="5"/>
        <v/>
      </c>
      <c r="X173" s="273"/>
      <c r="Y173" s="10"/>
    </row>
    <row r="174" spans="3:25" ht="21.75" thickTop="1" thickBot="1">
      <c r="C174" s="272"/>
      <c r="D174" s="272"/>
      <c r="E174" s="272"/>
      <c r="F174" s="272"/>
      <c r="G174" s="272"/>
      <c r="H174" s="272"/>
      <c r="I174" s="272"/>
      <c r="J174" s="221"/>
      <c r="K174" s="222"/>
      <c r="L174" s="221"/>
      <c r="M174" s="222"/>
      <c r="N174" s="221"/>
      <c r="O174" s="222"/>
      <c r="P174" s="221"/>
      <c r="Q174" s="222"/>
      <c r="R174" s="221"/>
      <c r="S174" s="222"/>
      <c r="T174" s="221"/>
      <c r="U174" s="222"/>
      <c r="V174" s="169" t="str">
        <f t="shared" si="4"/>
        <v/>
      </c>
      <c r="W174" s="39" t="str">
        <f t="shared" si="5"/>
        <v/>
      </c>
      <c r="X174" s="17"/>
      <c r="Y174" s="10"/>
    </row>
    <row r="175" spans="3:25" ht="21.75" thickTop="1" thickBot="1">
      <c r="C175" s="10"/>
      <c r="D175" s="17"/>
      <c r="E175" s="17"/>
      <c r="F175" s="17"/>
      <c r="G175" s="17"/>
      <c r="H175" s="17"/>
      <c r="I175" s="17"/>
      <c r="J175" s="221"/>
      <c r="K175" s="222"/>
      <c r="L175" s="221"/>
      <c r="M175" s="222"/>
      <c r="N175" s="221"/>
      <c r="O175" s="222"/>
      <c r="P175" s="221"/>
      <c r="Q175" s="222"/>
      <c r="R175" s="221"/>
      <c r="S175" s="222"/>
      <c r="T175" s="221"/>
      <c r="U175" s="222"/>
      <c r="V175" s="169" t="str">
        <f t="shared" si="4"/>
        <v/>
      </c>
      <c r="W175" s="39" t="str">
        <f t="shared" si="5"/>
        <v/>
      </c>
      <c r="X175" s="10"/>
      <c r="Y175" s="10"/>
    </row>
    <row r="176" spans="3:25" ht="21.75" thickTop="1" thickBot="1">
      <c r="C176" s="10"/>
      <c r="D176" s="17"/>
      <c r="E176" s="17"/>
      <c r="F176" s="17"/>
      <c r="G176" s="17"/>
      <c r="H176" s="17"/>
      <c r="I176" s="17"/>
      <c r="J176" s="221"/>
      <c r="K176" s="222"/>
      <c r="L176" s="221"/>
      <c r="M176" s="222"/>
      <c r="N176" s="221"/>
      <c r="O176" s="222"/>
      <c r="P176" s="221"/>
      <c r="Q176" s="222"/>
      <c r="R176" s="221"/>
      <c r="S176" s="222"/>
      <c r="T176" s="221"/>
      <c r="U176" s="222"/>
      <c r="V176" s="169" t="str">
        <f t="shared" si="4"/>
        <v/>
      </c>
      <c r="W176" s="39" t="str">
        <f t="shared" si="5"/>
        <v/>
      </c>
      <c r="X176" s="10"/>
      <c r="Y176" s="10"/>
    </row>
    <row r="177" spans="3:25" ht="21.75" thickTop="1" thickBot="1">
      <c r="C177" s="10"/>
      <c r="D177" s="17"/>
      <c r="E177" s="17"/>
      <c r="F177" s="17"/>
      <c r="G177" s="17"/>
      <c r="H177" s="17"/>
      <c r="I177" s="17"/>
      <c r="J177" s="221"/>
      <c r="K177" s="222"/>
      <c r="L177" s="221"/>
      <c r="M177" s="222"/>
      <c r="N177" s="221"/>
      <c r="O177" s="222"/>
      <c r="P177" s="221"/>
      <c r="Q177" s="222"/>
      <c r="R177" s="221"/>
      <c r="S177" s="222"/>
      <c r="T177" s="221"/>
      <c r="U177" s="222"/>
      <c r="V177" s="169" t="str">
        <f t="shared" si="4"/>
        <v/>
      </c>
      <c r="W177" s="39" t="str">
        <f t="shared" si="5"/>
        <v/>
      </c>
      <c r="X177" s="10"/>
      <c r="Y177" s="10"/>
    </row>
    <row r="178" spans="3:25" ht="21.75" thickTop="1" thickBot="1">
      <c r="C178" s="10"/>
      <c r="D178" s="17"/>
      <c r="E178" s="17"/>
      <c r="F178" s="17"/>
      <c r="G178" s="17"/>
      <c r="H178" s="17"/>
      <c r="I178" s="17"/>
      <c r="J178" s="221"/>
      <c r="K178" s="222"/>
      <c r="L178" s="221"/>
      <c r="M178" s="222"/>
      <c r="N178" s="221"/>
      <c r="O178" s="222"/>
      <c r="P178" s="221"/>
      <c r="Q178" s="222"/>
      <c r="R178" s="221"/>
      <c r="S178" s="222"/>
      <c r="T178" s="221"/>
      <c r="U178" s="222"/>
      <c r="V178" s="169" t="str">
        <f t="shared" si="4"/>
        <v/>
      </c>
      <c r="W178" s="39" t="str">
        <f t="shared" si="5"/>
        <v/>
      </c>
      <c r="X178" s="10"/>
      <c r="Y178" s="10"/>
    </row>
    <row r="179" spans="3:25" ht="21.75" thickTop="1" thickBot="1">
      <c r="C179" s="10"/>
      <c r="D179" s="17"/>
      <c r="E179" s="17"/>
      <c r="F179" s="17"/>
      <c r="G179" s="17"/>
      <c r="H179" s="17"/>
      <c r="I179" s="17"/>
      <c r="J179" s="221"/>
      <c r="K179" s="222"/>
      <c r="L179" s="221"/>
      <c r="M179" s="222"/>
      <c r="N179" s="221"/>
      <c r="O179" s="222"/>
      <c r="P179" s="221"/>
      <c r="Q179" s="222"/>
      <c r="R179" s="221"/>
      <c r="S179" s="222"/>
      <c r="T179" s="221"/>
      <c r="U179" s="222"/>
      <c r="V179" s="169" t="str">
        <f t="shared" si="4"/>
        <v/>
      </c>
      <c r="W179" s="39" t="str">
        <f t="shared" si="5"/>
        <v/>
      </c>
      <c r="X179" s="10"/>
      <c r="Y179" s="10"/>
    </row>
    <row r="180" spans="3:25" ht="21.75" thickTop="1" thickBot="1">
      <c r="C180" s="10"/>
      <c r="D180" s="17"/>
      <c r="E180" s="17"/>
      <c r="F180" s="17"/>
      <c r="G180" s="17"/>
      <c r="H180" s="17"/>
      <c r="I180" s="17"/>
      <c r="J180" s="221"/>
      <c r="K180" s="222"/>
      <c r="L180" s="221"/>
      <c r="M180" s="222"/>
      <c r="N180" s="221"/>
      <c r="O180" s="222"/>
      <c r="P180" s="221"/>
      <c r="Q180" s="222"/>
      <c r="R180" s="221"/>
      <c r="S180" s="222"/>
      <c r="T180" s="221"/>
      <c r="U180" s="222"/>
      <c r="V180" s="169" t="str">
        <f t="shared" si="4"/>
        <v/>
      </c>
      <c r="W180" s="39" t="str">
        <f t="shared" si="5"/>
        <v/>
      </c>
      <c r="X180" s="10"/>
      <c r="Y180" s="10"/>
    </row>
    <row r="181" spans="3:25" ht="21.75" thickTop="1" thickBot="1">
      <c r="C181" s="10"/>
      <c r="D181" s="17"/>
      <c r="E181" s="17"/>
      <c r="F181" s="17"/>
      <c r="G181" s="17"/>
      <c r="H181" s="17"/>
      <c r="I181" s="17"/>
      <c r="J181" s="221"/>
      <c r="K181" s="222"/>
      <c r="L181" s="221"/>
      <c r="M181" s="222"/>
      <c r="N181" s="221"/>
      <c r="O181" s="222"/>
      <c r="P181" s="221"/>
      <c r="Q181" s="222"/>
      <c r="R181" s="221"/>
      <c r="S181" s="222"/>
      <c r="T181" s="221"/>
      <c r="U181" s="222"/>
      <c r="V181" s="169" t="str">
        <f t="shared" si="4"/>
        <v/>
      </c>
      <c r="W181" s="39" t="str">
        <f t="shared" si="5"/>
        <v/>
      </c>
      <c r="X181" s="10"/>
      <c r="Y181" s="10"/>
    </row>
    <row r="182" spans="3:25" ht="21.75" thickTop="1" thickBot="1">
      <c r="C182" s="10"/>
      <c r="D182" s="17"/>
      <c r="E182" s="17"/>
      <c r="F182" s="17"/>
      <c r="G182" s="17"/>
      <c r="H182" s="17"/>
      <c r="I182" s="17"/>
      <c r="J182" s="221"/>
      <c r="K182" s="222"/>
      <c r="L182" s="221"/>
      <c r="M182" s="222"/>
      <c r="N182" s="221"/>
      <c r="O182" s="222"/>
      <c r="P182" s="221"/>
      <c r="Q182" s="222"/>
      <c r="R182" s="221"/>
      <c r="S182" s="222"/>
      <c r="T182" s="221"/>
      <c r="U182" s="222"/>
      <c r="V182" s="169" t="str">
        <f t="shared" si="4"/>
        <v/>
      </c>
      <c r="W182" s="39" t="str">
        <f t="shared" si="5"/>
        <v/>
      </c>
      <c r="X182" s="10"/>
      <c r="Y182" s="10"/>
    </row>
    <row r="183" spans="3:25" ht="21.75" thickTop="1" thickBot="1">
      <c r="C183" s="10"/>
      <c r="D183" s="17"/>
      <c r="E183" s="17"/>
      <c r="F183" s="17"/>
      <c r="G183" s="17"/>
      <c r="H183" s="17"/>
      <c r="I183" s="17"/>
      <c r="J183" s="221"/>
      <c r="K183" s="222"/>
      <c r="L183" s="221"/>
      <c r="M183" s="222"/>
      <c r="N183" s="221"/>
      <c r="O183" s="222"/>
      <c r="P183" s="221"/>
      <c r="Q183" s="222"/>
      <c r="R183" s="221"/>
      <c r="S183" s="222"/>
      <c r="T183" s="221"/>
      <c r="U183" s="222"/>
      <c r="V183" s="169" t="str">
        <f t="shared" si="4"/>
        <v/>
      </c>
      <c r="W183" s="39" t="str">
        <f t="shared" si="5"/>
        <v/>
      </c>
      <c r="X183" s="10"/>
      <c r="Y183" s="10"/>
    </row>
    <row r="184" spans="3:25" ht="21.75" thickTop="1" thickBot="1">
      <c r="C184" s="10"/>
      <c r="D184" s="17"/>
      <c r="E184" s="17"/>
      <c r="F184" s="17"/>
      <c r="G184" s="17"/>
      <c r="H184" s="17"/>
      <c r="I184" s="17"/>
      <c r="J184" s="221"/>
      <c r="K184" s="222"/>
      <c r="L184" s="221"/>
      <c r="M184" s="222"/>
      <c r="N184" s="221"/>
      <c r="O184" s="222"/>
      <c r="P184" s="221"/>
      <c r="Q184" s="222"/>
      <c r="R184" s="221"/>
      <c r="S184" s="222"/>
      <c r="T184" s="221"/>
      <c r="U184" s="222"/>
      <c r="V184" s="169" t="str">
        <f t="shared" si="4"/>
        <v/>
      </c>
      <c r="W184" s="39" t="str">
        <f t="shared" si="5"/>
        <v/>
      </c>
      <c r="X184" s="10"/>
      <c r="Y184" s="10"/>
    </row>
    <row r="185" spans="3:25" ht="21.75" thickTop="1" thickBot="1">
      <c r="C185" s="10"/>
      <c r="D185" s="17"/>
      <c r="E185" s="17"/>
      <c r="F185" s="17"/>
      <c r="G185" s="17"/>
      <c r="H185" s="17"/>
      <c r="I185" s="17"/>
      <c r="J185" s="221"/>
      <c r="K185" s="222"/>
      <c r="L185" s="221"/>
      <c r="M185" s="222"/>
      <c r="N185" s="221"/>
      <c r="O185" s="222"/>
      <c r="P185" s="221"/>
      <c r="Q185" s="222"/>
      <c r="R185" s="221"/>
      <c r="S185" s="222"/>
      <c r="T185" s="221"/>
      <c r="U185" s="222"/>
      <c r="V185" s="169" t="str">
        <f t="shared" si="4"/>
        <v/>
      </c>
      <c r="W185" s="39" t="str">
        <f t="shared" si="5"/>
        <v/>
      </c>
      <c r="X185" s="10"/>
      <c r="Y185" s="10"/>
    </row>
    <row r="186" spans="3:25" ht="21.75" thickTop="1" thickBot="1">
      <c r="D186" s="274"/>
      <c r="E186" s="274"/>
      <c r="F186" s="274"/>
      <c r="G186" s="274"/>
      <c r="H186" s="274"/>
      <c r="I186" s="274"/>
      <c r="J186" s="221"/>
      <c r="K186" s="222"/>
      <c r="L186" s="221"/>
      <c r="M186" s="222"/>
      <c r="N186" s="221"/>
      <c r="O186" s="222"/>
      <c r="P186" s="221"/>
      <c r="Q186" s="222"/>
      <c r="R186" s="221"/>
      <c r="S186" s="222"/>
      <c r="T186" s="221"/>
      <c r="U186" s="222"/>
      <c r="V186" s="169" t="str">
        <f t="shared" si="4"/>
        <v/>
      </c>
      <c r="W186" s="39" t="str">
        <f t="shared" si="5"/>
        <v/>
      </c>
    </row>
    <row r="187" spans="3:25" ht="21.75" thickTop="1" thickBot="1">
      <c r="D187" s="274"/>
      <c r="E187" s="274"/>
      <c r="F187" s="274"/>
      <c r="G187" s="274"/>
      <c r="H187" s="274"/>
      <c r="I187" s="274"/>
      <c r="J187" s="221"/>
      <c r="K187" s="222"/>
      <c r="L187" s="221"/>
      <c r="M187" s="222"/>
      <c r="N187" s="221"/>
      <c r="O187" s="222"/>
      <c r="P187" s="221"/>
      <c r="Q187" s="222"/>
      <c r="R187" s="221"/>
      <c r="S187" s="222"/>
      <c r="T187" s="221"/>
      <c r="U187" s="222"/>
      <c r="V187" s="169" t="str">
        <f t="shared" si="4"/>
        <v/>
      </c>
      <c r="W187" s="39" t="str">
        <f t="shared" si="5"/>
        <v/>
      </c>
    </row>
    <row r="188" spans="3:25" ht="21.75" thickTop="1" thickBot="1">
      <c r="D188" s="274"/>
      <c r="E188" s="274"/>
      <c r="F188" s="274"/>
      <c r="G188" s="274"/>
      <c r="H188" s="274"/>
      <c r="I188" s="274"/>
      <c r="J188" s="221"/>
      <c r="K188" s="222"/>
      <c r="L188" s="221"/>
      <c r="M188" s="222"/>
      <c r="N188" s="221"/>
      <c r="O188" s="222"/>
      <c r="P188" s="221"/>
      <c r="Q188" s="222"/>
      <c r="R188" s="221"/>
      <c r="S188" s="222"/>
      <c r="T188" s="221"/>
      <c r="U188" s="222"/>
      <c r="V188" s="169" t="str">
        <f t="shared" si="4"/>
        <v/>
      </c>
      <c r="W188" s="39" t="str">
        <f t="shared" si="5"/>
        <v/>
      </c>
    </row>
    <row r="189" spans="3:25" ht="21.75" thickTop="1" thickBot="1">
      <c r="D189" s="274"/>
      <c r="E189" s="274"/>
      <c r="F189" s="274"/>
      <c r="G189" s="274"/>
      <c r="H189" s="274"/>
      <c r="I189" s="274"/>
      <c r="J189" s="221"/>
      <c r="K189" s="222"/>
      <c r="L189" s="221"/>
      <c r="M189" s="222"/>
      <c r="N189" s="221"/>
      <c r="O189" s="222"/>
      <c r="P189" s="221"/>
      <c r="Q189" s="222"/>
      <c r="R189" s="221"/>
      <c r="S189" s="222"/>
      <c r="T189" s="221"/>
      <c r="U189" s="222"/>
      <c r="V189" s="169" t="str">
        <f t="shared" si="4"/>
        <v/>
      </c>
      <c r="W189" s="39" t="str">
        <f t="shared" si="5"/>
        <v/>
      </c>
    </row>
    <row r="190" spans="3:25" ht="21.75" thickTop="1" thickBot="1">
      <c r="D190" s="274"/>
      <c r="E190" s="274"/>
      <c r="F190" s="274"/>
      <c r="G190" s="274"/>
      <c r="H190" s="274"/>
      <c r="I190" s="274"/>
      <c r="J190" s="221"/>
      <c r="K190" s="222"/>
      <c r="L190" s="221"/>
      <c r="M190" s="222"/>
      <c r="N190" s="221"/>
      <c r="O190" s="222"/>
      <c r="P190" s="221"/>
      <c r="Q190" s="222"/>
      <c r="R190" s="221"/>
      <c r="S190" s="222"/>
      <c r="T190" s="221"/>
      <c r="U190" s="222"/>
      <c r="V190" s="169" t="str">
        <f t="shared" si="4"/>
        <v/>
      </c>
      <c r="W190" s="39" t="str">
        <f t="shared" si="5"/>
        <v/>
      </c>
    </row>
    <row r="191" spans="3:25" ht="21.75" thickTop="1" thickBot="1">
      <c r="D191" s="274"/>
      <c r="E191" s="274"/>
      <c r="F191" s="274"/>
      <c r="G191" s="274"/>
      <c r="H191" s="274"/>
      <c r="I191" s="274"/>
      <c r="J191" s="221"/>
      <c r="K191" s="222"/>
      <c r="L191" s="221"/>
      <c r="M191" s="222"/>
      <c r="N191" s="221"/>
      <c r="O191" s="222"/>
      <c r="P191" s="221"/>
      <c r="Q191" s="222"/>
      <c r="R191" s="221"/>
      <c r="S191" s="222"/>
      <c r="T191" s="221"/>
      <c r="U191" s="222"/>
      <c r="V191" s="169" t="str">
        <f t="shared" si="4"/>
        <v/>
      </c>
      <c r="W191" s="39" t="str">
        <f t="shared" si="5"/>
        <v/>
      </c>
    </row>
    <row r="192" spans="3:25" ht="21.75" thickTop="1" thickBot="1">
      <c r="D192" s="274"/>
      <c r="E192" s="274"/>
      <c r="F192" s="274"/>
      <c r="G192" s="274"/>
      <c r="H192" s="274"/>
      <c r="I192" s="274"/>
      <c r="J192" s="221"/>
      <c r="K192" s="222"/>
      <c r="L192" s="221"/>
      <c r="M192" s="222"/>
      <c r="N192" s="221"/>
      <c r="O192" s="222"/>
      <c r="P192" s="221"/>
      <c r="Q192" s="222"/>
      <c r="R192" s="221"/>
      <c r="S192" s="222"/>
      <c r="T192" s="221"/>
      <c r="U192" s="222"/>
      <c r="V192" s="169" t="str">
        <f t="shared" si="4"/>
        <v/>
      </c>
      <c r="W192" s="39" t="str">
        <f t="shared" si="5"/>
        <v/>
      </c>
    </row>
    <row r="193" spans="4:23" ht="21.75" thickTop="1" thickBot="1">
      <c r="D193" s="274"/>
      <c r="E193" s="274"/>
      <c r="F193" s="274"/>
      <c r="G193" s="274"/>
      <c r="H193" s="274"/>
      <c r="I193" s="274"/>
      <c r="J193" s="221"/>
      <c r="K193" s="222"/>
      <c r="L193" s="221"/>
      <c r="M193" s="222"/>
      <c r="N193" s="221"/>
      <c r="O193" s="222"/>
      <c r="P193" s="221"/>
      <c r="Q193" s="222"/>
      <c r="R193" s="221"/>
      <c r="S193" s="222"/>
      <c r="T193" s="221"/>
      <c r="U193" s="222"/>
      <c r="V193" s="169" t="str">
        <f t="shared" si="4"/>
        <v/>
      </c>
      <c r="W193" s="39" t="str">
        <f t="shared" si="5"/>
        <v/>
      </c>
    </row>
    <row r="194" spans="4:23" ht="21.75" thickTop="1" thickBot="1">
      <c r="D194" s="274"/>
      <c r="E194" s="274"/>
      <c r="F194" s="274"/>
      <c r="G194" s="274"/>
      <c r="H194" s="274"/>
      <c r="I194" s="274"/>
      <c r="J194" s="221"/>
      <c r="K194" s="222"/>
      <c r="L194" s="221"/>
      <c r="M194" s="222"/>
      <c r="N194" s="221"/>
      <c r="O194" s="222"/>
      <c r="P194" s="221"/>
      <c r="Q194" s="222"/>
      <c r="R194" s="221"/>
      <c r="S194" s="222"/>
      <c r="T194" s="221"/>
      <c r="U194" s="222"/>
      <c r="V194" s="169" t="str">
        <f t="shared" si="4"/>
        <v/>
      </c>
      <c r="W194" s="39" t="str">
        <f t="shared" si="5"/>
        <v/>
      </c>
    </row>
    <row r="195" spans="4:23" ht="21.75" thickTop="1" thickBot="1">
      <c r="D195" s="274"/>
      <c r="E195" s="274"/>
      <c r="F195" s="274"/>
      <c r="G195" s="274"/>
      <c r="H195" s="274"/>
      <c r="I195" s="274"/>
      <c r="J195" s="221"/>
      <c r="K195" s="222"/>
      <c r="L195" s="221"/>
      <c r="M195" s="222"/>
      <c r="N195" s="221"/>
      <c r="O195" s="222"/>
      <c r="P195" s="221"/>
      <c r="Q195" s="222"/>
      <c r="R195" s="221"/>
      <c r="S195" s="222"/>
      <c r="T195" s="221"/>
      <c r="U195" s="222"/>
      <c r="V195" s="169" t="str">
        <f t="shared" si="4"/>
        <v/>
      </c>
      <c r="W195" s="39" t="str">
        <f t="shared" si="5"/>
        <v/>
      </c>
    </row>
    <row r="196" spans="4:23" ht="21.75" thickTop="1" thickBot="1">
      <c r="D196" s="274"/>
      <c r="E196" s="274"/>
      <c r="F196" s="274"/>
      <c r="G196" s="274"/>
      <c r="H196" s="274"/>
      <c r="I196" s="274"/>
      <c r="J196" s="221"/>
      <c r="K196" s="222"/>
      <c r="L196" s="221"/>
      <c r="M196" s="222"/>
      <c r="N196" s="221"/>
      <c r="O196" s="222"/>
      <c r="P196" s="221"/>
      <c r="Q196" s="222"/>
      <c r="R196" s="221"/>
      <c r="S196" s="222"/>
      <c r="T196" s="221"/>
      <c r="U196" s="222"/>
      <c r="V196" s="169" t="str">
        <f t="shared" si="4"/>
        <v/>
      </c>
      <c r="W196" s="39" t="str">
        <f t="shared" si="5"/>
        <v/>
      </c>
    </row>
    <row r="197" spans="4:23" ht="21.75" thickTop="1" thickBot="1">
      <c r="D197" s="274"/>
      <c r="E197" s="274"/>
      <c r="F197" s="274"/>
      <c r="G197" s="274"/>
      <c r="H197" s="274"/>
      <c r="I197" s="274"/>
      <c r="J197" s="221"/>
      <c r="K197" s="222"/>
      <c r="L197" s="221"/>
      <c r="M197" s="222"/>
      <c r="N197" s="221"/>
      <c r="O197" s="222"/>
      <c r="P197" s="221"/>
      <c r="Q197" s="222"/>
      <c r="R197" s="221"/>
      <c r="S197" s="222"/>
      <c r="T197" s="221"/>
      <c r="U197" s="222"/>
      <c r="V197" s="169" t="str">
        <f t="shared" si="4"/>
        <v/>
      </c>
      <c r="W197" s="39" t="str">
        <f t="shared" si="5"/>
        <v/>
      </c>
    </row>
    <row r="198" spans="4:23" ht="21.75" thickTop="1" thickBot="1">
      <c r="D198" s="274"/>
      <c r="E198" s="274"/>
      <c r="F198" s="274"/>
      <c r="G198" s="274"/>
      <c r="H198" s="274"/>
      <c r="I198" s="274"/>
      <c r="J198" s="221"/>
      <c r="K198" s="222"/>
      <c r="L198" s="221"/>
      <c r="M198" s="222"/>
      <c r="N198" s="221"/>
      <c r="O198" s="222"/>
      <c r="P198" s="221"/>
      <c r="Q198" s="222"/>
      <c r="R198" s="221"/>
      <c r="S198" s="222"/>
      <c r="T198" s="221"/>
      <c r="U198" s="222"/>
      <c r="V198" s="169" t="str">
        <f t="shared" si="4"/>
        <v/>
      </c>
      <c r="W198" s="39" t="str">
        <f t="shared" si="5"/>
        <v/>
      </c>
    </row>
    <row r="199" spans="4:23" ht="21.75" thickTop="1" thickBot="1">
      <c r="J199" s="221"/>
      <c r="K199" s="222"/>
      <c r="L199" s="221"/>
      <c r="M199" s="222"/>
      <c r="N199" s="221"/>
      <c r="O199" s="222"/>
      <c r="P199" s="221"/>
      <c r="Q199" s="222"/>
      <c r="R199" s="221"/>
      <c r="S199" s="222"/>
      <c r="T199" s="221"/>
      <c r="U199" s="222"/>
      <c r="V199" s="169" t="str">
        <f t="shared" si="4"/>
        <v/>
      </c>
      <c r="W199" s="39" t="str">
        <f t="shared" si="5"/>
        <v/>
      </c>
    </row>
    <row r="200" spans="4:23" ht="21.75" thickTop="1" thickBot="1">
      <c r="J200" s="221"/>
      <c r="K200" s="222"/>
      <c r="L200" s="221"/>
      <c r="M200" s="222"/>
      <c r="N200" s="221"/>
      <c r="O200" s="222"/>
      <c r="P200" s="221"/>
      <c r="Q200" s="222"/>
      <c r="R200" s="221"/>
      <c r="S200" s="222"/>
      <c r="T200" s="221"/>
      <c r="U200" s="222"/>
      <c r="V200" s="169" t="str">
        <f t="shared" si="4"/>
        <v/>
      </c>
      <c r="W200" s="39" t="str">
        <f t="shared" si="5"/>
        <v/>
      </c>
    </row>
    <row r="201" spans="4:23" ht="21.75" thickTop="1" thickBot="1">
      <c r="J201" s="221"/>
      <c r="K201" s="222"/>
      <c r="L201" s="221"/>
      <c r="M201" s="222"/>
      <c r="N201" s="221"/>
      <c r="O201" s="222"/>
      <c r="P201" s="221"/>
      <c r="Q201" s="222"/>
      <c r="R201" s="221"/>
      <c r="S201" s="222"/>
      <c r="T201" s="221"/>
      <c r="U201" s="222"/>
      <c r="V201" s="169" t="str">
        <f t="shared" si="4"/>
        <v/>
      </c>
      <c r="W201" s="39" t="str">
        <f t="shared" si="5"/>
        <v/>
      </c>
    </row>
    <row r="202" spans="4:23" ht="21.75" thickTop="1" thickBot="1">
      <c r="J202" s="221"/>
      <c r="K202" s="222"/>
      <c r="L202" s="221"/>
      <c r="M202" s="222"/>
      <c r="N202" s="221"/>
      <c r="O202" s="222"/>
      <c r="P202" s="221"/>
      <c r="Q202" s="222"/>
      <c r="R202" s="221"/>
      <c r="S202" s="222"/>
      <c r="T202" s="221"/>
      <c r="U202" s="222"/>
      <c r="V202" s="169" t="str">
        <f t="shared" si="4"/>
        <v/>
      </c>
      <c r="W202" s="39" t="str">
        <f t="shared" si="5"/>
        <v/>
      </c>
    </row>
    <row r="203" spans="4:23" ht="21.75" thickTop="1" thickBot="1">
      <c r="J203" s="221"/>
      <c r="K203" s="222"/>
      <c r="L203" s="221"/>
      <c r="M203" s="222"/>
      <c r="N203" s="221"/>
      <c r="O203" s="222"/>
      <c r="P203" s="221"/>
      <c r="Q203" s="222"/>
      <c r="R203" s="221"/>
      <c r="S203" s="222"/>
      <c r="T203" s="221"/>
      <c r="U203" s="222"/>
      <c r="V203" s="169" t="str">
        <f t="shared" si="4"/>
        <v/>
      </c>
      <c r="W203" s="39" t="str">
        <f t="shared" si="5"/>
        <v/>
      </c>
    </row>
    <row r="204" spans="4:23" ht="21.75" thickTop="1" thickBot="1">
      <c r="J204" s="221"/>
      <c r="K204" s="222"/>
      <c r="L204" s="221"/>
      <c r="M204" s="222"/>
      <c r="N204" s="221"/>
      <c r="O204" s="222"/>
      <c r="P204" s="221"/>
      <c r="Q204" s="222"/>
      <c r="R204" s="221"/>
      <c r="S204" s="222"/>
      <c r="T204" s="221"/>
      <c r="U204" s="222"/>
      <c r="V204" s="169" t="str">
        <f t="shared" si="4"/>
        <v/>
      </c>
      <c r="W204" s="39" t="str">
        <f t="shared" si="5"/>
        <v/>
      </c>
    </row>
    <row r="205" spans="4:23" ht="21.75" thickTop="1" thickBot="1">
      <c r="J205" s="221"/>
      <c r="K205" s="222"/>
      <c r="L205" s="221"/>
      <c r="M205" s="222"/>
      <c r="N205" s="221"/>
      <c r="O205" s="222"/>
      <c r="P205" s="221"/>
      <c r="Q205" s="222"/>
      <c r="R205" s="221"/>
      <c r="S205" s="222"/>
      <c r="T205" s="221"/>
      <c r="U205" s="222"/>
      <c r="V205" s="169" t="str">
        <f t="shared" si="4"/>
        <v/>
      </c>
      <c r="W205" s="39" t="str">
        <f t="shared" si="5"/>
        <v/>
      </c>
    </row>
    <row r="206" spans="4:23" ht="21.75" thickTop="1" thickBot="1">
      <c r="J206" s="221"/>
      <c r="K206" s="222"/>
      <c r="L206" s="221"/>
      <c r="M206" s="222"/>
      <c r="N206" s="221"/>
      <c r="O206" s="222"/>
      <c r="P206" s="221"/>
      <c r="Q206" s="222"/>
      <c r="R206" s="221"/>
      <c r="S206" s="222"/>
      <c r="T206" s="221"/>
      <c r="U206" s="222"/>
      <c r="V206" s="169" t="str">
        <f t="shared" si="4"/>
        <v/>
      </c>
      <c r="W206" s="39" t="str">
        <f t="shared" si="5"/>
        <v/>
      </c>
    </row>
    <row r="207" spans="4:23" ht="21.75" thickTop="1" thickBot="1">
      <c r="J207" s="221"/>
      <c r="K207" s="222"/>
      <c r="L207" s="221"/>
      <c r="M207" s="222"/>
      <c r="N207" s="221"/>
      <c r="O207" s="222"/>
      <c r="P207" s="221"/>
      <c r="Q207" s="222"/>
      <c r="R207" s="221"/>
      <c r="S207" s="222"/>
      <c r="T207" s="221"/>
      <c r="U207" s="222"/>
      <c r="V207" s="169" t="str">
        <f t="shared" si="4"/>
        <v/>
      </c>
      <c r="W207" s="39" t="str">
        <f t="shared" si="5"/>
        <v/>
      </c>
    </row>
    <row r="208" spans="4:23" ht="21.75" thickTop="1" thickBot="1">
      <c r="J208" s="221"/>
      <c r="K208" s="222"/>
      <c r="L208" s="221"/>
      <c r="M208" s="222"/>
      <c r="N208" s="221"/>
      <c r="O208" s="222"/>
      <c r="P208" s="221"/>
      <c r="Q208" s="222"/>
      <c r="R208" s="221"/>
      <c r="S208" s="222"/>
      <c r="T208" s="221"/>
      <c r="U208" s="222"/>
      <c r="V208" s="169" t="str">
        <f t="shared" si="4"/>
        <v/>
      </c>
      <c r="W208" s="39" t="str">
        <f t="shared" si="5"/>
        <v/>
      </c>
    </row>
    <row r="209" spans="10:23" ht="21.75" thickTop="1" thickBot="1">
      <c r="J209" s="221"/>
      <c r="K209" s="222"/>
      <c r="L209" s="221"/>
      <c r="M209" s="222"/>
      <c r="N209" s="221"/>
      <c r="O209" s="222"/>
      <c r="P209" s="221"/>
      <c r="Q209" s="222"/>
      <c r="R209" s="221"/>
      <c r="S209" s="222"/>
      <c r="T209" s="221"/>
      <c r="U209" s="222"/>
      <c r="V209" s="169" t="str">
        <f t="shared" si="4"/>
        <v/>
      </c>
      <c r="W209" s="39" t="str">
        <f t="shared" si="5"/>
        <v/>
      </c>
    </row>
    <row r="210" spans="10:23" ht="21.75" thickTop="1" thickBot="1">
      <c r="J210" s="221"/>
      <c r="K210" s="222"/>
      <c r="L210" s="221"/>
      <c r="M210" s="222"/>
      <c r="N210" s="221"/>
      <c r="O210" s="222"/>
      <c r="P210" s="221"/>
      <c r="Q210" s="222"/>
      <c r="R210" s="221"/>
      <c r="S210" s="222"/>
      <c r="T210" s="221"/>
      <c r="U210" s="222"/>
      <c r="V210" s="169" t="str">
        <f t="shared" si="4"/>
        <v/>
      </c>
      <c r="W210" s="39" t="str">
        <f t="shared" si="5"/>
        <v/>
      </c>
    </row>
    <row r="211" spans="10:23" ht="21.75" thickTop="1" thickBot="1">
      <c r="J211" s="221"/>
      <c r="K211" s="222"/>
      <c r="L211" s="221"/>
      <c r="M211" s="222"/>
      <c r="N211" s="221"/>
      <c r="O211" s="222"/>
      <c r="P211" s="221"/>
      <c r="Q211" s="222"/>
      <c r="R211" s="221"/>
      <c r="S211" s="222"/>
      <c r="T211" s="221"/>
      <c r="U211" s="222"/>
      <c r="V211" s="169" t="str">
        <f t="shared" si="4"/>
        <v/>
      </c>
      <c r="W211" s="39" t="str">
        <f t="shared" si="5"/>
        <v/>
      </c>
    </row>
    <row r="212" spans="10:23" ht="21.75" thickTop="1" thickBot="1">
      <c r="J212" s="221"/>
      <c r="K212" s="222"/>
      <c r="L212" s="221"/>
      <c r="M212" s="222"/>
      <c r="N212" s="221"/>
      <c r="O212" s="222"/>
      <c r="P212" s="221"/>
      <c r="Q212" s="222"/>
      <c r="R212" s="221"/>
      <c r="S212" s="222"/>
      <c r="T212" s="221"/>
      <c r="U212" s="222"/>
      <c r="V212" s="169" t="str">
        <f t="shared" si="4"/>
        <v/>
      </c>
      <c r="W212" s="39" t="str">
        <f t="shared" si="5"/>
        <v/>
      </c>
    </row>
    <row r="213" spans="10:23" ht="21.75" thickTop="1" thickBot="1">
      <c r="J213" s="221"/>
      <c r="K213" s="222"/>
      <c r="L213" s="221"/>
      <c r="M213" s="222"/>
      <c r="N213" s="221"/>
      <c r="O213" s="222"/>
      <c r="P213" s="221"/>
      <c r="Q213" s="222"/>
      <c r="R213" s="221"/>
      <c r="S213" s="222"/>
      <c r="T213" s="221"/>
      <c r="U213" s="222"/>
      <c r="V213" s="169" t="str">
        <f t="shared" si="4"/>
        <v/>
      </c>
      <c r="W213" s="39" t="str">
        <f t="shared" si="5"/>
        <v/>
      </c>
    </row>
    <row r="214" spans="10:23" ht="21.75" thickTop="1" thickBot="1">
      <c r="J214" s="221"/>
      <c r="K214" s="222"/>
      <c r="L214" s="221"/>
      <c r="M214" s="222"/>
      <c r="N214" s="221"/>
      <c r="O214" s="222"/>
      <c r="P214" s="221"/>
      <c r="Q214" s="222"/>
      <c r="R214" s="221"/>
      <c r="S214" s="222"/>
      <c r="T214" s="221"/>
      <c r="U214" s="222"/>
      <c r="V214" s="169" t="str">
        <f t="shared" si="4"/>
        <v/>
      </c>
      <c r="W214" s="39" t="str">
        <f t="shared" si="5"/>
        <v/>
      </c>
    </row>
    <row r="215" spans="10:23" ht="21.75" thickTop="1" thickBot="1">
      <c r="J215" s="221"/>
      <c r="K215" s="222"/>
      <c r="L215" s="221"/>
      <c r="M215" s="222"/>
      <c r="N215" s="221"/>
      <c r="O215" s="222"/>
      <c r="P215" s="221"/>
      <c r="Q215" s="222"/>
      <c r="R215" s="221"/>
      <c r="S215" s="222"/>
      <c r="T215" s="221"/>
      <c r="U215" s="222"/>
      <c r="V215" s="169" t="str">
        <f t="shared" si="4"/>
        <v/>
      </c>
      <c r="W215" s="39" t="str">
        <f t="shared" si="5"/>
        <v/>
      </c>
    </row>
    <row r="216" spans="10:23" ht="21.75" thickTop="1" thickBot="1">
      <c r="J216" s="221"/>
      <c r="K216" s="222"/>
      <c r="L216" s="221"/>
      <c r="M216" s="222"/>
      <c r="N216" s="221"/>
      <c r="O216" s="222"/>
      <c r="P216" s="221"/>
      <c r="Q216" s="222"/>
      <c r="R216" s="221"/>
      <c r="S216" s="222"/>
      <c r="T216" s="221"/>
      <c r="U216" s="222"/>
      <c r="V216" s="169" t="str">
        <f t="shared" si="4"/>
        <v/>
      </c>
      <c r="W216" s="39" t="str">
        <f t="shared" si="5"/>
        <v/>
      </c>
    </row>
    <row r="217" spans="10:23" ht="21.75" thickTop="1" thickBot="1">
      <c r="J217" s="221"/>
      <c r="K217" s="222"/>
      <c r="L217" s="221"/>
      <c r="M217" s="222"/>
      <c r="N217" s="221"/>
      <c r="O217" s="222"/>
      <c r="P217" s="221"/>
      <c r="Q217" s="222"/>
      <c r="R217" s="221"/>
      <c r="S217" s="222"/>
      <c r="T217" s="221"/>
      <c r="U217" s="222"/>
      <c r="V217" s="169" t="str">
        <f t="shared" si="4"/>
        <v/>
      </c>
      <c r="W217" s="39" t="str">
        <f t="shared" si="5"/>
        <v/>
      </c>
    </row>
    <row r="218" spans="10:23" ht="21.75" thickTop="1" thickBot="1">
      <c r="J218" s="221"/>
      <c r="K218" s="222"/>
      <c r="L218" s="221"/>
      <c r="M218" s="222"/>
      <c r="N218" s="221"/>
      <c r="O218" s="222"/>
      <c r="P218" s="221"/>
      <c r="Q218" s="222"/>
      <c r="R218" s="221"/>
      <c r="S218" s="222"/>
      <c r="T218" s="221"/>
      <c r="U218" s="222"/>
      <c r="V218" s="169" t="str">
        <f t="shared" si="4"/>
        <v/>
      </c>
      <c r="W218" s="39" t="str">
        <f t="shared" si="5"/>
        <v/>
      </c>
    </row>
    <row r="219" spans="10:23" ht="21.75" thickTop="1" thickBot="1">
      <c r="J219" s="221"/>
      <c r="K219" s="222"/>
      <c r="L219" s="221"/>
      <c r="M219" s="222"/>
      <c r="N219" s="221"/>
      <c r="O219" s="222"/>
      <c r="P219" s="221"/>
      <c r="Q219" s="222"/>
      <c r="R219" s="221"/>
      <c r="S219" s="222"/>
      <c r="T219" s="221"/>
      <c r="U219" s="222"/>
      <c r="V219" s="169" t="str">
        <f t="shared" si="4"/>
        <v/>
      </c>
      <c r="W219" s="39" t="str">
        <f t="shared" si="5"/>
        <v/>
      </c>
    </row>
    <row r="220" spans="10:23" ht="21.75" thickTop="1" thickBot="1">
      <c r="J220" s="221"/>
      <c r="K220" s="222"/>
      <c r="L220" s="221"/>
      <c r="M220" s="222"/>
      <c r="N220" s="221"/>
      <c r="O220" s="222"/>
      <c r="P220" s="221"/>
      <c r="Q220" s="222"/>
      <c r="R220" s="221"/>
      <c r="S220" s="222"/>
      <c r="T220" s="221"/>
      <c r="U220" s="222"/>
      <c r="V220" s="169" t="str">
        <f t="shared" si="4"/>
        <v/>
      </c>
      <c r="W220" s="39" t="str">
        <f t="shared" si="5"/>
        <v/>
      </c>
    </row>
    <row r="221" spans="10:23" ht="21.75" thickTop="1" thickBot="1">
      <c r="J221" s="221"/>
      <c r="K221" s="222"/>
      <c r="L221" s="221"/>
      <c r="M221" s="222"/>
      <c r="N221" s="221"/>
      <c r="O221" s="222"/>
      <c r="P221" s="221"/>
      <c r="Q221" s="222"/>
      <c r="R221" s="221"/>
      <c r="S221" s="222"/>
      <c r="T221" s="221"/>
      <c r="U221" s="222"/>
      <c r="V221" s="169" t="str">
        <f t="shared" ref="V221:V284" si="6">IF(AND(COUNTA(K221,M221,O221,Q221,S221,U221)=0,COUNTA(J221,L221,N221,P221,R221,T221)=6),"x","")</f>
        <v/>
      </c>
      <c r="W221" s="39" t="str">
        <f t="shared" ref="W221:W284" si="7">IF(COUNTA(K221,M221,O221,Q221,S221,U221)=1,"x","")</f>
        <v/>
      </c>
    </row>
    <row r="222" spans="10:23" ht="21.75" thickTop="1" thickBot="1">
      <c r="J222" s="221"/>
      <c r="K222" s="222"/>
      <c r="L222" s="221"/>
      <c r="M222" s="222"/>
      <c r="N222" s="221"/>
      <c r="O222" s="222"/>
      <c r="P222" s="221"/>
      <c r="Q222" s="222"/>
      <c r="R222" s="221"/>
      <c r="S222" s="222"/>
      <c r="T222" s="221"/>
      <c r="U222" s="222"/>
      <c r="V222" s="169" t="str">
        <f t="shared" si="6"/>
        <v/>
      </c>
      <c r="W222" s="39" t="str">
        <f t="shared" si="7"/>
        <v/>
      </c>
    </row>
    <row r="223" spans="10:23" ht="21.75" thickTop="1" thickBot="1">
      <c r="J223" s="221"/>
      <c r="K223" s="222"/>
      <c r="L223" s="221"/>
      <c r="M223" s="222"/>
      <c r="N223" s="221"/>
      <c r="O223" s="222"/>
      <c r="P223" s="221"/>
      <c r="Q223" s="222"/>
      <c r="R223" s="221"/>
      <c r="S223" s="222"/>
      <c r="T223" s="221"/>
      <c r="U223" s="222"/>
      <c r="V223" s="169" t="str">
        <f t="shared" si="6"/>
        <v/>
      </c>
      <c r="W223" s="39" t="str">
        <f t="shared" si="7"/>
        <v/>
      </c>
    </row>
    <row r="224" spans="10:23" ht="21.75" thickTop="1" thickBot="1">
      <c r="J224" s="221"/>
      <c r="K224" s="222"/>
      <c r="L224" s="221"/>
      <c r="M224" s="222"/>
      <c r="N224" s="221"/>
      <c r="O224" s="222"/>
      <c r="P224" s="221"/>
      <c r="Q224" s="222"/>
      <c r="R224" s="221"/>
      <c r="S224" s="222"/>
      <c r="T224" s="221"/>
      <c r="U224" s="222"/>
      <c r="V224" s="169" t="str">
        <f t="shared" si="6"/>
        <v/>
      </c>
      <c r="W224" s="39" t="str">
        <f t="shared" si="7"/>
        <v/>
      </c>
    </row>
    <row r="225" spans="10:23" ht="21.75" thickTop="1" thickBot="1">
      <c r="J225" s="221"/>
      <c r="K225" s="222"/>
      <c r="L225" s="221"/>
      <c r="M225" s="222"/>
      <c r="N225" s="221"/>
      <c r="O225" s="222"/>
      <c r="P225" s="221"/>
      <c r="Q225" s="222"/>
      <c r="R225" s="221"/>
      <c r="S225" s="222"/>
      <c r="T225" s="221"/>
      <c r="U225" s="222"/>
      <c r="V225" s="169" t="str">
        <f t="shared" si="6"/>
        <v/>
      </c>
      <c r="W225" s="39" t="str">
        <f t="shared" si="7"/>
        <v/>
      </c>
    </row>
    <row r="226" spans="10:23" ht="21.75" thickTop="1" thickBot="1">
      <c r="J226" s="221"/>
      <c r="K226" s="222"/>
      <c r="L226" s="221"/>
      <c r="M226" s="222"/>
      <c r="N226" s="221"/>
      <c r="O226" s="222"/>
      <c r="P226" s="221"/>
      <c r="Q226" s="222"/>
      <c r="R226" s="221"/>
      <c r="S226" s="222"/>
      <c r="T226" s="221"/>
      <c r="U226" s="222"/>
      <c r="V226" s="169" t="str">
        <f t="shared" si="6"/>
        <v/>
      </c>
      <c r="W226" s="39" t="str">
        <f t="shared" si="7"/>
        <v/>
      </c>
    </row>
    <row r="227" spans="10:23" ht="21.75" thickTop="1" thickBot="1">
      <c r="J227" s="221"/>
      <c r="K227" s="222"/>
      <c r="L227" s="221"/>
      <c r="M227" s="222"/>
      <c r="N227" s="221"/>
      <c r="O227" s="222"/>
      <c r="P227" s="221"/>
      <c r="Q227" s="222"/>
      <c r="R227" s="221"/>
      <c r="S227" s="222"/>
      <c r="T227" s="221"/>
      <c r="U227" s="222"/>
      <c r="V227" s="169" t="str">
        <f t="shared" si="6"/>
        <v/>
      </c>
      <c r="W227" s="39" t="str">
        <f t="shared" si="7"/>
        <v/>
      </c>
    </row>
    <row r="228" spans="10:23" ht="21.75" thickTop="1" thickBot="1">
      <c r="J228" s="221"/>
      <c r="K228" s="222"/>
      <c r="L228" s="221"/>
      <c r="M228" s="222"/>
      <c r="N228" s="221"/>
      <c r="O228" s="222"/>
      <c r="P228" s="221"/>
      <c r="Q228" s="222"/>
      <c r="R228" s="221"/>
      <c r="S228" s="222"/>
      <c r="T228" s="221"/>
      <c r="U228" s="222"/>
      <c r="V228" s="169" t="str">
        <f t="shared" si="6"/>
        <v/>
      </c>
      <c r="W228" s="39" t="str">
        <f t="shared" si="7"/>
        <v/>
      </c>
    </row>
    <row r="229" spans="10:23" ht="21.75" thickTop="1" thickBot="1">
      <c r="J229" s="221"/>
      <c r="K229" s="222"/>
      <c r="L229" s="221"/>
      <c r="M229" s="222"/>
      <c r="N229" s="221"/>
      <c r="O229" s="222"/>
      <c r="P229" s="221"/>
      <c r="Q229" s="222"/>
      <c r="R229" s="221"/>
      <c r="S229" s="222"/>
      <c r="T229" s="221"/>
      <c r="U229" s="222"/>
      <c r="V229" s="169" t="str">
        <f t="shared" si="6"/>
        <v/>
      </c>
      <c r="W229" s="39" t="str">
        <f t="shared" si="7"/>
        <v/>
      </c>
    </row>
    <row r="230" spans="10:23" ht="21.75" thickTop="1" thickBot="1">
      <c r="J230" s="221"/>
      <c r="K230" s="222"/>
      <c r="L230" s="221"/>
      <c r="M230" s="222"/>
      <c r="N230" s="221"/>
      <c r="O230" s="222"/>
      <c r="P230" s="221"/>
      <c r="Q230" s="222"/>
      <c r="R230" s="221"/>
      <c r="S230" s="222"/>
      <c r="T230" s="221"/>
      <c r="U230" s="222"/>
      <c r="V230" s="169" t="str">
        <f t="shared" si="6"/>
        <v/>
      </c>
      <c r="W230" s="39" t="str">
        <f t="shared" si="7"/>
        <v/>
      </c>
    </row>
    <row r="231" spans="10:23" ht="21.75" thickTop="1" thickBot="1">
      <c r="J231" s="221"/>
      <c r="K231" s="222"/>
      <c r="L231" s="221"/>
      <c r="M231" s="222"/>
      <c r="N231" s="221"/>
      <c r="O231" s="222"/>
      <c r="P231" s="221"/>
      <c r="Q231" s="222"/>
      <c r="R231" s="221"/>
      <c r="S231" s="222"/>
      <c r="T231" s="221"/>
      <c r="U231" s="222"/>
      <c r="V231" s="169" t="str">
        <f t="shared" si="6"/>
        <v/>
      </c>
      <c r="W231" s="39" t="str">
        <f t="shared" si="7"/>
        <v/>
      </c>
    </row>
    <row r="232" spans="10:23" ht="21.75" thickTop="1" thickBot="1">
      <c r="J232" s="221"/>
      <c r="K232" s="222"/>
      <c r="L232" s="221"/>
      <c r="M232" s="222"/>
      <c r="N232" s="221"/>
      <c r="O232" s="222"/>
      <c r="P232" s="221"/>
      <c r="Q232" s="222"/>
      <c r="R232" s="221"/>
      <c r="S232" s="222"/>
      <c r="T232" s="221"/>
      <c r="U232" s="222"/>
      <c r="V232" s="169" t="str">
        <f t="shared" si="6"/>
        <v/>
      </c>
      <c r="W232" s="39" t="str">
        <f t="shared" si="7"/>
        <v/>
      </c>
    </row>
    <row r="233" spans="10:23" ht="21.75" thickTop="1" thickBot="1">
      <c r="J233" s="221"/>
      <c r="K233" s="222"/>
      <c r="L233" s="221"/>
      <c r="M233" s="222"/>
      <c r="N233" s="221"/>
      <c r="O233" s="222"/>
      <c r="P233" s="221"/>
      <c r="Q233" s="222"/>
      <c r="R233" s="221"/>
      <c r="S233" s="222"/>
      <c r="T233" s="221"/>
      <c r="U233" s="222"/>
      <c r="V233" s="169" t="str">
        <f t="shared" si="6"/>
        <v/>
      </c>
      <c r="W233" s="39" t="str">
        <f t="shared" si="7"/>
        <v/>
      </c>
    </row>
    <row r="234" spans="10:23" ht="21.75" thickTop="1" thickBot="1">
      <c r="J234" s="221"/>
      <c r="K234" s="222"/>
      <c r="L234" s="221"/>
      <c r="M234" s="222"/>
      <c r="N234" s="221"/>
      <c r="O234" s="222"/>
      <c r="P234" s="221"/>
      <c r="Q234" s="222"/>
      <c r="R234" s="221"/>
      <c r="S234" s="222"/>
      <c r="T234" s="221"/>
      <c r="U234" s="222"/>
      <c r="V234" s="169" t="str">
        <f t="shared" si="6"/>
        <v/>
      </c>
      <c r="W234" s="39" t="str">
        <f t="shared" si="7"/>
        <v/>
      </c>
    </row>
    <row r="235" spans="10:23" ht="21.75" thickTop="1" thickBot="1">
      <c r="J235" s="221"/>
      <c r="K235" s="222"/>
      <c r="L235" s="221"/>
      <c r="M235" s="222"/>
      <c r="N235" s="221"/>
      <c r="O235" s="222"/>
      <c r="P235" s="221"/>
      <c r="Q235" s="222"/>
      <c r="R235" s="221"/>
      <c r="S235" s="222"/>
      <c r="T235" s="221"/>
      <c r="U235" s="222"/>
      <c r="V235" s="169" t="str">
        <f t="shared" si="6"/>
        <v/>
      </c>
      <c r="W235" s="39" t="str">
        <f t="shared" si="7"/>
        <v/>
      </c>
    </row>
    <row r="236" spans="10:23" ht="21.75" thickTop="1" thickBot="1">
      <c r="J236" s="221"/>
      <c r="K236" s="222"/>
      <c r="L236" s="221"/>
      <c r="M236" s="222"/>
      <c r="N236" s="221"/>
      <c r="O236" s="222"/>
      <c r="P236" s="221"/>
      <c r="Q236" s="222"/>
      <c r="R236" s="221"/>
      <c r="S236" s="222"/>
      <c r="T236" s="221"/>
      <c r="U236" s="222"/>
      <c r="V236" s="169" t="str">
        <f t="shared" si="6"/>
        <v/>
      </c>
      <c r="W236" s="39" t="str">
        <f t="shared" si="7"/>
        <v/>
      </c>
    </row>
    <row r="237" spans="10:23" ht="21.75" thickTop="1" thickBot="1">
      <c r="J237" s="221"/>
      <c r="K237" s="222"/>
      <c r="L237" s="221"/>
      <c r="M237" s="222"/>
      <c r="N237" s="221"/>
      <c r="O237" s="222"/>
      <c r="P237" s="221"/>
      <c r="Q237" s="222"/>
      <c r="R237" s="221"/>
      <c r="S237" s="222"/>
      <c r="T237" s="221"/>
      <c r="U237" s="222"/>
      <c r="V237" s="169" t="str">
        <f t="shared" si="6"/>
        <v/>
      </c>
      <c r="W237" s="39" t="str">
        <f t="shared" si="7"/>
        <v/>
      </c>
    </row>
    <row r="238" spans="10:23" ht="21.75" thickTop="1" thickBot="1">
      <c r="J238" s="221"/>
      <c r="K238" s="222"/>
      <c r="L238" s="221"/>
      <c r="M238" s="222"/>
      <c r="N238" s="221"/>
      <c r="O238" s="222"/>
      <c r="P238" s="221"/>
      <c r="Q238" s="222"/>
      <c r="R238" s="221"/>
      <c r="S238" s="222"/>
      <c r="T238" s="221"/>
      <c r="U238" s="222"/>
      <c r="V238" s="169" t="str">
        <f t="shared" si="6"/>
        <v/>
      </c>
      <c r="W238" s="39" t="str">
        <f t="shared" si="7"/>
        <v/>
      </c>
    </row>
    <row r="239" spans="10:23" ht="21.75" thickTop="1" thickBot="1">
      <c r="J239" s="221"/>
      <c r="K239" s="222"/>
      <c r="L239" s="221"/>
      <c r="M239" s="222"/>
      <c r="N239" s="221"/>
      <c r="O239" s="222"/>
      <c r="P239" s="221"/>
      <c r="Q239" s="222"/>
      <c r="R239" s="221"/>
      <c r="S239" s="222"/>
      <c r="T239" s="221"/>
      <c r="U239" s="222"/>
      <c r="V239" s="169" t="str">
        <f t="shared" si="6"/>
        <v/>
      </c>
      <c r="W239" s="39" t="str">
        <f t="shared" si="7"/>
        <v/>
      </c>
    </row>
    <row r="240" spans="10:23" ht="21.75" thickTop="1" thickBot="1">
      <c r="J240" s="221"/>
      <c r="K240" s="222"/>
      <c r="L240" s="221"/>
      <c r="M240" s="222"/>
      <c r="N240" s="221"/>
      <c r="O240" s="222"/>
      <c r="P240" s="221"/>
      <c r="Q240" s="222"/>
      <c r="R240" s="221"/>
      <c r="S240" s="222"/>
      <c r="T240" s="221"/>
      <c r="U240" s="222"/>
      <c r="V240" s="169" t="str">
        <f t="shared" si="6"/>
        <v/>
      </c>
      <c r="W240" s="39" t="str">
        <f t="shared" si="7"/>
        <v/>
      </c>
    </row>
    <row r="241" spans="10:23" ht="21.75" thickTop="1" thickBot="1">
      <c r="J241" s="221"/>
      <c r="K241" s="222"/>
      <c r="L241" s="221"/>
      <c r="M241" s="222"/>
      <c r="N241" s="221"/>
      <c r="O241" s="222"/>
      <c r="P241" s="221"/>
      <c r="Q241" s="222"/>
      <c r="R241" s="221"/>
      <c r="S241" s="222"/>
      <c r="T241" s="221"/>
      <c r="U241" s="222"/>
      <c r="V241" s="169" t="str">
        <f t="shared" si="6"/>
        <v/>
      </c>
      <c r="W241" s="39" t="str">
        <f t="shared" si="7"/>
        <v/>
      </c>
    </row>
    <row r="242" spans="10:23" ht="21.75" thickTop="1" thickBot="1">
      <c r="J242" s="221"/>
      <c r="K242" s="222"/>
      <c r="L242" s="221"/>
      <c r="M242" s="222"/>
      <c r="N242" s="221"/>
      <c r="O242" s="222"/>
      <c r="P242" s="221"/>
      <c r="Q242" s="222"/>
      <c r="R242" s="221"/>
      <c r="S242" s="222"/>
      <c r="T242" s="221"/>
      <c r="U242" s="222"/>
      <c r="V242" s="169" t="str">
        <f t="shared" si="6"/>
        <v/>
      </c>
      <c r="W242" s="39" t="str">
        <f t="shared" si="7"/>
        <v/>
      </c>
    </row>
    <row r="243" spans="10:23" ht="21.75" thickTop="1" thickBot="1">
      <c r="J243" s="221"/>
      <c r="K243" s="222"/>
      <c r="L243" s="221"/>
      <c r="M243" s="222"/>
      <c r="N243" s="221"/>
      <c r="O243" s="222"/>
      <c r="P243" s="221"/>
      <c r="Q243" s="222"/>
      <c r="R243" s="221"/>
      <c r="S243" s="222"/>
      <c r="T243" s="221"/>
      <c r="U243" s="222"/>
      <c r="V243" s="169" t="str">
        <f t="shared" si="6"/>
        <v/>
      </c>
      <c r="W243" s="39" t="str">
        <f t="shared" si="7"/>
        <v/>
      </c>
    </row>
    <row r="244" spans="10:23" ht="21.75" thickTop="1" thickBot="1">
      <c r="J244" s="221"/>
      <c r="K244" s="222"/>
      <c r="L244" s="221"/>
      <c r="M244" s="222"/>
      <c r="N244" s="221"/>
      <c r="O244" s="222"/>
      <c r="P244" s="221"/>
      <c r="Q244" s="222"/>
      <c r="R244" s="221"/>
      <c r="S244" s="222"/>
      <c r="T244" s="221"/>
      <c r="U244" s="222"/>
      <c r="V244" s="169" t="str">
        <f t="shared" si="6"/>
        <v/>
      </c>
      <c r="W244" s="39" t="str">
        <f t="shared" si="7"/>
        <v/>
      </c>
    </row>
    <row r="245" spans="10:23" ht="21.75" thickTop="1" thickBot="1">
      <c r="J245" s="221"/>
      <c r="K245" s="222"/>
      <c r="L245" s="221"/>
      <c r="M245" s="222"/>
      <c r="N245" s="221"/>
      <c r="O245" s="222"/>
      <c r="P245" s="221"/>
      <c r="Q245" s="222"/>
      <c r="R245" s="221"/>
      <c r="S245" s="222"/>
      <c r="T245" s="221"/>
      <c r="U245" s="222"/>
      <c r="V245" s="169" t="str">
        <f t="shared" si="6"/>
        <v/>
      </c>
      <c r="W245" s="39" t="str">
        <f t="shared" si="7"/>
        <v/>
      </c>
    </row>
    <row r="246" spans="10:23" ht="21.75" thickTop="1" thickBot="1">
      <c r="J246" s="221"/>
      <c r="K246" s="222"/>
      <c r="L246" s="221"/>
      <c r="M246" s="222"/>
      <c r="N246" s="221"/>
      <c r="O246" s="222"/>
      <c r="P246" s="221"/>
      <c r="Q246" s="222"/>
      <c r="R246" s="221"/>
      <c r="S246" s="222"/>
      <c r="T246" s="221"/>
      <c r="U246" s="222"/>
      <c r="V246" s="169" t="str">
        <f t="shared" si="6"/>
        <v/>
      </c>
      <c r="W246" s="39" t="str">
        <f t="shared" si="7"/>
        <v/>
      </c>
    </row>
    <row r="247" spans="10:23" ht="21.75" thickTop="1" thickBot="1">
      <c r="J247" s="221"/>
      <c r="K247" s="222"/>
      <c r="L247" s="221"/>
      <c r="M247" s="222"/>
      <c r="N247" s="221"/>
      <c r="O247" s="222"/>
      <c r="P247" s="221"/>
      <c r="Q247" s="222"/>
      <c r="R247" s="221"/>
      <c r="S247" s="222"/>
      <c r="T247" s="221"/>
      <c r="U247" s="222"/>
      <c r="V247" s="169" t="str">
        <f t="shared" si="6"/>
        <v/>
      </c>
      <c r="W247" s="39" t="str">
        <f t="shared" si="7"/>
        <v/>
      </c>
    </row>
    <row r="248" spans="10:23" ht="21.75" thickTop="1" thickBot="1">
      <c r="J248" s="221"/>
      <c r="K248" s="222"/>
      <c r="L248" s="221"/>
      <c r="M248" s="222"/>
      <c r="N248" s="221"/>
      <c r="O248" s="222"/>
      <c r="P248" s="221"/>
      <c r="Q248" s="222"/>
      <c r="R248" s="221"/>
      <c r="S248" s="222"/>
      <c r="T248" s="221"/>
      <c r="U248" s="222"/>
      <c r="V248" s="169" t="str">
        <f t="shared" si="6"/>
        <v/>
      </c>
      <c r="W248" s="39" t="str">
        <f t="shared" si="7"/>
        <v/>
      </c>
    </row>
    <row r="249" spans="10:23" ht="21.75" thickTop="1" thickBot="1">
      <c r="J249" s="221"/>
      <c r="K249" s="222"/>
      <c r="L249" s="221"/>
      <c r="M249" s="222"/>
      <c r="N249" s="221"/>
      <c r="O249" s="222"/>
      <c r="P249" s="221"/>
      <c r="Q249" s="222"/>
      <c r="R249" s="221"/>
      <c r="S249" s="222"/>
      <c r="T249" s="221"/>
      <c r="U249" s="222"/>
      <c r="V249" s="169" t="str">
        <f t="shared" si="6"/>
        <v/>
      </c>
      <c r="W249" s="39" t="str">
        <f t="shared" si="7"/>
        <v/>
      </c>
    </row>
    <row r="250" spans="10:23" ht="21.75" thickTop="1" thickBot="1">
      <c r="J250" s="221"/>
      <c r="K250" s="222"/>
      <c r="L250" s="221"/>
      <c r="M250" s="222"/>
      <c r="N250" s="221"/>
      <c r="O250" s="222"/>
      <c r="P250" s="221"/>
      <c r="Q250" s="222"/>
      <c r="R250" s="221"/>
      <c r="S250" s="222"/>
      <c r="T250" s="221"/>
      <c r="U250" s="222"/>
      <c r="V250" s="169" t="str">
        <f t="shared" si="6"/>
        <v/>
      </c>
      <c r="W250" s="39" t="str">
        <f t="shared" si="7"/>
        <v/>
      </c>
    </row>
    <row r="251" spans="10:23" ht="21.75" thickTop="1" thickBot="1">
      <c r="J251" s="221"/>
      <c r="K251" s="222"/>
      <c r="L251" s="221"/>
      <c r="M251" s="222"/>
      <c r="N251" s="221"/>
      <c r="O251" s="222"/>
      <c r="P251" s="221"/>
      <c r="Q251" s="222"/>
      <c r="R251" s="221"/>
      <c r="S251" s="222"/>
      <c r="T251" s="221"/>
      <c r="U251" s="222"/>
      <c r="V251" s="169" t="str">
        <f t="shared" si="6"/>
        <v/>
      </c>
      <c r="W251" s="39" t="str">
        <f t="shared" si="7"/>
        <v/>
      </c>
    </row>
    <row r="252" spans="10:23" ht="21.75" thickTop="1" thickBot="1">
      <c r="J252" s="221"/>
      <c r="K252" s="222"/>
      <c r="L252" s="221"/>
      <c r="M252" s="222"/>
      <c r="N252" s="221"/>
      <c r="O252" s="222"/>
      <c r="P252" s="221"/>
      <c r="Q252" s="222"/>
      <c r="R252" s="221"/>
      <c r="S252" s="222"/>
      <c r="T252" s="221"/>
      <c r="U252" s="222"/>
      <c r="V252" s="169" t="str">
        <f t="shared" si="6"/>
        <v/>
      </c>
      <c r="W252" s="39" t="str">
        <f t="shared" si="7"/>
        <v/>
      </c>
    </row>
    <row r="253" spans="10:23" ht="21.75" thickTop="1" thickBot="1">
      <c r="J253" s="221"/>
      <c r="K253" s="222"/>
      <c r="L253" s="221"/>
      <c r="M253" s="222"/>
      <c r="N253" s="221"/>
      <c r="O253" s="222"/>
      <c r="P253" s="221"/>
      <c r="Q253" s="222"/>
      <c r="R253" s="221"/>
      <c r="S253" s="222"/>
      <c r="T253" s="221"/>
      <c r="U253" s="222"/>
      <c r="V253" s="169" t="str">
        <f t="shared" si="6"/>
        <v/>
      </c>
      <c r="W253" s="39" t="str">
        <f t="shared" si="7"/>
        <v/>
      </c>
    </row>
    <row r="254" spans="10:23" ht="21.75" thickTop="1" thickBot="1">
      <c r="J254" s="221"/>
      <c r="K254" s="222"/>
      <c r="L254" s="221"/>
      <c r="M254" s="222"/>
      <c r="N254" s="221"/>
      <c r="O254" s="222"/>
      <c r="P254" s="221"/>
      <c r="Q254" s="222"/>
      <c r="R254" s="221"/>
      <c r="S254" s="222"/>
      <c r="T254" s="221"/>
      <c r="U254" s="222"/>
      <c r="V254" s="169" t="str">
        <f t="shared" si="6"/>
        <v/>
      </c>
      <c r="W254" s="39" t="str">
        <f t="shared" si="7"/>
        <v/>
      </c>
    </row>
    <row r="255" spans="10:23" ht="21.75" thickTop="1" thickBot="1">
      <c r="J255" s="221"/>
      <c r="K255" s="222"/>
      <c r="L255" s="221"/>
      <c r="M255" s="222"/>
      <c r="N255" s="221"/>
      <c r="O255" s="222"/>
      <c r="P255" s="221"/>
      <c r="Q255" s="222"/>
      <c r="R255" s="221"/>
      <c r="S255" s="222"/>
      <c r="T255" s="221"/>
      <c r="U255" s="222"/>
      <c r="V255" s="169" t="str">
        <f t="shared" si="6"/>
        <v/>
      </c>
      <c r="W255" s="39" t="str">
        <f t="shared" si="7"/>
        <v/>
      </c>
    </row>
    <row r="256" spans="10:23" ht="21.75" thickTop="1" thickBot="1">
      <c r="J256" s="221"/>
      <c r="K256" s="222"/>
      <c r="L256" s="221"/>
      <c r="M256" s="222"/>
      <c r="N256" s="221"/>
      <c r="O256" s="222"/>
      <c r="P256" s="221"/>
      <c r="Q256" s="222"/>
      <c r="R256" s="221"/>
      <c r="S256" s="222"/>
      <c r="T256" s="221"/>
      <c r="U256" s="222"/>
      <c r="V256" s="169" t="str">
        <f t="shared" si="6"/>
        <v/>
      </c>
      <c r="W256" s="39" t="str">
        <f t="shared" si="7"/>
        <v/>
      </c>
    </row>
    <row r="257" spans="10:23" ht="21.75" thickTop="1" thickBot="1">
      <c r="J257" s="221"/>
      <c r="K257" s="222"/>
      <c r="L257" s="221"/>
      <c r="M257" s="222"/>
      <c r="N257" s="221"/>
      <c r="O257" s="222"/>
      <c r="P257" s="221"/>
      <c r="Q257" s="222"/>
      <c r="R257" s="221"/>
      <c r="S257" s="222"/>
      <c r="T257" s="221"/>
      <c r="U257" s="222"/>
      <c r="V257" s="169" t="str">
        <f t="shared" si="6"/>
        <v/>
      </c>
      <c r="W257" s="39" t="str">
        <f t="shared" si="7"/>
        <v/>
      </c>
    </row>
    <row r="258" spans="10:23" ht="21.75" thickTop="1" thickBot="1">
      <c r="J258" s="221"/>
      <c r="K258" s="222"/>
      <c r="L258" s="221"/>
      <c r="M258" s="222"/>
      <c r="N258" s="221"/>
      <c r="O258" s="222"/>
      <c r="P258" s="221"/>
      <c r="Q258" s="222"/>
      <c r="R258" s="221"/>
      <c r="S258" s="222"/>
      <c r="T258" s="221"/>
      <c r="U258" s="222"/>
      <c r="V258" s="169" t="str">
        <f t="shared" si="6"/>
        <v/>
      </c>
      <c r="W258" s="39" t="str">
        <f t="shared" si="7"/>
        <v/>
      </c>
    </row>
    <row r="259" spans="10:23" ht="21.75" thickTop="1" thickBot="1">
      <c r="J259" s="221"/>
      <c r="K259" s="222"/>
      <c r="L259" s="221"/>
      <c r="M259" s="222"/>
      <c r="N259" s="221"/>
      <c r="O259" s="222"/>
      <c r="P259" s="221"/>
      <c r="Q259" s="222"/>
      <c r="R259" s="221"/>
      <c r="S259" s="222"/>
      <c r="T259" s="221"/>
      <c r="U259" s="222"/>
      <c r="V259" s="169" t="str">
        <f t="shared" si="6"/>
        <v/>
      </c>
      <c r="W259" s="39" t="str">
        <f t="shared" si="7"/>
        <v/>
      </c>
    </row>
    <row r="260" spans="10:23" ht="21.75" thickTop="1" thickBot="1">
      <c r="J260" s="221"/>
      <c r="K260" s="222"/>
      <c r="L260" s="221"/>
      <c r="M260" s="222"/>
      <c r="N260" s="221"/>
      <c r="O260" s="222"/>
      <c r="P260" s="221"/>
      <c r="Q260" s="222"/>
      <c r="R260" s="221"/>
      <c r="S260" s="222"/>
      <c r="T260" s="221"/>
      <c r="U260" s="222"/>
      <c r="V260" s="169" t="str">
        <f t="shared" si="6"/>
        <v/>
      </c>
      <c r="W260" s="39" t="str">
        <f t="shared" si="7"/>
        <v/>
      </c>
    </row>
    <row r="261" spans="10:23" ht="21.75" thickTop="1" thickBot="1">
      <c r="J261" s="221"/>
      <c r="K261" s="222"/>
      <c r="L261" s="221"/>
      <c r="M261" s="222"/>
      <c r="N261" s="221"/>
      <c r="O261" s="222"/>
      <c r="P261" s="221"/>
      <c r="Q261" s="222"/>
      <c r="R261" s="221"/>
      <c r="S261" s="222"/>
      <c r="T261" s="221"/>
      <c r="U261" s="222"/>
      <c r="V261" s="169" t="str">
        <f t="shared" si="6"/>
        <v/>
      </c>
      <c r="W261" s="39" t="str">
        <f t="shared" si="7"/>
        <v/>
      </c>
    </row>
    <row r="262" spans="10:23" ht="21.75" thickTop="1" thickBot="1">
      <c r="J262" s="221"/>
      <c r="K262" s="222"/>
      <c r="L262" s="221"/>
      <c r="M262" s="222"/>
      <c r="N262" s="221"/>
      <c r="O262" s="222"/>
      <c r="P262" s="221"/>
      <c r="Q262" s="222"/>
      <c r="R262" s="221"/>
      <c r="S262" s="222"/>
      <c r="T262" s="221"/>
      <c r="U262" s="222"/>
      <c r="V262" s="169" t="str">
        <f t="shared" si="6"/>
        <v/>
      </c>
      <c r="W262" s="39" t="str">
        <f t="shared" si="7"/>
        <v/>
      </c>
    </row>
    <row r="263" spans="10:23" ht="21.75" thickTop="1" thickBot="1">
      <c r="J263" s="221"/>
      <c r="K263" s="222"/>
      <c r="L263" s="221"/>
      <c r="M263" s="222"/>
      <c r="N263" s="221"/>
      <c r="O263" s="222"/>
      <c r="P263" s="221"/>
      <c r="Q263" s="222"/>
      <c r="R263" s="221"/>
      <c r="S263" s="222"/>
      <c r="T263" s="221"/>
      <c r="U263" s="222"/>
      <c r="V263" s="169" t="str">
        <f t="shared" si="6"/>
        <v/>
      </c>
      <c r="W263" s="39" t="str">
        <f t="shared" si="7"/>
        <v/>
      </c>
    </row>
    <row r="264" spans="10:23" ht="21.75" thickTop="1" thickBot="1">
      <c r="J264" s="221"/>
      <c r="K264" s="222"/>
      <c r="L264" s="221"/>
      <c r="M264" s="222"/>
      <c r="N264" s="221"/>
      <c r="O264" s="222"/>
      <c r="P264" s="221"/>
      <c r="Q264" s="222"/>
      <c r="R264" s="221"/>
      <c r="S264" s="222"/>
      <c r="T264" s="221"/>
      <c r="U264" s="222"/>
      <c r="V264" s="169" t="str">
        <f t="shared" si="6"/>
        <v/>
      </c>
      <c r="W264" s="39" t="str">
        <f t="shared" si="7"/>
        <v/>
      </c>
    </row>
    <row r="265" spans="10:23" ht="21.75" thickTop="1" thickBot="1">
      <c r="J265" s="221"/>
      <c r="K265" s="222"/>
      <c r="L265" s="221"/>
      <c r="M265" s="222"/>
      <c r="N265" s="221"/>
      <c r="O265" s="222"/>
      <c r="P265" s="221"/>
      <c r="Q265" s="222"/>
      <c r="R265" s="221"/>
      <c r="S265" s="222"/>
      <c r="T265" s="221"/>
      <c r="U265" s="222"/>
      <c r="V265" s="169" t="str">
        <f t="shared" si="6"/>
        <v/>
      </c>
      <c r="W265" s="39" t="str">
        <f t="shared" si="7"/>
        <v/>
      </c>
    </row>
    <row r="266" spans="10:23" ht="21.75" thickTop="1" thickBot="1">
      <c r="J266" s="221"/>
      <c r="K266" s="222"/>
      <c r="L266" s="221"/>
      <c r="M266" s="222"/>
      <c r="N266" s="221"/>
      <c r="O266" s="222"/>
      <c r="P266" s="221"/>
      <c r="Q266" s="222"/>
      <c r="R266" s="221"/>
      <c r="S266" s="222"/>
      <c r="T266" s="221"/>
      <c r="U266" s="222"/>
      <c r="V266" s="169" t="str">
        <f t="shared" si="6"/>
        <v/>
      </c>
      <c r="W266" s="39" t="str">
        <f t="shared" si="7"/>
        <v/>
      </c>
    </row>
    <row r="267" spans="10:23" ht="21.75" thickTop="1" thickBot="1">
      <c r="J267" s="221"/>
      <c r="K267" s="222"/>
      <c r="L267" s="221"/>
      <c r="M267" s="222"/>
      <c r="N267" s="221"/>
      <c r="O267" s="222"/>
      <c r="P267" s="221"/>
      <c r="Q267" s="222"/>
      <c r="R267" s="221"/>
      <c r="S267" s="222"/>
      <c r="T267" s="221"/>
      <c r="U267" s="222"/>
      <c r="V267" s="169" t="str">
        <f t="shared" si="6"/>
        <v/>
      </c>
      <c r="W267" s="39" t="str">
        <f t="shared" si="7"/>
        <v/>
      </c>
    </row>
    <row r="268" spans="10:23" ht="21.75" thickTop="1" thickBot="1">
      <c r="J268" s="221"/>
      <c r="K268" s="222"/>
      <c r="L268" s="221"/>
      <c r="M268" s="222"/>
      <c r="N268" s="221"/>
      <c r="O268" s="222"/>
      <c r="P268" s="221"/>
      <c r="Q268" s="222"/>
      <c r="R268" s="221"/>
      <c r="S268" s="222"/>
      <c r="T268" s="221"/>
      <c r="U268" s="222"/>
      <c r="V268" s="169" t="str">
        <f t="shared" si="6"/>
        <v/>
      </c>
      <c r="W268" s="39" t="str">
        <f t="shared" si="7"/>
        <v/>
      </c>
    </row>
    <row r="269" spans="10:23" ht="21.75" thickTop="1" thickBot="1">
      <c r="J269" s="221"/>
      <c r="K269" s="222"/>
      <c r="L269" s="221"/>
      <c r="M269" s="222"/>
      <c r="N269" s="221"/>
      <c r="O269" s="222"/>
      <c r="P269" s="221"/>
      <c r="Q269" s="222"/>
      <c r="R269" s="221"/>
      <c r="S269" s="222"/>
      <c r="T269" s="221"/>
      <c r="U269" s="222"/>
      <c r="V269" s="169" t="str">
        <f t="shared" si="6"/>
        <v/>
      </c>
      <c r="W269" s="39" t="str">
        <f t="shared" si="7"/>
        <v/>
      </c>
    </row>
    <row r="270" spans="10:23" ht="21.75" thickTop="1" thickBot="1">
      <c r="J270" s="221"/>
      <c r="K270" s="222"/>
      <c r="L270" s="221"/>
      <c r="M270" s="222"/>
      <c r="N270" s="221"/>
      <c r="O270" s="222"/>
      <c r="P270" s="221"/>
      <c r="Q270" s="222"/>
      <c r="R270" s="221"/>
      <c r="S270" s="222"/>
      <c r="T270" s="221"/>
      <c r="U270" s="222"/>
      <c r="V270" s="169" t="str">
        <f t="shared" si="6"/>
        <v/>
      </c>
      <c r="W270" s="39" t="str">
        <f t="shared" si="7"/>
        <v/>
      </c>
    </row>
    <row r="271" spans="10:23" ht="21.75" thickTop="1" thickBot="1">
      <c r="J271" s="221"/>
      <c r="K271" s="222"/>
      <c r="L271" s="221"/>
      <c r="M271" s="222"/>
      <c r="N271" s="221"/>
      <c r="O271" s="222"/>
      <c r="P271" s="221"/>
      <c r="Q271" s="222"/>
      <c r="R271" s="221"/>
      <c r="S271" s="222"/>
      <c r="T271" s="221"/>
      <c r="U271" s="222"/>
      <c r="V271" s="169" t="str">
        <f t="shared" si="6"/>
        <v/>
      </c>
      <c r="W271" s="39" t="str">
        <f t="shared" si="7"/>
        <v/>
      </c>
    </row>
    <row r="272" spans="10:23" ht="21.75" thickTop="1" thickBot="1">
      <c r="J272" s="221"/>
      <c r="K272" s="222"/>
      <c r="L272" s="221"/>
      <c r="M272" s="222"/>
      <c r="N272" s="221"/>
      <c r="O272" s="222"/>
      <c r="P272" s="221"/>
      <c r="Q272" s="222"/>
      <c r="R272" s="221"/>
      <c r="S272" s="222"/>
      <c r="T272" s="221"/>
      <c r="U272" s="222"/>
      <c r="V272" s="169" t="str">
        <f t="shared" si="6"/>
        <v/>
      </c>
      <c r="W272" s="39" t="str">
        <f t="shared" si="7"/>
        <v/>
      </c>
    </row>
    <row r="273" spans="10:23" ht="21.75" thickTop="1" thickBot="1">
      <c r="J273" s="221"/>
      <c r="K273" s="222"/>
      <c r="L273" s="221"/>
      <c r="M273" s="222"/>
      <c r="N273" s="221"/>
      <c r="O273" s="222"/>
      <c r="P273" s="221"/>
      <c r="Q273" s="222"/>
      <c r="R273" s="221"/>
      <c r="S273" s="222"/>
      <c r="T273" s="221"/>
      <c r="U273" s="222"/>
      <c r="V273" s="169" t="str">
        <f t="shared" si="6"/>
        <v/>
      </c>
      <c r="W273" s="39" t="str">
        <f t="shared" si="7"/>
        <v/>
      </c>
    </row>
    <row r="274" spans="10:23" ht="21.75" thickTop="1" thickBot="1">
      <c r="J274" s="221"/>
      <c r="K274" s="222"/>
      <c r="L274" s="221"/>
      <c r="M274" s="222"/>
      <c r="N274" s="221"/>
      <c r="O274" s="222"/>
      <c r="P274" s="221"/>
      <c r="Q274" s="222"/>
      <c r="R274" s="221"/>
      <c r="S274" s="222"/>
      <c r="T274" s="221"/>
      <c r="U274" s="222"/>
      <c r="V274" s="169" t="str">
        <f t="shared" si="6"/>
        <v/>
      </c>
      <c r="W274" s="39" t="str">
        <f t="shared" si="7"/>
        <v/>
      </c>
    </row>
    <row r="275" spans="10:23" ht="21.75" thickTop="1" thickBot="1">
      <c r="J275" s="221"/>
      <c r="K275" s="222"/>
      <c r="L275" s="221"/>
      <c r="M275" s="222"/>
      <c r="N275" s="221"/>
      <c r="O275" s="222"/>
      <c r="P275" s="221"/>
      <c r="Q275" s="222"/>
      <c r="R275" s="221"/>
      <c r="S275" s="222"/>
      <c r="T275" s="221"/>
      <c r="U275" s="222"/>
      <c r="V275" s="169" t="str">
        <f t="shared" si="6"/>
        <v/>
      </c>
      <c r="W275" s="39" t="str">
        <f t="shared" si="7"/>
        <v/>
      </c>
    </row>
    <row r="276" spans="10:23" ht="21.75" thickTop="1" thickBot="1">
      <c r="J276" s="221"/>
      <c r="K276" s="222"/>
      <c r="L276" s="221"/>
      <c r="M276" s="222"/>
      <c r="N276" s="221"/>
      <c r="O276" s="222"/>
      <c r="P276" s="221"/>
      <c r="Q276" s="222"/>
      <c r="R276" s="221"/>
      <c r="S276" s="222"/>
      <c r="T276" s="221"/>
      <c r="U276" s="222"/>
      <c r="V276" s="169" t="str">
        <f t="shared" si="6"/>
        <v/>
      </c>
      <c r="W276" s="39" t="str">
        <f t="shared" si="7"/>
        <v/>
      </c>
    </row>
    <row r="277" spans="10:23" ht="21.75" thickTop="1" thickBot="1">
      <c r="J277" s="221"/>
      <c r="K277" s="222"/>
      <c r="L277" s="221"/>
      <c r="M277" s="222"/>
      <c r="N277" s="221"/>
      <c r="O277" s="222"/>
      <c r="P277" s="221"/>
      <c r="Q277" s="222"/>
      <c r="R277" s="221"/>
      <c r="S277" s="222"/>
      <c r="T277" s="221"/>
      <c r="U277" s="222"/>
      <c r="V277" s="169" t="str">
        <f t="shared" si="6"/>
        <v/>
      </c>
      <c r="W277" s="39" t="str">
        <f t="shared" si="7"/>
        <v/>
      </c>
    </row>
    <row r="278" spans="10:23" ht="21.75" thickTop="1" thickBot="1">
      <c r="J278" s="221"/>
      <c r="K278" s="222"/>
      <c r="L278" s="221"/>
      <c r="M278" s="222"/>
      <c r="N278" s="221"/>
      <c r="O278" s="222"/>
      <c r="P278" s="221"/>
      <c r="Q278" s="222"/>
      <c r="R278" s="221"/>
      <c r="S278" s="222"/>
      <c r="T278" s="221"/>
      <c r="U278" s="222"/>
      <c r="V278" s="169" t="str">
        <f t="shared" si="6"/>
        <v/>
      </c>
      <c r="W278" s="39" t="str">
        <f t="shared" si="7"/>
        <v/>
      </c>
    </row>
    <row r="279" spans="10:23" ht="21.75" thickTop="1" thickBot="1">
      <c r="J279" s="221"/>
      <c r="K279" s="222"/>
      <c r="L279" s="221"/>
      <c r="M279" s="222"/>
      <c r="N279" s="221"/>
      <c r="O279" s="222"/>
      <c r="P279" s="221"/>
      <c r="Q279" s="222"/>
      <c r="R279" s="221"/>
      <c r="S279" s="222"/>
      <c r="T279" s="221"/>
      <c r="U279" s="222"/>
      <c r="V279" s="169" t="str">
        <f t="shared" si="6"/>
        <v/>
      </c>
      <c r="W279" s="39" t="str">
        <f t="shared" si="7"/>
        <v/>
      </c>
    </row>
    <row r="280" spans="10:23" ht="21.75" thickTop="1" thickBot="1">
      <c r="J280" s="221"/>
      <c r="K280" s="222"/>
      <c r="L280" s="221"/>
      <c r="M280" s="222"/>
      <c r="N280" s="221"/>
      <c r="O280" s="222"/>
      <c r="P280" s="221"/>
      <c r="Q280" s="222"/>
      <c r="R280" s="221"/>
      <c r="S280" s="222"/>
      <c r="T280" s="221"/>
      <c r="U280" s="222"/>
      <c r="V280" s="169" t="str">
        <f t="shared" si="6"/>
        <v/>
      </c>
      <c r="W280" s="39" t="str">
        <f t="shared" si="7"/>
        <v/>
      </c>
    </row>
    <row r="281" spans="10:23" ht="21.75" thickTop="1" thickBot="1">
      <c r="J281" s="221"/>
      <c r="K281" s="222"/>
      <c r="L281" s="221"/>
      <c r="M281" s="222"/>
      <c r="N281" s="221"/>
      <c r="O281" s="222"/>
      <c r="P281" s="221"/>
      <c r="Q281" s="222"/>
      <c r="R281" s="221"/>
      <c r="S281" s="222"/>
      <c r="T281" s="221"/>
      <c r="U281" s="222"/>
      <c r="V281" s="169" t="str">
        <f t="shared" si="6"/>
        <v/>
      </c>
      <c r="W281" s="39" t="str">
        <f t="shared" si="7"/>
        <v/>
      </c>
    </row>
    <row r="282" spans="10:23" ht="21.75" thickTop="1" thickBot="1">
      <c r="J282" s="221"/>
      <c r="K282" s="222"/>
      <c r="L282" s="221"/>
      <c r="M282" s="222"/>
      <c r="N282" s="221"/>
      <c r="O282" s="222"/>
      <c r="P282" s="221"/>
      <c r="Q282" s="222"/>
      <c r="R282" s="221"/>
      <c r="S282" s="222"/>
      <c r="T282" s="221"/>
      <c r="U282" s="222"/>
      <c r="V282" s="169" t="str">
        <f t="shared" si="6"/>
        <v/>
      </c>
      <c r="W282" s="39" t="str">
        <f t="shared" si="7"/>
        <v/>
      </c>
    </row>
    <row r="283" spans="10:23" ht="21.75" thickTop="1" thickBot="1">
      <c r="J283" s="221"/>
      <c r="K283" s="222"/>
      <c r="L283" s="221"/>
      <c r="M283" s="222"/>
      <c r="N283" s="221"/>
      <c r="O283" s="222"/>
      <c r="P283" s="221"/>
      <c r="Q283" s="222"/>
      <c r="R283" s="221"/>
      <c r="S283" s="222"/>
      <c r="T283" s="221"/>
      <c r="U283" s="222"/>
      <c r="V283" s="169" t="str">
        <f t="shared" si="6"/>
        <v/>
      </c>
      <c r="W283" s="39" t="str">
        <f t="shared" si="7"/>
        <v/>
      </c>
    </row>
    <row r="284" spans="10:23" ht="21.75" thickTop="1" thickBot="1">
      <c r="J284" s="221"/>
      <c r="K284" s="222"/>
      <c r="L284" s="221"/>
      <c r="M284" s="222"/>
      <c r="N284" s="221"/>
      <c r="O284" s="222"/>
      <c r="P284" s="221"/>
      <c r="Q284" s="222"/>
      <c r="R284" s="221"/>
      <c r="S284" s="222"/>
      <c r="T284" s="221"/>
      <c r="U284" s="222"/>
      <c r="V284" s="169" t="str">
        <f t="shared" si="6"/>
        <v/>
      </c>
      <c r="W284" s="39" t="str">
        <f t="shared" si="7"/>
        <v/>
      </c>
    </row>
    <row r="285" spans="10:23" ht="21.75" thickTop="1" thickBot="1">
      <c r="J285" s="221"/>
      <c r="K285" s="222"/>
      <c r="L285" s="221"/>
      <c r="M285" s="222"/>
      <c r="N285" s="221"/>
      <c r="O285" s="222"/>
      <c r="P285" s="221"/>
      <c r="Q285" s="222"/>
      <c r="R285" s="221"/>
      <c r="S285" s="222"/>
      <c r="T285" s="221"/>
      <c r="U285" s="222"/>
      <c r="V285" s="169" t="str">
        <f t="shared" ref="V285:V348" si="8">IF(AND(COUNTA(K285,M285,O285,Q285,S285,U285)=0,COUNTA(J285,L285,N285,P285,R285,T285)=6),"x","")</f>
        <v/>
      </c>
      <c r="W285" s="39" t="str">
        <f t="shared" ref="W285:W348" si="9">IF(COUNTA(K285,M285,O285,Q285,S285,U285)=1,"x","")</f>
        <v/>
      </c>
    </row>
    <row r="286" spans="10:23" ht="21.75" thickTop="1" thickBot="1">
      <c r="J286" s="221"/>
      <c r="K286" s="222"/>
      <c r="L286" s="221"/>
      <c r="M286" s="222"/>
      <c r="N286" s="221"/>
      <c r="O286" s="222"/>
      <c r="P286" s="221"/>
      <c r="Q286" s="222"/>
      <c r="R286" s="221"/>
      <c r="S286" s="222"/>
      <c r="T286" s="221"/>
      <c r="U286" s="222"/>
      <c r="V286" s="169" t="str">
        <f t="shared" si="8"/>
        <v/>
      </c>
      <c r="W286" s="39" t="str">
        <f t="shared" si="9"/>
        <v/>
      </c>
    </row>
    <row r="287" spans="10:23" ht="21.75" thickTop="1" thickBot="1">
      <c r="J287" s="221"/>
      <c r="K287" s="222"/>
      <c r="L287" s="221"/>
      <c r="M287" s="222"/>
      <c r="N287" s="221"/>
      <c r="O287" s="222"/>
      <c r="P287" s="221"/>
      <c r="Q287" s="222"/>
      <c r="R287" s="221"/>
      <c r="S287" s="222"/>
      <c r="T287" s="221"/>
      <c r="U287" s="222"/>
      <c r="V287" s="169" t="str">
        <f t="shared" si="8"/>
        <v/>
      </c>
      <c r="W287" s="39" t="str">
        <f t="shared" si="9"/>
        <v/>
      </c>
    </row>
    <row r="288" spans="10:23" ht="21.75" thickTop="1" thickBot="1">
      <c r="J288" s="221"/>
      <c r="K288" s="222"/>
      <c r="L288" s="221"/>
      <c r="M288" s="222"/>
      <c r="N288" s="221"/>
      <c r="O288" s="222"/>
      <c r="P288" s="221"/>
      <c r="Q288" s="222"/>
      <c r="R288" s="221"/>
      <c r="S288" s="222"/>
      <c r="T288" s="221"/>
      <c r="U288" s="222"/>
      <c r="V288" s="169" t="str">
        <f t="shared" si="8"/>
        <v/>
      </c>
      <c r="W288" s="39" t="str">
        <f t="shared" si="9"/>
        <v/>
      </c>
    </row>
    <row r="289" spans="10:23" ht="21.75" thickTop="1" thickBot="1">
      <c r="J289" s="221"/>
      <c r="K289" s="222"/>
      <c r="L289" s="221"/>
      <c r="M289" s="222"/>
      <c r="N289" s="221"/>
      <c r="O289" s="222"/>
      <c r="P289" s="221"/>
      <c r="Q289" s="222"/>
      <c r="R289" s="221"/>
      <c r="S289" s="222"/>
      <c r="T289" s="221"/>
      <c r="U289" s="222"/>
      <c r="V289" s="169" t="str">
        <f t="shared" si="8"/>
        <v/>
      </c>
      <c r="W289" s="39" t="str">
        <f t="shared" si="9"/>
        <v/>
      </c>
    </row>
    <row r="290" spans="10:23" ht="21.75" thickTop="1" thickBot="1">
      <c r="J290" s="221"/>
      <c r="K290" s="222"/>
      <c r="L290" s="221"/>
      <c r="M290" s="222"/>
      <c r="N290" s="221"/>
      <c r="O290" s="222"/>
      <c r="P290" s="221"/>
      <c r="Q290" s="222"/>
      <c r="R290" s="221"/>
      <c r="S290" s="222"/>
      <c r="T290" s="221"/>
      <c r="U290" s="222"/>
      <c r="V290" s="169" t="str">
        <f t="shared" si="8"/>
        <v/>
      </c>
      <c r="W290" s="39" t="str">
        <f t="shared" si="9"/>
        <v/>
      </c>
    </row>
    <row r="291" spans="10:23" ht="21.75" thickTop="1" thickBot="1">
      <c r="J291" s="221"/>
      <c r="K291" s="222"/>
      <c r="L291" s="221"/>
      <c r="M291" s="222"/>
      <c r="N291" s="221"/>
      <c r="O291" s="222"/>
      <c r="P291" s="221"/>
      <c r="Q291" s="222"/>
      <c r="R291" s="221"/>
      <c r="S291" s="222"/>
      <c r="T291" s="221"/>
      <c r="U291" s="222"/>
      <c r="V291" s="169" t="str">
        <f t="shared" si="8"/>
        <v/>
      </c>
      <c r="W291" s="39" t="str">
        <f t="shared" si="9"/>
        <v/>
      </c>
    </row>
    <row r="292" spans="10:23" ht="21.75" thickTop="1" thickBot="1">
      <c r="J292" s="221"/>
      <c r="K292" s="222"/>
      <c r="L292" s="221"/>
      <c r="M292" s="222"/>
      <c r="N292" s="221"/>
      <c r="O292" s="222"/>
      <c r="P292" s="221"/>
      <c r="Q292" s="222"/>
      <c r="R292" s="221"/>
      <c r="S292" s="222"/>
      <c r="T292" s="221"/>
      <c r="U292" s="222"/>
      <c r="V292" s="169" t="str">
        <f t="shared" si="8"/>
        <v/>
      </c>
      <c r="W292" s="39" t="str">
        <f t="shared" si="9"/>
        <v/>
      </c>
    </row>
    <row r="293" spans="10:23" ht="21.75" thickTop="1" thickBot="1">
      <c r="J293" s="221"/>
      <c r="K293" s="222"/>
      <c r="L293" s="221"/>
      <c r="M293" s="222"/>
      <c r="N293" s="221"/>
      <c r="O293" s="222"/>
      <c r="P293" s="221"/>
      <c r="Q293" s="222"/>
      <c r="R293" s="221"/>
      <c r="S293" s="222"/>
      <c r="T293" s="221"/>
      <c r="U293" s="222"/>
      <c r="V293" s="169" t="str">
        <f t="shared" si="8"/>
        <v/>
      </c>
      <c r="W293" s="39" t="str">
        <f t="shared" si="9"/>
        <v/>
      </c>
    </row>
    <row r="294" spans="10:23" ht="21.75" thickTop="1" thickBot="1">
      <c r="J294" s="221"/>
      <c r="K294" s="222"/>
      <c r="L294" s="221"/>
      <c r="M294" s="222"/>
      <c r="N294" s="221"/>
      <c r="O294" s="222"/>
      <c r="P294" s="221"/>
      <c r="Q294" s="222"/>
      <c r="R294" s="221"/>
      <c r="S294" s="222"/>
      <c r="T294" s="221"/>
      <c r="U294" s="222"/>
      <c r="V294" s="169" t="str">
        <f t="shared" si="8"/>
        <v/>
      </c>
      <c r="W294" s="39" t="str">
        <f t="shared" si="9"/>
        <v/>
      </c>
    </row>
    <row r="295" spans="10:23" ht="21.75" thickTop="1" thickBot="1">
      <c r="J295" s="221"/>
      <c r="K295" s="222"/>
      <c r="L295" s="221"/>
      <c r="M295" s="222"/>
      <c r="N295" s="221"/>
      <c r="O295" s="222"/>
      <c r="P295" s="221"/>
      <c r="Q295" s="222"/>
      <c r="R295" s="221"/>
      <c r="S295" s="222"/>
      <c r="T295" s="221"/>
      <c r="U295" s="222"/>
      <c r="V295" s="169" t="str">
        <f t="shared" si="8"/>
        <v/>
      </c>
      <c r="W295" s="39" t="str">
        <f t="shared" si="9"/>
        <v/>
      </c>
    </row>
    <row r="296" spans="10:23" ht="21.75" thickTop="1" thickBot="1">
      <c r="J296" s="221"/>
      <c r="K296" s="222"/>
      <c r="L296" s="221"/>
      <c r="M296" s="222"/>
      <c r="N296" s="221"/>
      <c r="O296" s="222"/>
      <c r="P296" s="221"/>
      <c r="Q296" s="222"/>
      <c r="R296" s="221"/>
      <c r="S296" s="222"/>
      <c r="T296" s="221"/>
      <c r="U296" s="222"/>
      <c r="V296" s="169" t="str">
        <f t="shared" si="8"/>
        <v/>
      </c>
      <c r="W296" s="39" t="str">
        <f t="shared" si="9"/>
        <v/>
      </c>
    </row>
    <row r="297" spans="10:23" ht="21.75" thickTop="1" thickBot="1">
      <c r="J297" s="221"/>
      <c r="K297" s="222"/>
      <c r="L297" s="221"/>
      <c r="M297" s="222"/>
      <c r="N297" s="221"/>
      <c r="O297" s="222"/>
      <c r="P297" s="221"/>
      <c r="Q297" s="222"/>
      <c r="R297" s="221"/>
      <c r="S297" s="222"/>
      <c r="T297" s="221"/>
      <c r="U297" s="222"/>
      <c r="V297" s="169" t="str">
        <f t="shared" si="8"/>
        <v/>
      </c>
      <c r="W297" s="39" t="str">
        <f t="shared" si="9"/>
        <v/>
      </c>
    </row>
    <row r="298" spans="10:23" ht="21.75" thickTop="1" thickBot="1">
      <c r="J298" s="221"/>
      <c r="K298" s="222"/>
      <c r="L298" s="221"/>
      <c r="M298" s="222"/>
      <c r="N298" s="221"/>
      <c r="O298" s="222"/>
      <c r="P298" s="221"/>
      <c r="Q298" s="222"/>
      <c r="R298" s="221"/>
      <c r="S298" s="222"/>
      <c r="T298" s="221"/>
      <c r="U298" s="222"/>
      <c r="V298" s="169" t="str">
        <f t="shared" si="8"/>
        <v/>
      </c>
      <c r="W298" s="39" t="str">
        <f t="shared" si="9"/>
        <v/>
      </c>
    </row>
    <row r="299" spans="10:23" ht="21.75" thickTop="1" thickBot="1">
      <c r="J299" s="221"/>
      <c r="K299" s="222"/>
      <c r="L299" s="221"/>
      <c r="M299" s="222"/>
      <c r="N299" s="221"/>
      <c r="O299" s="222"/>
      <c r="P299" s="221"/>
      <c r="Q299" s="222"/>
      <c r="R299" s="221"/>
      <c r="S299" s="222"/>
      <c r="T299" s="221"/>
      <c r="U299" s="222"/>
      <c r="V299" s="169" t="str">
        <f t="shared" si="8"/>
        <v/>
      </c>
      <c r="W299" s="39" t="str">
        <f t="shared" si="9"/>
        <v/>
      </c>
    </row>
    <row r="300" spans="10:23" ht="21.75" thickTop="1" thickBot="1">
      <c r="J300" s="221"/>
      <c r="K300" s="222"/>
      <c r="L300" s="221"/>
      <c r="M300" s="222"/>
      <c r="N300" s="221"/>
      <c r="O300" s="222"/>
      <c r="P300" s="221"/>
      <c r="Q300" s="222"/>
      <c r="R300" s="221"/>
      <c r="S300" s="222"/>
      <c r="T300" s="221"/>
      <c r="U300" s="222"/>
      <c r="V300" s="169" t="str">
        <f t="shared" si="8"/>
        <v/>
      </c>
      <c r="W300" s="39" t="str">
        <f t="shared" si="9"/>
        <v/>
      </c>
    </row>
    <row r="301" spans="10:23" ht="21.75" thickTop="1" thickBot="1">
      <c r="J301" s="221"/>
      <c r="K301" s="222"/>
      <c r="L301" s="221"/>
      <c r="M301" s="222"/>
      <c r="N301" s="221"/>
      <c r="O301" s="222"/>
      <c r="P301" s="221"/>
      <c r="Q301" s="222"/>
      <c r="R301" s="221"/>
      <c r="S301" s="222"/>
      <c r="T301" s="221"/>
      <c r="U301" s="222"/>
      <c r="V301" s="169" t="str">
        <f t="shared" si="8"/>
        <v/>
      </c>
      <c r="W301" s="39" t="str">
        <f t="shared" si="9"/>
        <v/>
      </c>
    </row>
    <row r="302" spans="10:23" ht="21.75" thickTop="1" thickBot="1">
      <c r="J302" s="221"/>
      <c r="K302" s="222"/>
      <c r="L302" s="221"/>
      <c r="M302" s="222"/>
      <c r="N302" s="221"/>
      <c r="O302" s="222"/>
      <c r="P302" s="221"/>
      <c r="Q302" s="222"/>
      <c r="R302" s="221"/>
      <c r="S302" s="222"/>
      <c r="T302" s="221"/>
      <c r="U302" s="222"/>
      <c r="V302" s="169" t="str">
        <f t="shared" si="8"/>
        <v/>
      </c>
      <c r="W302" s="39" t="str">
        <f t="shared" si="9"/>
        <v/>
      </c>
    </row>
    <row r="303" spans="10:23" ht="21.75" thickTop="1" thickBot="1">
      <c r="J303" s="221"/>
      <c r="K303" s="222"/>
      <c r="L303" s="221"/>
      <c r="M303" s="222"/>
      <c r="N303" s="221"/>
      <c r="O303" s="222"/>
      <c r="P303" s="221"/>
      <c r="Q303" s="222"/>
      <c r="R303" s="221"/>
      <c r="S303" s="222"/>
      <c r="T303" s="221"/>
      <c r="U303" s="222"/>
      <c r="V303" s="169" t="str">
        <f t="shared" si="8"/>
        <v/>
      </c>
      <c r="W303" s="39" t="str">
        <f t="shared" si="9"/>
        <v/>
      </c>
    </row>
    <row r="304" spans="10:23" ht="21.75" thickTop="1" thickBot="1">
      <c r="J304" s="221"/>
      <c r="K304" s="222"/>
      <c r="L304" s="221"/>
      <c r="M304" s="222"/>
      <c r="N304" s="221"/>
      <c r="O304" s="222"/>
      <c r="P304" s="221"/>
      <c r="Q304" s="222"/>
      <c r="R304" s="221"/>
      <c r="S304" s="222"/>
      <c r="T304" s="221"/>
      <c r="U304" s="222"/>
      <c r="V304" s="169" t="str">
        <f t="shared" si="8"/>
        <v/>
      </c>
      <c r="W304" s="39" t="str">
        <f t="shared" si="9"/>
        <v/>
      </c>
    </row>
    <row r="305" spans="10:23" ht="21.75" thickTop="1" thickBot="1">
      <c r="J305" s="221"/>
      <c r="K305" s="222"/>
      <c r="L305" s="221"/>
      <c r="M305" s="222"/>
      <c r="N305" s="221"/>
      <c r="O305" s="222"/>
      <c r="P305" s="221"/>
      <c r="Q305" s="222"/>
      <c r="R305" s="221"/>
      <c r="S305" s="222"/>
      <c r="T305" s="221"/>
      <c r="U305" s="222"/>
      <c r="V305" s="169" t="str">
        <f t="shared" si="8"/>
        <v/>
      </c>
      <c r="W305" s="39" t="str">
        <f t="shared" si="9"/>
        <v/>
      </c>
    </row>
    <row r="306" spans="10:23" ht="21.75" thickTop="1" thickBot="1">
      <c r="J306" s="221"/>
      <c r="K306" s="222"/>
      <c r="L306" s="221"/>
      <c r="M306" s="222"/>
      <c r="N306" s="221"/>
      <c r="O306" s="222"/>
      <c r="P306" s="221"/>
      <c r="Q306" s="222"/>
      <c r="R306" s="221"/>
      <c r="S306" s="222"/>
      <c r="T306" s="221"/>
      <c r="U306" s="222"/>
      <c r="V306" s="169" t="str">
        <f t="shared" si="8"/>
        <v/>
      </c>
      <c r="W306" s="39" t="str">
        <f t="shared" si="9"/>
        <v/>
      </c>
    </row>
    <row r="307" spans="10:23" ht="21.75" thickTop="1" thickBot="1">
      <c r="J307" s="221"/>
      <c r="K307" s="222"/>
      <c r="L307" s="221"/>
      <c r="M307" s="222"/>
      <c r="N307" s="221"/>
      <c r="O307" s="222"/>
      <c r="P307" s="221"/>
      <c r="Q307" s="222"/>
      <c r="R307" s="221"/>
      <c r="S307" s="222"/>
      <c r="T307" s="221"/>
      <c r="U307" s="222"/>
      <c r="V307" s="169" t="str">
        <f t="shared" si="8"/>
        <v/>
      </c>
      <c r="W307" s="39" t="str">
        <f t="shared" si="9"/>
        <v/>
      </c>
    </row>
    <row r="308" spans="10:23" ht="21.75" thickTop="1" thickBot="1">
      <c r="J308" s="221"/>
      <c r="K308" s="222"/>
      <c r="L308" s="221"/>
      <c r="M308" s="222"/>
      <c r="N308" s="221"/>
      <c r="O308" s="222"/>
      <c r="P308" s="221"/>
      <c r="Q308" s="222"/>
      <c r="R308" s="221"/>
      <c r="S308" s="222"/>
      <c r="T308" s="221"/>
      <c r="U308" s="222"/>
      <c r="V308" s="169" t="str">
        <f t="shared" si="8"/>
        <v/>
      </c>
      <c r="W308" s="39" t="str">
        <f t="shared" si="9"/>
        <v/>
      </c>
    </row>
    <row r="309" spans="10:23" ht="21.75" thickTop="1" thickBot="1">
      <c r="J309" s="221"/>
      <c r="K309" s="222"/>
      <c r="L309" s="221"/>
      <c r="M309" s="222"/>
      <c r="N309" s="221"/>
      <c r="O309" s="222"/>
      <c r="P309" s="221"/>
      <c r="Q309" s="222"/>
      <c r="R309" s="221"/>
      <c r="S309" s="222"/>
      <c r="T309" s="221"/>
      <c r="U309" s="222"/>
      <c r="V309" s="169" t="str">
        <f t="shared" si="8"/>
        <v/>
      </c>
      <c r="W309" s="39" t="str">
        <f t="shared" si="9"/>
        <v/>
      </c>
    </row>
    <row r="310" spans="10:23" ht="21.75" thickTop="1" thickBot="1">
      <c r="J310" s="221"/>
      <c r="K310" s="222"/>
      <c r="L310" s="221"/>
      <c r="M310" s="222"/>
      <c r="N310" s="221"/>
      <c r="O310" s="222"/>
      <c r="P310" s="221"/>
      <c r="Q310" s="222"/>
      <c r="R310" s="221"/>
      <c r="S310" s="222"/>
      <c r="T310" s="221"/>
      <c r="U310" s="222"/>
      <c r="V310" s="169" t="str">
        <f t="shared" si="8"/>
        <v/>
      </c>
      <c r="W310" s="39" t="str">
        <f t="shared" si="9"/>
        <v/>
      </c>
    </row>
    <row r="311" spans="10:23" ht="21.75" thickTop="1" thickBot="1">
      <c r="J311" s="221"/>
      <c r="K311" s="222"/>
      <c r="L311" s="221"/>
      <c r="M311" s="222"/>
      <c r="N311" s="221"/>
      <c r="O311" s="222"/>
      <c r="P311" s="221"/>
      <c r="Q311" s="222"/>
      <c r="R311" s="221"/>
      <c r="S311" s="222"/>
      <c r="T311" s="221"/>
      <c r="U311" s="222"/>
      <c r="V311" s="169" t="str">
        <f t="shared" si="8"/>
        <v/>
      </c>
      <c r="W311" s="39" t="str">
        <f t="shared" si="9"/>
        <v/>
      </c>
    </row>
    <row r="312" spans="10:23" ht="21.75" thickTop="1" thickBot="1">
      <c r="J312" s="221"/>
      <c r="K312" s="222"/>
      <c r="L312" s="221"/>
      <c r="M312" s="222"/>
      <c r="N312" s="221"/>
      <c r="O312" s="222"/>
      <c r="P312" s="221"/>
      <c r="Q312" s="222"/>
      <c r="R312" s="221"/>
      <c r="S312" s="222"/>
      <c r="T312" s="221"/>
      <c r="U312" s="222"/>
      <c r="V312" s="169" t="str">
        <f t="shared" si="8"/>
        <v/>
      </c>
      <c r="W312" s="39" t="str">
        <f t="shared" si="9"/>
        <v/>
      </c>
    </row>
    <row r="313" spans="10:23" ht="21.75" thickTop="1" thickBot="1">
      <c r="J313" s="221"/>
      <c r="K313" s="222"/>
      <c r="L313" s="221"/>
      <c r="M313" s="222"/>
      <c r="N313" s="221"/>
      <c r="O313" s="222"/>
      <c r="P313" s="221"/>
      <c r="Q313" s="222"/>
      <c r="R313" s="221"/>
      <c r="S313" s="222"/>
      <c r="T313" s="221"/>
      <c r="U313" s="222"/>
      <c r="V313" s="169" t="str">
        <f t="shared" si="8"/>
        <v/>
      </c>
      <c r="W313" s="39" t="str">
        <f t="shared" si="9"/>
        <v/>
      </c>
    </row>
    <row r="314" spans="10:23" ht="21.75" thickTop="1" thickBot="1">
      <c r="J314" s="221"/>
      <c r="K314" s="222"/>
      <c r="L314" s="221"/>
      <c r="M314" s="222"/>
      <c r="N314" s="221"/>
      <c r="O314" s="222"/>
      <c r="P314" s="221"/>
      <c r="Q314" s="222"/>
      <c r="R314" s="221"/>
      <c r="S314" s="222"/>
      <c r="T314" s="221"/>
      <c r="U314" s="222"/>
      <c r="V314" s="169" t="str">
        <f t="shared" si="8"/>
        <v/>
      </c>
      <c r="W314" s="39" t="str">
        <f t="shared" si="9"/>
        <v/>
      </c>
    </row>
    <row r="315" spans="10:23" ht="21.75" thickTop="1" thickBot="1">
      <c r="J315" s="221"/>
      <c r="K315" s="222"/>
      <c r="L315" s="221"/>
      <c r="M315" s="222"/>
      <c r="N315" s="221"/>
      <c r="O315" s="222"/>
      <c r="P315" s="221"/>
      <c r="Q315" s="222"/>
      <c r="R315" s="221"/>
      <c r="S315" s="222"/>
      <c r="T315" s="221"/>
      <c r="U315" s="222"/>
      <c r="V315" s="169" t="str">
        <f t="shared" si="8"/>
        <v/>
      </c>
      <c r="W315" s="39" t="str">
        <f t="shared" si="9"/>
        <v/>
      </c>
    </row>
    <row r="316" spans="10:23" ht="21.75" thickTop="1" thickBot="1">
      <c r="J316" s="221"/>
      <c r="K316" s="222"/>
      <c r="L316" s="221"/>
      <c r="M316" s="222"/>
      <c r="N316" s="221"/>
      <c r="O316" s="222"/>
      <c r="P316" s="221"/>
      <c r="Q316" s="222"/>
      <c r="R316" s="221"/>
      <c r="S316" s="222"/>
      <c r="T316" s="221"/>
      <c r="U316" s="222"/>
      <c r="V316" s="169" t="str">
        <f t="shared" si="8"/>
        <v/>
      </c>
      <c r="W316" s="39" t="str">
        <f t="shared" si="9"/>
        <v/>
      </c>
    </row>
    <row r="317" spans="10:23" ht="21.75" thickTop="1" thickBot="1">
      <c r="J317" s="221"/>
      <c r="K317" s="222"/>
      <c r="L317" s="221"/>
      <c r="M317" s="222"/>
      <c r="N317" s="221"/>
      <c r="O317" s="222"/>
      <c r="P317" s="221"/>
      <c r="Q317" s="222"/>
      <c r="R317" s="221"/>
      <c r="S317" s="222"/>
      <c r="T317" s="221"/>
      <c r="U317" s="222"/>
      <c r="V317" s="169" t="str">
        <f t="shared" si="8"/>
        <v/>
      </c>
      <c r="W317" s="39" t="str">
        <f t="shared" si="9"/>
        <v/>
      </c>
    </row>
    <row r="318" spans="10:23" ht="21.75" thickTop="1" thickBot="1">
      <c r="J318" s="221"/>
      <c r="K318" s="222"/>
      <c r="L318" s="221"/>
      <c r="M318" s="222"/>
      <c r="N318" s="221"/>
      <c r="O318" s="222"/>
      <c r="P318" s="221"/>
      <c r="Q318" s="222"/>
      <c r="R318" s="221"/>
      <c r="S318" s="222"/>
      <c r="T318" s="221"/>
      <c r="U318" s="222"/>
      <c r="V318" s="169" t="str">
        <f t="shared" si="8"/>
        <v/>
      </c>
      <c r="W318" s="39" t="str">
        <f t="shared" si="9"/>
        <v/>
      </c>
    </row>
    <row r="319" spans="10:23" ht="21.75" thickTop="1" thickBot="1">
      <c r="J319" s="221"/>
      <c r="K319" s="222"/>
      <c r="L319" s="221"/>
      <c r="M319" s="222"/>
      <c r="N319" s="221"/>
      <c r="O319" s="222"/>
      <c r="P319" s="221"/>
      <c r="Q319" s="222"/>
      <c r="R319" s="221"/>
      <c r="S319" s="222"/>
      <c r="T319" s="221"/>
      <c r="U319" s="222"/>
      <c r="V319" s="169" t="str">
        <f t="shared" si="8"/>
        <v/>
      </c>
      <c r="W319" s="39" t="str">
        <f t="shared" si="9"/>
        <v/>
      </c>
    </row>
    <row r="320" spans="10:23" ht="21.75" thickTop="1" thickBot="1">
      <c r="J320" s="221"/>
      <c r="K320" s="222"/>
      <c r="L320" s="221"/>
      <c r="M320" s="222"/>
      <c r="N320" s="221"/>
      <c r="O320" s="222"/>
      <c r="P320" s="221"/>
      <c r="Q320" s="222"/>
      <c r="R320" s="221"/>
      <c r="S320" s="222"/>
      <c r="T320" s="221"/>
      <c r="U320" s="222"/>
      <c r="V320" s="169" t="str">
        <f t="shared" si="8"/>
        <v/>
      </c>
      <c r="W320" s="39" t="str">
        <f t="shared" si="9"/>
        <v/>
      </c>
    </row>
    <row r="321" spans="10:23" ht="21.75" thickTop="1" thickBot="1">
      <c r="J321" s="221"/>
      <c r="K321" s="222"/>
      <c r="L321" s="221"/>
      <c r="M321" s="222"/>
      <c r="N321" s="221"/>
      <c r="O321" s="222"/>
      <c r="P321" s="221"/>
      <c r="Q321" s="222"/>
      <c r="R321" s="221"/>
      <c r="S321" s="222"/>
      <c r="T321" s="221"/>
      <c r="U321" s="222"/>
      <c r="V321" s="169" t="str">
        <f t="shared" si="8"/>
        <v/>
      </c>
      <c r="W321" s="39" t="str">
        <f t="shared" si="9"/>
        <v/>
      </c>
    </row>
    <row r="322" spans="10:23" ht="21.75" thickTop="1" thickBot="1">
      <c r="J322" s="221"/>
      <c r="K322" s="222"/>
      <c r="L322" s="221"/>
      <c r="M322" s="222"/>
      <c r="N322" s="221"/>
      <c r="O322" s="222"/>
      <c r="P322" s="221"/>
      <c r="Q322" s="222"/>
      <c r="R322" s="221"/>
      <c r="S322" s="222"/>
      <c r="T322" s="221"/>
      <c r="U322" s="222"/>
      <c r="V322" s="169" t="str">
        <f t="shared" si="8"/>
        <v/>
      </c>
      <c r="W322" s="39" t="str">
        <f t="shared" si="9"/>
        <v/>
      </c>
    </row>
    <row r="323" spans="10:23" ht="21.75" thickTop="1" thickBot="1">
      <c r="J323" s="221"/>
      <c r="K323" s="222"/>
      <c r="L323" s="221"/>
      <c r="M323" s="222"/>
      <c r="N323" s="221"/>
      <c r="O323" s="222"/>
      <c r="P323" s="221"/>
      <c r="Q323" s="222"/>
      <c r="R323" s="221"/>
      <c r="S323" s="222"/>
      <c r="T323" s="221"/>
      <c r="U323" s="222"/>
      <c r="V323" s="169" t="str">
        <f t="shared" si="8"/>
        <v/>
      </c>
      <c r="W323" s="39" t="str">
        <f t="shared" si="9"/>
        <v/>
      </c>
    </row>
    <row r="324" spans="10:23" ht="21.75" thickTop="1" thickBot="1">
      <c r="J324" s="221"/>
      <c r="K324" s="222"/>
      <c r="L324" s="221"/>
      <c r="M324" s="222"/>
      <c r="N324" s="221"/>
      <c r="O324" s="222"/>
      <c r="P324" s="221"/>
      <c r="Q324" s="222"/>
      <c r="R324" s="221"/>
      <c r="S324" s="222"/>
      <c r="T324" s="221"/>
      <c r="U324" s="222"/>
      <c r="V324" s="169" t="str">
        <f t="shared" si="8"/>
        <v/>
      </c>
      <c r="W324" s="39" t="str">
        <f t="shared" si="9"/>
        <v/>
      </c>
    </row>
    <row r="325" spans="10:23" ht="21.75" thickTop="1" thickBot="1">
      <c r="J325" s="221"/>
      <c r="K325" s="222"/>
      <c r="L325" s="221"/>
      <c r="M325" s="222"/>
      <c r="N325" s="221"/>
      <c r="O325" s="222"/>
      <c r="P325" s="221"/>
      <c r="Q325" s="222"/>
      <c r="R325" s="221"/>
      <c r="S325" s="222"/>
      <c r="T325" s="221"/>
      <c r="U325" s="222"/>
      <c r="V325" s="169" t="str">
        <f t="shared" si="8"/>
        <v/>
      </c>
      <c r="W325" s="39" t="str">
        <f t="shared" si="9"/>
        <v/>
      </c>
    </row>
    <row r="326" spans="10:23" ht="21.75" thickTop="1" thickBot="1">
      <c r="J326" s="221"/>
      <c r="K326" s="222"/>
      <c r="L326" s="221"/>
      <c r="M326" s="222"/>
      <c r="N326" s="221"/>
      <c r="O326" s="222"/>
      <c r="P326" s="221"/>
      <c r="Q326" s="222"/>
      <c r="R326" s="221"/>
      <c r="S326" s="222"/>
      <c r="T326" s="221"/>
      <c r="U326" s="222"/>
      <c r="V326" s="169" t="str">
        <f t="shared" si="8"/>
        <v/>
      </c>
      <c r="W326" s="39" t="str">
        <f t="shared" si="9"/>
        <v/>
      </c>
    </row>
    <row r="327" spans="10:23" ht="21.75" thickTop="1" thickBot="1">
      <c r="J327" s="221"/>
      <c r="K327" s="222"/>
      <c r="L327" s="221"/>
      <c r="M327" s="222"/>
      <c r="N327" s="221"/>
      <c r="O327" s="222"/>
      <c r="P327" s="221"/>
      <c r="Q327" s="222"/>
      <c r="R327" s="221"/>
      <c r="S327" s="222"/>
      <c r="T327" s="221"/>
      <c r="U327" s="222"/>
      <c r="V327" s="169" t="str">
        <f t="shared" si="8"/>
        <v/>
      </c>
      <c r="W327" s="39" t="str">
        <f t="shared" si="9"/>
        <v/>
      </c>
    </row>
    <row r="328" spans="10:23" ht="21.75" thickTop="1" thickBot="1">
      <c r="J328" s="221"/>
      <c r="K328" s="222"/>
      <c r="L328" s="221"/>
      <c r="M328" s="222"/>
      <c r="N328" s="221"/>
      <c r="O328" s="222"/>
      <c r="P328" s="221"/>
      <c r="Q328" s="222"/>
      <c r="R328" s="221"/>
      <c r="S328" s="222"/>
      <c r="T328" s="221"/>
      <c r="U328" s="222"/>
      <c r="V328" s="169" t="str">
        <f t="shared" si="8"/>
        <v/>
      </c>
      <c r="W328" s="39" t="str">
        <f t="shared" si="9"/>
        <v/>
      </c>
    </row>
    <row r="329" spans="10:23" ht="21.75" thickTop="1" thickBot="1">
      <c r="J329" s="221"/>
      <c r="K329" s="222"/>
      <c r="L329" s="221"/>
      <c r="M329" s="222"/>
      <c r="N329" s="221"/>
      <c r="O329" s="222"/>
      <c r="P329" s="221"/>
      <c r="Q329" s="222"/>
      <c r="R329" s="221"/>
      <c r="S329" s="222"/>
      <c r="T329" s="221"/>
      <c r="U329" s="222"/>
      <c r="V329" s="169" t="str">
        <f t="shared" si="8"/>
        <v/>
      </c>
      <c r="W329" s="39" t="str">
        <f t="shared" si="9"/>
        <v/>
      </c>
    </row>
    <row r="330" spans="10:23" ht="21.75" thickTop="1" thickBot="1">
      <c r="J330" s="221"/>
      <c r="K330" s="222"/>
      <c r="L330" s="221"/>
      <c r="M330" s="222"/>
      <c r="N330" s="221"/>
      <c r="O330" s="222"/>
      <c r="P330" s="221"/>
      <c r="Q330" s="222"/>
      <c r="R330" s="221"/>
      <c r="S330" s="222"/>
      <c r="T330" s="221"/>
      <c r="U330" s="222"/>
      <c r="V330" s="169" t="str">
        <f t="shared" si="8"/>
        <v/>
      </c>
      <c r="W330" s="39" t="str">
        <f t="shared" si="9"/>
        <v/>
      </c>
    </row>
    <row r="331" spans="10:23" ht="21.75" thickTop="1" thickBot="1">
      <c r="J331" s="221"/>
      <c r="K331" s="222"/>
      <c r="L331" s="221"/>
      <c r="M331" s="222"/>
      <c r="N331" s="221"/>
      <c r="O331" s="222"/>
      <c r="P331" s="221"/>
      <c r="Q331" s="222"/>
      <c r="R331" s="221"/>
      <c r="S331" s="222"/>
      <c r="T331" s="221"/>
      <c r="U331" s="222"/>
      <c r="V331" s="169" t="str">
        <f t="shared" si="8"/>
        <v/>
      </c>
      <c r="W331" s="39" t="str">
        <f t="shared" si="9"/>
        <v/>
      </c>
    </row>
    <row r="332" spans="10:23" ht="21.75" thickTop="1" thickBot="1">
      <c r="J332" s="221"/>
      <c r="K332" s="222"/>
      <c r="L332" s="221"/>
      <c r="M332" s="222"/>
      <c r="N332" s="221"/>
      <c r="O332" s="222"/>
      <c r="P332" s="221"/>
      <c r="Q332" s="222"/>
      <c r="R332" s="221"/>
      <c r="S332" s="222"/>
      <c r="T332" s="221"/>
      <c r="U332" s="222"/>
      <c r="V332" s="169" t="str">
        <f t="shared" si="8"/>
        <v/>
      </c>
      <c r="W332" s="39" t="str">
        <f t="shared" si="9"/>
        <v/>
      </c>
    </row>
    <row r="333" spans="10:23" ht="21.75" thickTop="1" thickBot="1">
      <c r="J333" s="221"/>
      <c r="K333" s="222"/>
      <c r="L333" s="221"/>
      <c r="M333" s="222"/>
      <c r="N333" s="221"/>
      <c r="O333" s="222"/>
      <c r="P333" s="221"/>
      <c r="Q333" s="222"/>
      <c r="R333" s="221"/>
      <c r="S333" s="222"/>
      <c r="T333" s="221"/>
      <c r="U333" s="222"/>
      <c r="V333" s="169" t="str">
        <f t="shared" si="8"/>
        <v/>
      </c>
      <c r="W333" s="39" t="str">
        <f t="shared" si="9"/>
        <v/>
      </c>
    </row>
    <row r="334" spans="10:23" ht="21.75" thickTop="1" thickBot="1">
      <c r="J334" s="221"/>
      <c r="K334" s="222"/>
      <c r="L334" s="221"/>
      <c r="M334" s="222"/>
      <c r="N334" s="221"/>
      <c r="O334" s="222"/>
      <c r="P334" s="221"/>
      <c r="Q334" s="222"/>
      <c r="R334" s="221"/>
      <c r="S334" s="222"/>
      <c r="T334" s="221"/>
      <c r="U334" s="222"/>
      <c r="V334" s="169" t="str">
        <f t="shared" si="8"/>
        <v/>
      </c>
      <c r="W334" s="39" t="str">
        <f t="shared" si="9"/>
        <v/>
      </c>
    </row>
    <row r="335" spans="10:23" ht="21.75" thickTop="1" thickBot="1">
      <c r="J335" s="221"/>
      <c r="K335" s="222"/>
      <c r="L335" s="221"/>
      <c r="M335" s="222"/>
      <c r="N335" s="221"/>
      <c r="O335" s="222"/>
      <c r="P335" s="221"/>
      <c r="Q335" s="222"/>
      <c r="R335" s="221"/>
      <c r="S335" s="222"/>
      <c r="T335" s="221"/>
      <c r="U335" s="222"/>
      <c r="V335" s="169" t="str">
        <f t="shared" si="8"/>
        <v/>
      </c>
      <c r="W335" s="39" t="str">
        <f t="shared" si="9"/>
        <v/>
      </c>
    </row>
    <row r="336" spans="10:23" ht="21.75" thickTop="1" thickBot="1">
      <c r="J336" s="221"/>
      <c r="K336" s="222"/>
      <c r="L336" s="221"/>
      <c r="M336" s="222"/>
      <c r="N336" s="221"/>
      <c r="O336" s="222"/>
      <c r="P336" s="221"/>
      <c r="Q336" s="222"/>
      <c r="R336" s="221"/>
      <c r="S336" s="222"/>
      <c r="T336" s="221"/>
      <c r="U336" s="222"/>
      <c r="V336" s="169" t="str">
        <f t="shared" si="8"/>
        <v/>
      </c>
      <c r="W336" s="39" t="str">
        <f t="shared" si="9"/>
        <v/>
      </c>
    </row>
    <row r="337" spans="10:23" ht="21.75" thickTop="1" thickBot="1">
      <c r="J337" s="221"/>
      <c r="K337" s="222"/>
      <c r="L337" s="221"/>
      <c r="M337" s="222"/>
      <c r="N337" s="221"/>
      <c r="O337" s="222"/>
      <c r="P337" s="221"/>
      <c r="Q337" s="222"/>
      <c r="R337" s="221"/>
      <c r="S337" s="222"/>
      <c r="T337" s="221"/>
      <c r="U337" s="222"/>
      <c r="V337" s="169" t="str">
        <f t="shared" si="8"/>
        <v/>
      </c>
      <c r="W337" s="39" t="str">
        <f t="shared" si="9"/>
        <v/>
      </c>
    </row>
    <row r="338" spans="10:23" ht="21.75" thickTop="1" thickBot="1">
      <c r="J338" s="221"/>
      <c r="K338" s="222"/>
      <c r="L338" s="221"/>
      <c r="M338" s="222"/>
      <c r="N338" s="221"/>
      <c r="O338" s="222"/>
      <c r="P338" s="221"/>
      <c r="Q338" s="222"/>
      <c r="R338" s="221"/>
      <c r="S338" s="222"/>
      <c r="T338" s="221"/>
      <c r="U338" s="222"/>
      <c r="V338" s="169" t="str">
        <f t="shared" si="8"/>
        <v/>
      </c>
      <c r="W338" s="39" t="str">
        <f t="shared" si="9"/>
        <v/>
      </c>
    </row>
    <row r="339" spans="10:23" ht="21.75" thickTop="1" thickBot="1">
      <c r="J339" s="221"/>
      <c r="K339" s="222"/>
      <c r="L339" s="221"/>
      <c r="M339" s="222"/>
      <c r="N339" s="221"/>
      <c r="O339" s="222"/>
      <c r="P339" s="221"/>
      <c r="Q339" s="222"/>
      <c r="R339" s="221"/>
      <c r="S339" s="222"/>
      <c r="T339" s="221"/>
      <c r="U339" s="222"/>
      <c r="V339" s="169" t="str">
        <f t="shared" si="8"/>
        <v/>
      </c>
      <c r="W339" s="39" t="str">
        <f t="shared" si="9"/>
        <v/>
      </c>
    </row>
    <row r="340" spans="10:23" ht="21.75" thickTop="1" thickBot="1">
      <c r="J340" s="221"/>
      <c r="K340" s="222"/>
      <c r="L340" s="221"/>
      <c r="M340" s="222"/>
      <c r="N340" s="221"/>
      <c r="O340" s="222"/>
      <c r="P340" s="221"/>
      <c r="Q340" s="222"/>
      <c r="R340" s="221"/>
      <c r="S340" s="222"/>
      <c r="T340" s="221"/>
      <c r="U340" s="222"/>
      <c r="V340" s="169" t="str">
        <f t="shared" si="8"/>
        <v/>
      </c>
      <c r="W340" s="39" t="str">
        <f t="shared" si="9"/>
        <v/>
      </c>
    </row>
    <row r="341" spans="10:23" ht="21.75" thickTop="1" thickBot="1">
      <c r="J341" s="221"/>
      <c r="K341" s="222"/>
      <c r="L341" s="221"/>
      <c r="M341" s="222"/>
      <c r="N341" s="221"/>
      <c r="O341" s="222"/>
      <c r="P341" s="221"/>
      <c r="Q341" s="222"/>
      <c r="R341" s="221"/>
      <c r="S341" s="222"/>
      <c r="T341" s="221"/>
      <c r="U341" s="222"/>
      <c r="V341" s="169" t="str">
        <f t="shared" si="8"/>
        <v/>
      </c>
      <c r="W341" s="39" t="str">
        <f t="shared" si="9"/>
        <v/>
      </c>
    </row>
    <row r="342" spans="10:23" ht="21.75" thickTop="1" thickBot="1">
      <c r="J342" s="221"/>
      <c r="K342" s="222"/>
      <c r="L342" s="221"/>
      <c r="M342" s="222"/>
      <c r="N342" s="221"/>
      <c r="O342" s="222"/>
      <c r="P342" s="221"/>
      <c r="Q342" s="222"/>
      <c r="R342" s="221"/>
      <c r="S342" s="222"/>
      <c r="T342" s="221"/>
      <c r="U342" s="222"/>
      <c r="V342" s="169" t="str">
        <f t="shared" si="8"/>
        <v/>
      </c>
      <c r="W342" s="39" t="str">
        <f t="shared" si="9"/>
        <v/>
      </c>
    </row>
    <row r="343" spans="10:23" ht="21.75" thickTop="1" thickBot="1">
      <c r="J343" s="221"/>
      <c r="K343" s="222"/>
      <c r="L343" s="221"/>
      <c r="M343" s="222"/>
      <c r="N343" s="221"/>
      <c r="O343" s="222"/>
      <c r="P343" s="221"/>
      <c r="Q343" s="222"/>
      <c r="R343" s="221"/>
      <c r="S343" s="222"/>
      <c r="T343" s="221"/>
      <c r="U343" s="222"/>
      <c r="V343" s="169" t="str">
        <f t="shared" si="8"/>
        <v/>
      </c>
      <c r="W343" s="39" t="str">
        <f t="shared" si="9"/>
        <v/>
      </c>
    </row>
    <row r="344" spans="10:23" ht="21.75" thickTop="1" thickBot="1">
      <c r="J344" s="221"/>
      <c r="K344" s="222"/>
      <c r="L344" s="221"/>
      <c r="M344" s="222"/>
      <c r="N344" s="221"/>
      <c r="O344" s="222"/>
      <c r="P344" s="221"/>
      <c r="Q344" s="222"/>
      <c r="R344" s="221"/>
      <c r="S344" s="222"/>
      <c r="T344" s="221"/>
      <c r="U344" s="222"/>
      <c r="V344" s="169" t="str">
        <f t="shared" si="8"/>
        <v/>
      </c>
      <c r="W344" s="39" t="str">
        <f t="shared" si="9"/>
        <v/>
      </c>
    </row>
    <row r="345" spans="10:23" ht="21.75" thickTop="1" thickBot="1">
      <c r="J345" s="221"/>
      <c r="K345" s="222"/>
      <c r="L345" s="221"/>
      <c r="M345" s="222"/>
      <c r="N345" s="221"/>
      <c r="O345" s="222"/>
      <c r="P345" s="221"/>
      <c r="Q345" s="222"/>
      <c r="R345" s="221"/>
      <c r="S345" s="222"/>
      <c r="T345" s="221"/>
      <c r="U345" s="222"/>
      <c r="V345" s="169" t="str">
        <f t="shared" si="8"/>
        <v/>
      </c>
      <c r="W345" s="39" t="str">
        <f t="shared" si="9"/>
        <v/>
      </c>
    </row>
    <row r="346" spans="10:23" ht="21.75" thickTop="1" thickBot="1">
      <c r="J346" s="221"/>
      <c r="K346" s="222"/>
      <c r="L346" s="221"/>
      <c r="M346" s="222"/>
      <c r="N346" s="221"/>
      <c r="O346" s="222"/>
      <c r="P346" s="221"/>
      <c r="Q346" s="222"/>
      <c r="R346" s="221"/>
      <c r="S346" s="222"/>
      <c r="T346" s="221"/>
      <c r="U346" s="222"/>
      <c r="V346" s="169" t="str">
        <f t="shared" si="8"/>
        <v/>
      </c>
      <c r="W346" s="39" t="str">
        <f t="shared" si="9"/>
        <v/>
      </c>
    </row>
    <row r="347" spans="10:23" ht="21.75" thickTop="1" thickBot="1">
      <c r="J347" s="221"/>
      <c r="K347" s="222"/>
      <c r="L347" s="221"/>
      <c r="M347" s="222"/>
      <c r="N347" s="221"/>
      <c r="O347" s="222"/>
      <c r="P347" s="221"/>
      <c r="Q347" s="222"/>
      <c r="R347" s="221"/>
      <c r="S347" s="222"/>
      <c r="T347" s="221"/>
      <c r="U347" s="222"/>
      <c r="V347" s="169" t="str">
        <f t="shared" si="8"/>
        <v/>
      </c>
      <c r="W347" s="39" t="str">
        <f t="shared" si="9"/>
        <v/>
      </c>
    </row>
    <row r="348" spans="10:23" ht="21.75" thickTop="1" thickBot="1">
      <c r="J348" s="221"/>
      <c r="K348" s="222"/>
      <c r="L348" s="221"/>
      <c r="M348" s="222"/>
      <c r="N348" s="221"/>
      <c r="O348" s="222"/>
      <c r="P348" s="221"/>
      <c r="Q348" s="222"/>
      <c r="R348" s="221"/>
      <c r="S348" s="222"/>
      <c r="T348" s="221"/>
      <c r="U348" s="222"/>
      <c r="V348" s="169" t="str">
        <f t="shared" si="8"/>
        <v/>
      </c>
      <c r="W348" s="39" t="str">
        <f t="shared" si="9"/>
        <v/>
      </c>
    </row>
    <row r="349" spans="10:23" ht="21.75" thickTop="1" thickBot="1">
      <c r="J349" s="221"/>
      <c r="K349" s="222"/>
      <c r="L349" s="221"/>
      <c r="M349" s="222"/>
      <c r="N349" s="221"/>
      <c r="O349" s="222"/>
      <c r="P349" s="221"/>
      <c r="Q349" s="222"/>
      <c r="R349" s="221"/>
      <c r="S349" s="222"/>
      <c r="T349" s="221"/>
      <c r="U349" s="222"/>
      <c r="V349" s="169" t="str">
        <f t="shared" ref="V349:V412" si="10">IF(AND(COUNTA(K349,M349,O349,Q349,S349,U349)=0,COUNTA(J349,L349,N349,P349,R349,T349)=6),"x","")</f>
        <v/>
      </c>
      <c r="W349" s="39" t="str">
        <f t="shared" ref="W349:W412" si="11">IF(COUNTA(K349,M349,O349,Q349,S349,U349)=1,"x","")</f>
        <v/>
      </c>
    </row>
    <row r="350" spans="10:23" ht="21.75" thickTop="1" thickBot="1">
      <c r="J350" s="221"/>
      <c r="K350" s="222"/>
      <c r="L350" s="221"/>
      <c r="M350" s="222"/>
      <c r="N350" s="221"/>
      <c r="O350" s="222"/>
      <c r="P350" s="221"/>
      <c r="Q350" s="222"/>
      <c r="R350" s="221"/>
      <c r="S350" s="222"/>
      <c r="T350" s="221"/>
      <c r="U350" s="222"/>
      <c r="V350" s="169" t="str">
        <f t="shared" si="10"/>
        <v/>
      </c>
      <c r="W350" s="39" t="str">
        <f t="shared" si="11"/>
        <v/>
      </c>
    </row>
    <row r="351" spans="10:23" ht="21.75" thickTop="1" thickBot="1">
      <c r="J351" s="221"/>
      <c r="K351" s="222"/>
      <c r="L351" s="221"/>
      <c r="M351" s="222"/>
      <c r="N351" s="221"/>
      <c r="O351" s="222"/>
      <c r="P351" s="221"/>
      <c r="Q351" s="222"/>
      <c r="R351" s="221"/>
      <c r="S351" s="222"/>
      <c r="T351" s="221"/>
      <c r="U351" s="222"/>
      <c r="V351" s="169" t="str">
        <f t="shared" si="10"/>
        <v/>
      </c>
      <c r="W351" s="39" t="str">
        <f t="shared" si="11"/>
        <v/>
      </c>
    </row>
    <row r="352" spans="10:23" ht="21.75" thickTop="1" thickBot="1">
      <c r="J352" s="221"/>
      <c r="K352" s="222"/>
      <c r="L352" s="221"/>
      <c r="M352" s="222"/>
      <c r="N352" s="221"/>
      <c r="O352" s="222"/>
      <c r="P352" s="221"/>
      <c r="Q352" s="222"/>
      <c r="R352" s="221"/>
      <c r="S352" s="222"/>
      <c r="T352" s="221"/>
      <c r="U352" s="222"/>
      <c r="V352" s="169" t="str">
        <f t="shared" si="10"/>
        <v/>
      </c>
      <c r="W352" s="39" t="str">
        <f t="shared" si="11"/>
        <v/>
      </c>
    </row>
    <row r="353" spans="10:23" ht="21.75" thickTop="1" thickBot="1">
      <c r="J353" s="221"/>
      <c r="K353" s="222"/>
      <c r="L353" s="221"/>
      <c r="M353" s="222"/>
      <c r="N353" s="221"/>
      <c r="O353" s="222"/>
      <c r="P353" s="221"/>
      <c r="Q353" s="222"/>
      <c r="R353" s="221"/>
      <c r="S353" s="222"/>
      <c r="T353" s="221"/>
      <c r="U353" s="222"/>
      <c r="V353" s="169" t="str">
        <f t="shared" si="10"/>
        <v/>
      </c>
      <c r="W353" s="39" t="str">
        <f t="shared" si="11"/>
        <v/>
      </c>
    </row>
    <row r="354" spans="10:23" ht="21.75" thickTop="1" thickBot="1">
      <c r="J354" s="221"/>
      <c r="K354" s="222"/>
      <c r="L354" s="221"/>
      <c r="M354" s="222"/>
      <c r="N354" s="221"/>
      <c r="O354" s="222"/>
      <c r="P354" s="221"/>
      <c r="Q354" s="222"/>
      <c r="R354" s="221"/>
      <c r="S354" s="222"/>
      <c r="T354" s="221"/>
      <c r="U354" s="222"/>
      <c r="V354" s="169" t="str">
        <f t="shared" si="10"/>
        <v/>
      </c>
      <c r="W354" s="39" t="str">
        <f t="shared" si="11"/>
        <v/>
      </c>
    </row>
    <row r="355" spans="10:23" ht="21.75" thickTop="1" thickBot="1">
      <c r="J355" s="221"/>
      <c r="K355" s="222"/>
      <c r="L355" s="221"/>
      <c r="M355" s="222"/>
      <c r="N355" s="221"/>
      <c r="O355" s="222"/>
      <c r="P355" s="221"/>
      <c r="Q355" s="222"/>
      <c r="R355" s="221"/>
      <c r="S355" s="222"/>
      <c r="T355" s="221"/>
      <c r="U355" s="222"/>
      <c r="V355" s="169" t="str">
        <f t="shared" si="10"/>
        <v/>
      </c>
      <c r="W355" s="39" t="str">
        <f t="shared" si="11"/>
        <v/>
      </c>
    </row>
    <row r="356" spans="10:23" ht="21.75" thickTop="1" thickBot="1">
      <c r="J356" s="221"/>
      <c r="K356" s="222"/>
      <c r="L356" s="221"/>
      <c r="M356" s="222"/>
      <c r="N356" s="221"/>
      <c r="O356" s="222"/>
      <c r="P356" s="221"/>
      <c r="Q356" s="222"/>
      <c r="R356" s="221"/>
      <c r="S356" s="222"/>
      <c r="T356" s="221"/>
      <c r="U356" s="222"/>
      <c r="V356" s="169" t="str">
        <f t="shared" si="10"/>
        <v/>
      </c>
      <c r="W356" s="39" t="str">
        <f t="shared" si="11"/>
        <v/>
      </c>
    </row>
    <row r="357" spans="10:23" ht="21.75" thickTop="1" thickBot="1">
      <c r="J357" s="221"/>
      <c r="K357" s="222"/>
      <c r="L357" s="221"/>
      <c r="M357" s="222"/>
      <c r="N357" s="221"/>
      <c r="O357" s="222"/>
      <c r="P357" s="221"/>
      <c r="Q357" s="222"/>
      <c r="R357" s="221"/>
      <c r="S357" s="222"/>
      <c r="T357" s="221"/>
      <c r="U357" s="222"/>
      <c r="V357" s="169" t="str">
        <f t="shared" si="10"/>
        <v/>
      </c>
      <c r="W357" s="39" t="str">
        <f t="shared" si="11"/>
        <v/>
      </c>
    </row>
    <row r="358" spans="10:23" ht="21.75" thickTop="1" thickBot="1">
      <c r="J358" s="221"/>
      <c r="K358" s="222"/>
      <c r="L358" s="221"/>
      <c r="M358" s="222"/>
      <c r="N358" s="221"/>
      <c r="O358" s="222"/>
      <c r="P358" s="221"/>
      <c r="Q358" s="222"/>
      <c r="R358" s="221"/>
      <c r="S358" s="222"/>
      <c r="T358" s="221"/>
      <c r="U358" s="222"/>
      <c r="V358" s="169" t="str">
        <f t="shared" si="10"/>
        <v/>
      </c>
      <c r="W358" s="39" t="str">
        <f t="shared" si="11"/>
        <v/>
      </c>
    </row>
    <row r="359" spans="10:23" ht="21.75" thickTop="1" thickBot="1">
      <c r="J359" s="221"/>
      <c r="K359" s="222"/>
      <c r="L359" s="221"/>
      <c r="M359" s="222"/>
      <c r="N359" s="221"/>
      <c r="O359" s="222"/>
      <c r="P359" s="221"/>
      <c r="Q359" s="222"/>
      <c r="R359" s="221"/>
      <c r="S359" s="222"/>
      <c r="T359" s="221"/>
      <c r="U359" s="222"/>
      <c r="V359" s="169" t="str">
        <f t="shared" si="10"/>
        <v/>
      </c>
      <c r="W359" s="39" t="str">
        <f t="shared" si="11"/>
        <v/>
      </c>
    </row>
    <row r="360" spans="10:23" ht="21.75" thickTop="1" thickBot="1">
      <c r="J360" s="221"/>
      <c r="K360" s="222"/>
      <c r="L360" s="221"/>
      <c r="M360" s="222"/>
      <c r="N360" s="221"/>
      <c r="O360" s="222"/>
      <c r="P360" s="221"/>
      <c r="Q360" s="222"/>
      <c r="R360" s="221"/>
      <c r="S360" s="222"/>
      <c r="T360" s="221"/>
      <c r="U360" s="222"/>
      <c r="V360" s="169" t="str">
        <f t="shared" si="10"/>
        <v/>
      </c>
      <c r="W360" s="39" t="str">
        <f t="shared" si="11"/>
        <v/>
      </c>
    </row>
    <row r="361" spans="10:23" ht="21.75" thickTop="1" thickBot="1">
      <c r="J361" s="221"/>
      <c r="K361" s="222"/>
      <c r="L361" s="221"/>
      <c r="M361" s="222"/>
      <c r="N361" s="221"/>
      <c r="O361" s="222"/>
      <c r="P361" s="221"/>
      <c r="Q361" s="222"/>
      <c r="R361" s="221"/>
      <c r="S361" s="222"/>
      <c r="T361" s="221"/>
      <c r="U361" s="222"/>
      <c r="V361" s="169" t="str">
        <f t="shared" si="10"/>
        <v/>
      </c>
      <c r="W361" s="39" t="str">
        <f t="shared" si="11"/>
        <v/>
      </c>
    </row>
    <row r="362" spans="10:23" ht="21.75" thickTop="1" thickBot="1">
      <c r="J362" s="221"/>
      <c r="K362" s="222"/>
      <c r="L362" s="221"/>
      <c r="M362" s="222"/>
      <c r="N362" s="221"/>
      <c r="O362" s="222"/>
      <c r="P362" s="221"/>
      <c r="Q362" s="222"/>
      <c r="R362" s="221"/>
      <c r="S362" s="222"/>
      <c r="T362" s="221"/>
      <c r="U362" s="222"/>
      <c r="V362" s="169" t="str">
        <f t="shared" si="10"/>
        <v/>
      </c>
      <c r="W362" s="39" t="str">
        <f t="shared" si="11"/>
        <v/>
      </c>
    </row>
    <row r="363" spans="10:23" ht="21.75" thickTop="1" thickBot="1">
      <c r="J363" s="221"/>
      <c r="K363" s="222"/>
      <c r="L363" s="221"/>
      <c r="M363" s="222"/>
      <c r="N363" s="221"/>
      <c r="O363" s="222"/>
      <c r="P363" s="221"/>
      <c r="Q363" s="222"/>
      <c r="R363" s="221"/>
      <c r="S363" s="222"/>
      <c r="T363" s="221"/>
      <c r="U363" s="222"/>
      <c r="V363" s="169" t="str">
        <f t="shared" si="10"/>
        <v/>
      </c>
      <c r="W363" s="39" t="str">
        <f t="shared" si="11"/>
        <v/>
      </c>
    </row>
    <row r="364" spans="10:23" ht="21.75" thickTop="1" thickBot="1">
      <c r="J364" s="221"/>
      <c r="K364" s="222"/>
      <c r="L364" s="221"/>
      <c r="M364" s="222"/>
      <c r="N364" s="221"/>
      <c r="O364" s="222"/>
      <c r="P364" s="221"/>
      <c r="Q364" s="222"/>
      <c r="R364" s="221"/>
      <c r="S364" s="222"/>
      <c r="T364" s="221"/>
      <c r="U364" s="222"/>
      <c r="V364" s="169" t="str">
        <f t="shared" si="10"/>
        <v/>
      </c>
      <c r="W364" s="39" t="str">
        <f t="shared" si="11"/>
        <v/>
      </c>
    </row>
    <row r="365" spans="10:23" ht="21.75" thickTop="1" thickBot="1">
      <c r="J365" s="221"/>
      <c r="K365" s="222"/>
      <c r="L365" s="221"/>
      <c r="M365" s="222"/>
      <c r="N365" s="221"/>
      <c r="O365" s="222"/>
      <c r="P365" s="221"/>
      <c r="Q365" s="222"/>
      <c r="R365" s="221"/>
      <c r="S365" s="222"/>
      <c r="T365" s="221"/>
      <c r="U365" s="222"/>
      <c r="V365" s="169" t="str">
        <f t="shared" si="10"/>
        <v/>
      </c>
      <c r="W365" s="39" t="str">
        <f t="shared" si="11"/>
        <v/>
      </c>
    </row>
    <row r="366" spans="10:23" ht="21.75" thickTop="1" thickBot="1">
      <c r="J366" s="221"/>
      <c r="K366" s="222"/>
      <c r="L366" s="221"/>
      <c r="M366" s="222"/>
      <c r="N366" s="221"/>
      <c r="O366" s="222"/>
      <c r="P366" s="221"/>
      <c r="Q366" s="222"/>
      <c r="R366" s="221"/>
      <c r="S366" s="222"/>
      <c r="T366" s="221"/>
      <c r="U366" s="222"/>
      <c r="V366" s="169" t="str">
        <f t="shared" si="10"/>
        <v/>
      </c>
      <c r="W366" s="39" t="str">
        <f t="shared" si="11"/>
        <v/>
      </c>
    </row>
    <row r="367" spans="10:23" ht="21.75" thickTop="1" thickBot="1">
      <c r="J367" s="221"/>
      <c r="K367" s="222"/>
      <c r="L367" s="221"/>
      <c r="M367" s="222"/>
      <c r="N367" s="221"/>
      <c r="O367" s="222"/>
      <c r="P367" s="221"/>
      <c r="Q367" s="222"/>
      <c r="R367" s="221"/>
      <c r="S367" s="222"/>
      <c r="T367" s="221"/>
      <c r="U367" s="222"/>
      <c r="V367" s="169" t="str">
        <f t="shared" si="10"/>
        <v/>
      </c>
      <c r="W367" s="39" t="str">
        <f t="shared" si="11"/>
        <v/>
      </c>
    </row>
    <row r="368" spans="10:23" ht="21.75" thickTop="1" thickBot="1">
      <c r="J368" s="221"/>
      <c r="K368" s="222"/>
      <c r="L368" s="221"/>
      <c r="M368" s="222"/>
      <c r="N368" s="221"/>
      <c r="O368" s="222"/>
      <c r="P368" s="221"/>
      <c r="Q368" s="222"/>
      <c r="R368" s="221"/>
      <c r="S368" s="222"/>
      <c r="T368" s="221"/>
      <c r="U368" s="222"/>
      <c r="V368" s="169" t="str">
        <f t="shared" si="10"/>
        <v/>
      </c>
      <c r="W368" s="39" t="str">
        <f t="shared" si="11"/>
        <v/>
      </c>
    </row>
    <row r="369" spans="10:23" ht="21.75" thickTop="1" thickBot="1">
      <c r="J369" s="221"/>
      <c r="K369" s="222"/>
      <c r="L369" s="221"/>
      <c r="M369" s="222"/>
      <c r="N369" s="221"/>
      <c r="O369" s="222"/>
      <c r="P369" s="221"/>
      <c r="Q369" s="222"/>
      <c r="R369" s="221"/>
      <c r="S369" s="222"/>
      <c r="T369" s="221"/>
      <c r="U369" s="222"/>
      <c r="V369" s="169" t="str">
        <f t="shared" si="10"/>
        <v/>
      </c>
      <c r="W369" s="39" t="str">
        <f t="shared" si="11"/>
        <v/>
      </c>
    </row>
    <row r="370" spans="10:23" ht="21.75" thickTop="1" thickBot="1">
      <c r="J370" s="221"/>
      <c r="K370" s="222"/>
      <c r="L370" s="221"/>
      <c r="M370" s="222"/>
      <c r="N370" s="221"/>
      <c r="O370" s="222"/>
      <c r="P370" s="221"/>
      <c r="Q370" s="222"/>
      <c r="R370" s="221"/>
      <c r="S370" s="222"/>
      <c r="T370" s="221"/>
      <c r="U370" s="222"/>
      <c r="V370" s="169" t="str">
        <f t="shared" si="10"/>
        <v/>
      </c>
      <c r="W370" s="39" t="str">
        <f t="shared" si="11"/>
        <v/>
      </c>
    </row>
    <row r="371" spans="10:23" ht="21.75" thickTop="1" thickBot="1">
      <c r="J371" s="221"/>
      <c r="K371" s="222"/>
      <c r="L371" s="221"/>
      <c r="M371" s="222"/>
      <c r="N371" s="221"/>
      <c r="O371" s="222"/>
      <c r="P371" s="221"/>
      <c r="Q371" s="222"/>
      <c r="R371" s="221"/>
      <c r="S371" s="222"/>
      <c r="T371" s="221"/>
      <c r="U371" s="222"/>
      <c r="V371" s="169" t="str">
        <f t="shared" si="10"/>
        <v/>
      </c>
      <c r="W371" s="39" t="str">
        <f t="shared" si="11"/>
        <v/>
      </c>
    </row>
    <row r="372" spans="10:23" ht="21.75" thickTop="1" thickBot="1">
      <c r="J372" s="221"/>
      <c r="K372" s="222"/>
      <c r="L372" s="221"/>
      <c r="M372" s="222"/>
      <c r="N372" s="221"/>
      <c r="O372" s="222"/>
      <c r="P372" s="221"/>
      <c r="Q372" s="222"/>
      <c r="R372" s="221"/>
      <c r="S372" s="222"/>
      <c r="T372" s="221"/>
      <c r="U372" s="222"/>
      <c r="V372" s="169" t="str">
        <f t="shared" si="10"/>
        <v/>
      </c>
      <c r="W372" s="39" t="str">
        <f t="shared" si="11"/>
        <v/>
      </c>
    </row>
    <row r="373" spans="10:23" ht="21.75" thickTop="1" thickBot="1">
      <c r="J373" s="221"/>
      <c r="K373" s="222"/>
      <c r="L373" s="221"/>
      <c r="M373" s="222"/>
      <c r="N373" s="221"/>
      <c r="O373" s="222"/>
      <c r="P373" s="221"/>
      <c r="Q373" s="222"/>
      <c r="R373" s="221"/>
      <c r="S373" s="222"/>
      <c r="T373" s="221"/>
      <c r="U373" s="222"/>
      <c r="V373" s="169" t="str">
        <f t="shared" si="10"/>
        <v/>
      </c>
      <c r="W373" s="39" t="str">
        <f t="shared" si="11"/>
        <v/>
      </c>
    </row>
    <row r="374" spans="10:23" ht="21.75" thickTop="1" thickBot="1">
      <c r="J374" s="221"/>
      <c r="K374" s="222"/>
      <c r="L374" s="221"/>
      <c r="M374" s="222"/>
      <c r="N374" s="221"/>
      <c r="O374" s="222"/>
      <c r="P374" s="221"/>
      <c r="Q374" s="222"/>
      <c r="R374" s="221"/>
      <c r="S374" s="222"/>
      <c r="T374" s="221"/>
      <c r="U374" s="222"/>
      <c r="V374" s="169" t="str">
        <f t="shared" si="10"/>
        <v/>
      </c>
      <c r="W374" s="39" t="str">
        <f t="shared" si="11"/>
        <v/>
      </c>
    </row>
    <row r="375" spans="10:23" ht="21.75" thickTop="1" thickBot="1">
      <c r="J375" s="221"/>
      <c r="K375" s="222"/>
      <c r="L375" s="221"/>
      <c r="M375" s="222"/>
      <c r="N375" s="221"/>
      <c r="O375" s="222"/>
      <c r="P375" s="221"/>
      <c r="Q375" s="222"/>
      <c r="R375" s="221"/>
      <c r="S375" s="222"/>
      <c r="T375" s="221"/>
      <c r="U375" s="222"/>
      <c r="V375" s="169" t="str">
        <f t="shared" si="10"/>
        <v/>
      </c>
      <c r="W375" s="39" t="str">
        <f t="shared" si="11"/>
        <v/>
      </c>
    </row>
    <row r="376" spans="10:23" ht="21.75" thickTop="1" thickBot="1">
      <c r="J376" s="221"/>
      <c r="K376" s="222"/>
      <c r="L376" s="221"/>
      <c r="M376" s="222"/>
      <c r="N376" s="221"/>
      <c r="O376" s="222"/>
      <c r="P376" s="221"/>
      <c r="Q376" s="222"/>
      <c r="R376" s="221"/>
      <c r="S376" s="222"/>
      <c r="T376" s="221"/>
      <c r="U376" s="222"/>
      <c r="V376" s="169" t="str">
        <f t="shared" si="10"/>
        <v/>
      </c>
      <c r="W376" s="39" t="str">
        <f t="shared" si="11"/>
        <v/>
      </c>
    </row>
    <row r="377" spans="10:23" ht="21.75" thickTop="1" thickBot="1">
      <c r="J377" s="221"/>
      <c r="K377" s="222"/>
      <c r="L377" s="221"/>
      <c r="M377" s="222"/>
      <c r="N377" s="221"/>
      <c r="O377" s="222"/>
      <c r="P377" s="221"/>
      <c r="Q377" s="222"/>
      <c r="R377" s="221"/>
      <c r="S377" s="222"/>
      <c r="T377" s="221"/>
      <c r="U377" s="222"/>
      <c r="V377" s="169" t="str">
        <f t="shared" si="10"/>
        <v/>
      </c>
      <c r="W377" s="39" t="str">
        <f t="shared" si="11"/>
        <v/>
      </c>
    </row>
    <row r="378" spans="10:23" ht="21.75" thickTop="1" thickBot="1">
      <c r="J378" s="221"/>
      <c r="K378" s="222"/>
      <c r="L378" s="221"/>
      <c r="M378" s="222"/>
      <c r="N378" s="221"/>
      <c r="O378" s="222"/>
      <c r="P378" s="221"/>
      <c r="Q378" s="222"/>
      <c r="R378" s="221"/>
      <c r="S378" s="222"/>
      <c r="T378" s="221"/>
      <c r="U378" s="222"/>
      <c r="V378" s="169" t="str">
        <f t="shared" si="10"/>
        <v/>
      </c>
      <c r="W378" s="39" t="str">
        <f t="shared" si="11"/>
        <v/>
      </c>
    </row>
    <row r="379" spans="10:23" ht="21.75" thickTop="1" thickBot="1">
      <c r="J379" s="221"/>
      <c r="K379" s="222"/>
      <c r="L379" s="221"/>
      <c r="M379" s="222"/>
      <c r="N379" s="221"/>
      <c r="O379" s="222"/>
      <c r="P379" s="221"/>
      <c r="Q379" s="222"/>
      <c r="R379" s="221"/>
      <c r="S379" s="222"/>
      <c r="T379" s="221"/>
      <c r="U379" s="222"/>
      <c r="V379" s="169" t="str">
        <f t="shared" si="10"/>
        <v/>
      </c>
      <c r="W379" s="39" t="str">
        <f t="shared" si="11"/>
        <v/>
      </c>
    </row>
    <row r="380" spans="10:23" ht="21.75" thickTop="1" thickBot="1">
      <c r="J380" s="221"/>
      <c r="K380" s="222"/>
      <c r="L380" s="221"/>
      <c r="M380" s="222"/>
      <c r="N380" s="221"/>
      <c r="O380" s="222"/>
      <c r="P380" s="221"/>
      <c r="Q380" s="222"/>
      <c r="R380" s="221"/>
      <c r="S380" s="222"/>
      <c r="T380" s="221"/>
      <c r="U380" s="222"/>
      <c r="V380" s="169" t="str">
        <f t="shared" si="10"/>
        <v/>
      </c>
      <c r="W380" s="39" t="str">
        <f t="shared" si="11"/>
        <v/>
      </c>
    </row>
    <row r="381" spans="10:23" ht="21.75" thickTop="1" thickBot="1">
      <c r="J381" s="221"/>
      <c r="K381" s="222"/>
      <c r="L381" s="221"/>
      <c r="M381" s="222"/>
      <c r="N381" s="221"/>
      <c r="O381" s="222"/>
      <c r="P381" s="221"/>
      <c r="Q381" s="222"/>
      <c r="R381" s="221"/>
      <c r="S381" s="222"/>
      <c r="T381" s="221"/>
      <c r="U381" s="222"/>
      <c r="V381" s="169" t="str">
        <f t="shared" si="10"/>
        <v/>
      </c>
      <c r="W381" s="39" t="str">
        <f t="shared" si="11"/>
        <v/>
      </c>
    </row>
    <row r="382" spans="10:23" ht="21.75" thickTop="1" thickBot="1">
      <c r="J382" s="221"/>
      <c r="K382" s="222"/>
      <c r="L382" s="221"/>
      <c r="M382" s="222"/>
      <c r="N382" s="221"/>
      <c r="O382" s="222"/>
      <c r="P382" s="221"/>
      <c r="Q382" s="222"/>
      <c r="R382" s="221"/>
      <c r="S382" s="222"/>
      <c r="T382" s="221"/>
      <c r="U382" s="222"/>
      <c r="V382" s="169" t="str">
        <f t="shared" si="10"/>
        <v/>
      </c>
      <c r="W382" s="39" t="str">
        <f t="shared" si="11"/>
        <v/>
      </c>
    </row>
    <row r="383" spans="10:23" ht="21.75" thickTop="1" thickBot="1">
      <c r="J383" s="221"/>
      <c r="K383" s="222"/>
      <c r="L383" s="221"/>
      <c r="M383" s="222"/>
      <c r="N383" s="221"/>
      <c r="O383" s="222"/>
      <c r="P383" s="221"/>
      <c r="Q383" s="222"/>
      <c r="R383" s="221"/>
      <c r="S383" s="222"/>
      <c r="T383" s="221"/>
      <c r="U383" s="222"/>
      <c r="V383" s="169" t="str">
        <f t="shared" si="10"/>
        <v/>
      </c>
      <c r="W383" s="39" t="str">
        <f t="shared" si="11"/>
        <v/>
      </c>
    </row>
    <row r="384" spans="10:23" ht="21.75" thickTop="1" thickBot="1">
      <c r="J384" s="221"/>
      <c r="K384" s="222"/>
      <c r="L384" s="221"/>
      <c r="M384" s="222"/>
      <c r="N384" s="221"/>
      <c r="O384" s="222"/>
      <c r="P384" s="221"/>
      <c r="Q384" s="222"/>
      <c r="R384" s="221"/>
      <c r="S384" s="222"/>
      <c r="T384" s="221"/>
      <c r="U384" s="222"/>
      <c r="V384" s="169" t="str">
        <f t="shared" si="10"/>
        <v/>
      </c>
      <c r="W384" s="39" t="str">
        <f t="shared" si="11"/>
        <v/>
      </c>
    </row>
    <row r="385" spans="10:23" ht="21.75" thickTop="1" thickBot="1">
      <c r="J385" s="221"/>
      <c r="K385" s="222"/>
      <c r="L385" s="221"/>
      <c r="M385" s="222"/>
      <c r="N385" s="221"/>
      <c r="O385" s="222"/>
      <c r="P385" s="221"/>
      <c r="Q385" s="222"/>
      <c r="R385" s="221"/>
      <c r="S385" s="222"/>
      <c r="T385" s="221"/>
      <c r="U385" s="222"/>
      <c r="V385" s="169" t="str">
        <f t="shared" si="10"/>
        <v/>
      </c>
      <c r="W385" s="39" t="str">
        <f t="shared" si="11"/>
        <v/>
      </c>
    </row>
    <row r="386" spans="10:23" ht="21.75" thickTop="1" thickBot="1">
      <c r="J386" s="221"/>
      <c r="K386" s="222"/>
      <c r="L386" s="221"/>
      <c r="M386" s="222"/>
      <c r="N386" s="221"/>
      <c r="O386" s="222"/>
      <c r="P386" s="221"/>
      <c r="Q386" s="222"/>
      <c r="R386" s="221"/>
      <c r="S386" s="222"/>
      <c r="T386" s="221"/>
      <c r="U386" s="222"/>
      <c r="V386" s="169" t="str">
        <f t="shared" si="10"/>
        <v/>
      </c>
      <c r="W386" s="39" t="str">
        <f t="shared" si="11"/>
        <v/>
      </c>
    </row>
    <row r="387" spans="10:23" ht="21.75" thickTop="1" thickBot="1">
      <c r="J387" s="221"/>
      <c r="K387" s="222"/>
      <c r="L387" s="221"/>
      <c r="M387" s="222"/>
      <c r="N387" s="221"/>
      <c r="O387" s="222"/>
      <c r="P387" s="221"/>
      <c r="Q387" s="222"/>
      <c r="R387" s="221"/>
      <c r="S387" s="222"/>
      <c r="T387" s="221"/>
      <c r="U387" s="222"/>
      <c r="V387" s="169" t="str">
        <f t="shared" si="10"/>
        <v/>
      </c>
      <c r="W387" s="39" t="str">
        <f t="shared" si="11"/>
        <v/>
      </c>
    </row>
    <row r="388" spans="10:23" ht="21.75" thickTop="1" thickBot="1">
      <c r="J388" s="221"/>
      <c r="K388" s="222"/>
      <c r="L388" s="221"/>
      <c r="M388" s="222"/>
      <c r="N388" s="221"/>
      <c r="O388" s="222"/>
      <c r="P388" s="221"/>
      <c r="Q388" s="222"/>
      <c r="R388" s="221"/>
      <c r="S388" s="222"/>
      <c r="T388" s="221"/>
      <c r="U388" s="222"/>
      <c r="V388" s="169" t="str">
        <f t="shared" si="10"/>
        <v/>
      </c>
      <c r="W388" s="39" t="str">
        <f t="shared" si="11"/>
        <v/>
      </c>
    </row>
    <row r="389" spans="10:23" ht="21.75" thickTop="1" thickBot="1">
      <c r="J389" s="221"/>
      <c r="K389" s="222"/>
      <c r="L389" s="221"/>
      <c r="M389" s="222"/>
      <c r="N389" s="221"/>
      <c r="O389" s="222"/>
      <c r="P389" s="221"/>
      <c r="Q389" s="222"/>
      <c r="R389" s="221"/>
      <c r="S389" s="222"/>
      <c r="T389" s="221"/>
      <c r="U389" s="222"/>
      <c r="V389" s="169" t="str">
        <f t="shared" si="10"/>
        <v/>
      </c>
      <c r="W389" s="39" t="str">
        <f t="shared" si="11"/>
        <v/>
      </c>
    </row>
    <row r="390" spans="10:23" ht="21.75" thickTop="1" thickBot="1">
      <c r="J390" s="221"/>
      <c r="K390" s="222"/>
      <c r="L390" s="221"/>
      <c r="M390" s="222"/>
      <c r="N390" s="221"/>
      <c r="O390" s="222"/>
      <c r="P390" s="221"/>
      <c r="Q390" s="222"/>
      <c r="R390" s="221"/>
      <c r="S390" s="222"/>
      <c r="T390" s="221"/>
      <c r="U390" s="222"/>
      <c r="V390" s="169" t="str">
        <f t="shared" si="10"/>
        <v/>
      </c>
      <c r="W390" s="39" t="str">
        <f t="shared" si="11"/>
        <v/>
      </c>
    </row>
    <row r="391" spans="10:23" ht="21.75" thickTop="1" thickBot="1">
      <c r="J391" s="221"/>
      <c r="K391" s="222"/>
      <c r="L391" s="221"/>
      <c r="M391" s="222"/>
      <c r="N391" s="221"/>
      <c r="O391" s="222"/>
      <c r="P391" s="221"/>
      <c r="Q391" s="222"/>
      <c r="R391" s="221"/>
      <c r="S391" s="222"/>
      <c r="T391" s="221"/>
      <c r="U391" s="222"/>
      <c r="V391" s="169" t="str">
        <f t="shared" si="10"/>
        <v/>
      </c>
      <c r="W391" s="39" t="str">
        <f t="shared" si="11"/>
        <v/>
      </c>
    </row>
    <row r="392" spans="10:23" ht="21.75" thickTop="1" thickBot="1">
      <c r="J392" s="221"/>
      <c r="K392" s="222"/>
      <c r="L392" s="221"/>
      <c r="M392" s="222"/>
      <c r="N392" s="221"/>
      <c r="O392" s="222"/>
      <c r="P392" s="221"/>
      <c r="Q392" s="222"/>
      <c r="R392" s="221"/>
      <c r="S392" s="222"/>
      <c r="T392" s="221"/>
      <c r="U392" s="222"/>
      <c r="V392" s="169" t="str">
        <f t="shared" si="10"/>
        <v/>
      </c>
      <c r="W392" s="39" t="str">
        <f t="shared" si="11"/>
        <v/>
      </c>
    </row>
    <row r="393" spans="10:23" ht="21.75" thickTop="1" thickBot="1">
      <c r="J393" s="221"/>
      <c r="K393" s="222"/>
      <c r="L393" s="221"/>
      <c r="M393" s="222"/>
      <c r="N393" s="221"/>
      <c r="O393" s="222"/>
      <c r="P393" s="221"/>
      <c r="Q393" s="222"/>
      <c r="R393" s="221"/>
      <c r="S393" s="222"/>
      <c r="T393" s="221"/>
      <c r="U393" s="222"/>
      <c r="V393" s="169" t="str">
        <f t="shared" si="10"/>
        <v/>
      </c>
      <c r="W393" s="39" t="str">
        <f t="shared" si="11"/>
        <v/>
      </c>
    </row>
    <row r="394" spans="10:23" ht="21.75" thickTop="1" thickBot="1">
      <c r="J394" s="221"/>
      <c r="K394" s="222"/>
      <c r="L394" s="221"/>
      <c r="M394" s="222"/>
      <c r="N394" s="221"/>
      <c r="O394" s="222"/>
      <c r="P394" s="221"/>
      <c r="Q394" s="222"/>
      <c r="R394" s="221"/>
      <c r="S394" s="222"/>
      <c r="T394" s="221"/>
      <c r="U394" s="222"/>
      <c r="V394" s="169" t="str">
        <f t="shared" si="10"/>
        <v/>
      </c>
      <c r="W394" s="39" t="str">
        <f t="shared" si="11"/>
        <v/>
      </c>
    </row>
    <row r="395" spans="10:23" ht="21.75" thickTop="1" thickBot="1">
      <c r="J395" s="221"/>
      <c r="K395" s="222"/>
      <c r="L395" s="221"/>
      <c r="M395" s="222"/>
      <c r="N395" s="221"/>
      <c r="O395" s="222"/>
      <c r="P395" s="221"/>
      <c r="Q395" s="222"/>
      <c r="R395" s="221"/>
      <c r="S395" s="222"/>
      <c r="T395" s="221"/>
      <c r="U395" s="222"/>
      <c r="V395" s="169" t="str">
        <f t="shared" si="10"/>
        <v/>
      </c>
      <c r="W395" s="39" t="str">
        <f t="shared" si="11"/>
        <v/>
      </c>
    </row>
    <row r="396" spans="10:23" ht="21.75" thickTop="1" thickBot="1">
      <c r="J396" s="221"/>
      <c r="K396" s="222"/>
      <c r="L396" s="221"/>
      <c r="M396" s="222"/>
      <c r="N396" s="221"/>
      <c r="O396" s="222"/>
      <c r="P396" s="221"/>
      <c r="Q396" s="222"/>
      <c r="R396" s="221"/>
      <c r="S396" s="222"/>
      <c r="T396" s="221"/>
      <c r="U396" s="222"/>
      <c r="V396" s="169" t="str">
        <f t="shared" si="10"/>
        <v/>
      </c>
      <c r="W396" s="39" t="str">
        <f t="shared" si="11"/>
        <v/>
      </c>
    </row>
    <row r="397" spans="10:23" ht="21.75" thickTop="1" thickBot="1">
      <c r="J397" s="221"/>
      <c r="K397" s="222"/>
      <c r="L397" s="221"/>
      <c r="M397" s="222"/>
      <c r="N397" s="221"/>
      <c r="O397" s="222"/>
      <c r="P397" s="221"/>
      <c r="Q397" s="222"/>
      <c r="R397" s="221"/>
      <c r="S397" s="222"/>
      <c r="T397" s="221"/>
      <c r="U397" s="222"/>
      <c r="V397" s="169" t="str">
        <f t="shared" si="10"/>
        <v/>
      </c>
      <c r="W397" s="39" t="str">
        <f t="shared" si="11"/>
        <v/>
      </c>
    </row>
    <row r="398" spans="10:23" ht="21.75" thickTop="1" thickBot="1">
      <c r="J398" s="221"/>
      <c r="K398" s="222"/>
      <c r="L398" s="221"/>
      <c r="M398" s="222"/>
      <c r="N398" s="221"/>
      <c r="O398" s="222"/>
      <c r="P398" s="221"/>
      <c r="Q398" s="222"/>
      <c r="R398" s="221"/>
      <c r="S398" s="222"/>
      <c r="T398" s="221"/>
      <c r="U398" s="222"/>
      <c r="V398" s="169" t="str">
        <f t="shared" si="10"/>
        <v/>
      </c>
      <c r="W398" s="39" t="str">
        <f t="shared" si="11"/>
        <v/>
      </c>
    </row>
    <row r="399" spans="10:23" ht="21.75" thickTop="1" thickBot="1">
      <c r="J399" s="221"/>
      <c r="K399" s="222"/>
      <c r="L399" s="221"/>
      <c r="M399" s="222"/>
      <c r="N399" s="221"/>
      <c r="O399" s="222"/>
      <c r="P399" s="221"/>
      <c r="Q399" s="222"/>
      <c r="R399" s="221"/>
      <c r="S399" s="222"/>
      <c r="T399" s="221"/>
      <c r="U399" s="222"/>
      <c r="V399" s="169" t="str">
        <f t="shared" si="10"/>
        <v/>
      </c>
      <c r="W399" s="39" t="str">
        <f t="shared" si="11"/>
        <v/>
      </c>
    </row>
    <row r="400" spans="10:23" ht="21.75" thickTop="1" thickBot="1">
      <c r="J400" s="221"/>
      <c r="K400" s="222"/>
      <c r="L400" s="221"/>
      <c r="M400" s="222"/>
      <c r="N400" s="221"/>
      <c r="O400" s="222"/>
      <c r="P400" s="221"/>
      <c r="Q400" s="222"/>
      <c r="R400" s="221"/>
      <c r="S400" s="222"/>
      <c r="T400" s="221"/>
      <c r="U400" s="222"/>
      <c r="V400" s="169" t="str">
        <f t="shared" si="10"/>
        <v/>
      </c>
      <c r="W400" s="39" t="str">
        <f t="shared" si="11"/>
        <v/>
      </c>
    </row>
    <row r="401" spans="10:23" ht="21.75" thickTop="1" thickBot="1">
      <c r="J401" s="221"/>
      <c r="K401" s="222"/>
      <c r="L401" s="221"/>
      <c r="M401" s="222"/>
      <c r="N401" s="221"/>
      <c r="O401" s="222"/>
      <c r="P401" s="221"/>
      <c r="Q401" s="222"/>
      <c r="R401" s="221"/>
      <c r="S401" s="222"/>
      <c r="T401" s="221"/>
      <c r="U401" s="222"/>
      <c r="V401" s="169" t="str">
        <f t="shared" si="10"/>
        <v/>
      </c>
      <c r="W401" s="39" t="str">
        <f t="shared" si="11"/>
        <v/>
      </c>
    </row>
    <row r="402" spans="10:23" ht="21.75" thickTop="1" thickBot="1">
      <c r="J402" s="221"/>
      <c r="K402" s="222"/>
      <c r="L402" s="221"/>
      <c r="M402" s="222"/>
      <c r="N402" s="221"/>
      <c r="O402" s="222"/>
      <c r="P402" s="221"/>
      <c r="Q402" s="222"/>
      <c r="R402" s="221"/>
      <c r="S402" s="222"/>
      <c r="T402" s="221"/>
      <c r="U402" s="222"/>
      <c r="V402" s="169" t="str">
        <f t="shared" si="10"/>
        <v/>
      </c>
      <c r="W402" s="39" t="str">
        <f t="shared" si="11"/>
        <v/>
      </c>
    </row>
    <row r="403" spans="10:23" ht="21.75" thickTop="1" thickBot="1">
      <c r="J403" s="221"/>
      <c r="K403" s="222"/>
      <c r="L403" s="221"/>
      <c r="M403" s="222"/>
      <c r="N403" s="221"/>
      <c r="O403" s="222"/>
      <c r="P403" s="221"/>
      <c r="Q403" s="222"/>
      <c r="R403" s="221"/>
      <c r="S403" s="222"/>
      <c r="T403" s="221"/>
      <c r="U403" s="222"/>
      <c r="V403" s="169" t="str">
        <f t="shared" si="10"/>
        <v/>
      </c>
      <c r="W403" s="39" t="str">
        <f t="shared" si="11"/>
        <v/>
      </c>
    </row>
    <row r="404" spans="10:23" ht="21.75" thickTop="1" thickBot="1">
      <c r="J404" s="221"/>
      <c r="K404" s="222"/>
      <c r="L404" s="221"/>
      <c r="M404" s="222"/>
      <c r="N404" s="221"/>
      <c r="O404" s="222"/>
      <c r="P404" s="221"/>
      <c r="Q404" s="222"/>
      <c r="R404" s="221"/>
      <c r="S404" s="222"/>
      <c r="T404" s="221"/>
      <c r="U404" s="222"/>
      <c r="V404" s="169" t="str">
        <f t="shared" si="10"/>
        <v/>
      </c>
      <c r="W404" s="39" t="str">
        <f t="shared" si="11"/>
        <v/>
      </c>
    </row>
    <row r="405" spans="10:23" ht="21.75" thickTop="1" thickBot="1">
      <c r="J405" s="221"/>
      <c r="K405" s="222"/>
      <c r="L405" s="221"/>
      <c r="M405" s="222"/>
      <c r="N405" s="221"/>
      <c r="O405" s="222"/>
      <c r="P405" s="221"/>
      <c r="Q405" s="222"/>
      <c r="R405" s="221"/>
      <c r="S405" s="222"/>
      <c r="T405" s="221"/>
      <c r="U405" s="222"/>
      <c r="V405" s="169" t="str">
        <f t="shared" si="10"/>
        <v/>
      </c>
      <c r="W405" s="39" t="str">
        <f t="shared" si="11"/>
        <v/>
      </c>
    </row>
    <row r="406" spans="10:23" ht="21.75" thickTop="1" thickBot="1">
      <c r="J406" s="221"/>
      <c r="K406" s="222"/>
      <c r="L406" s="221"/>
      <c r="M406" s="222"/>
      <c r="N406" s="221"/>
      <c r="O406" s="222"/>
      <c r="P406" s="221"/>
      <c r="Q406" s="222"/>
      <c r="R406" s="221"/>
      <c r="S406" s="222"/>
      <c r="T406" s="221"/>
      <c r="U406" s="222"/>
      <c r="V406" s="169" t="str">
        <f t="shared" si="10"/>
        <v/>
      </c>
      <c r="W406" s="39" t="str">
        <f t="shared" si="11"/>
        <v/>
      </c>
    </row>
    <row r="407" spans="10:23" ht="21.75" thickTop="1" thickBot="1">
      <c r="J407" s="221"/>
      <c r="K407" s="222"/>
      <c r="L407" s="221"/>
      <c r="M407" s="222"/>
      <c r="N407" s="221"/>
      <c r="O407" s="222"/>
      <c r="P407" s="221"/>
      <c r="Q407" s="222"/>
      <c r="R407" s="221"/>
      <c r="S407" s="222"/>
      <c r="T407" s="221"/>
      <c r="U407" s="222"/>
      <c r="V407" s="169" t="str">
        <f t="shared" si="10"/>
        <v/>
      </c>
      <c r="W407" s="39" t="str">
        <f t="shared" si="11"/>
        <v/>
      </c>
    </row>
    <row r="408" spans="10:23" ht="21.75" thickTop="1" thickBot="1">
      <c r="J408" s="221"/>
      <c r="K408" s="222"/>
      <c r="L408" s="221"/>
      <c r="M408" s="222"/>
      <c r="N408" s="221"/>
      <c r="O408" s="222"/>
      <c r="P408" s="221"/>
      <c r="Q408" s="222"/>
      <c r="R408" s="221"/>
      <c r="S408" s="222"/>
      <c r="T408" s="221"/>
      <c r="U408" s="222"/>
      <c r="V408" s="169" t="str">
        <f t="shared" si="10"/>
        <v/>
      </c>
      <c r="W408" s="39" t="str">
        <f t="shared" si="11"/>
        <v/>
      </c>
    </row>
    <row r="409" spans="10:23" ht="21.75" thickTop="1" thickBot="1">
      <c r="J409" s="221"/>
      <c r="K409" s="222"/>
      <c r="L409" s="221"/>
      <c r="M409" s="222"/>
      <c r="N409" s="221"/>
      <c r="O409" s="222"/>
      <c r="P409" s="221"/>
      <c r="Q409" s="222"/>
      <c r="R409" s="221"/>
      <c r="S409" s="222"/>
      <c r="T409" s="221"/>
      <c r="U409" s="222"/>
      <c r="V409" s="169" t="str">
        <f t="shared" si="10"/>
        <v/>
      </c>
      <c r="W409" s="39" t="str">
        <f t="shared" si="11"/>
        <v/>
      </c>
    </row>
    <row r="410" spans="10:23" ht="21.75" thickTop="1" thickBot="1">
      <c r="J410" s="221"/>
      <c r="K410" s="222"/>
      <c r="L410" s="221"/>
      <c r="M410" s="222"/>
      <c r="N410" s="221"/>
      <c r="O410" s="222"/>
      <c r="P410" s="221"/>
      <c r="Q410" s="222"/>
      <c r="R410" s="221"/>
      <c r="S410" s="222"/>
      <c r="T410" s="221"/>
      <c r="U410" s="222"/>
      <c r="V410" s="169" t="str">
        <f t="shared" si="10"/>
        <v/>
      </c>
      <c r="W410" s="39" t="str">
        <f t="shared" si="11"/>
        <v/>
      </c>
    </row>
    <row r="411" spans="10:23" ht="21.75" thickTop="1" thickBot="1">
      <c r="J411" s="221"/>
      <c r="K411" s="222"/>
      <c r="L411" s="221"/>
      <c r="M411" s="222"/>
      <c r="N411" s="221"/>
      <c r="O411" s="222"/>
      <c r="P411" s="221"/>
      <c r="Q411" s="222"/>
      <c r="R411" s="221"/>
      <c r="S411" s="222"/>
      <c r="T411" s="221"/>
      <c r="U411" s="222"/>
      <c r="V411" s="169" t="str">
        <f t="shared" si="10"/>
        <v/>
      </c>
      <c r="W411" s="39" t="str">
        <f t="shared" si="11"/>
        <v/>
      </c>
    </row>
    <row r="412" spans="10:23" ht="21.75" thickTop="1" thickBot="1">
      <c r="J412" s="221"/>
      <c r="K412" s="222"/>
      <c r="L412" s="221"/>
      <c r="M412" s="222"/>
      <c r="N412" s="221"/>
      <c r="O412" s="222"/>
      <c r="P412" s="221"/>
      <c r="Q412" s="222"/>
      <c r="R412" s="221"/>
      <c r="S412" s="222"/>
      <c r="T412" s="221"/>
      <c r="U412" s="222"/>
      <c r="V412" s="169" t="str">
        <f t="shared" si="10"/>
        <v/>
      </c>
      <c r="W412" s="39" t="str">
        <f t="shared" si="11"/>
        <v/>
      </c>
    </row>
    <row r="413" spans="10:23" ht="21.75" thickTop="1" thickBot="1">
      <c r="J413" s="221"/>
      <c r="K413" s="222"/>
      <c r="L413" s="221"/>
      <c r="M413" s="222"/>
      <c r="N413" s="221"/>
      <c r="O413" s="222"/>
      <c r="P413" s="221"/>
      <c r="Q413" s="222"/>
      <c r="R413" s="221"/>
      <c r="S413" s="222"/>
      <c r="T413" s="221"/>
      <c r="U413" s="222"/>
      <c r="V413" s="169" t="str">
        <f t="shared" ref="V413:V476" si="12">IF(AND(COUNTA(K413,M413,O413,Q413,S413,U413)=0,COUNTA(J413,L413,N413,P413,R413,T413)=6),"x","")</f>
        <v/>
      </c>
      <c r="W413" s="39" t="str">
        <f t="shared" ref="W413:W476" si="13">IF(COUNTA(K413,M413,O413,Q413,S413,U413)=1,"x","")</f>
        <v/>
      </c>
    </row>
    <row r="414" spans="10:23" ht="21.75" thickTop="1" thickBot="1">
      <c r="J414" s="221"/>
      <c r="K414" s="222"/>
      <c r="L414" s="221"/>
      <c r="M414" s="222"/>
      <c r="N414" s="221"/>
      <c r="O414" s="222"/>
      <c r="P414" s="221"/>
      <c r="Q414" s="222"/>
      <c r="R414" s="221"/>
      <c r="S414" s="222"/>
      <c r="T414" s="221"/>
      <c r="U414" s="222"/>
      <c r="V414" s="169" t="str">
        <f t="shared" si="12"/>
        <v/>
      </c>
      <c r="W414" s="39" t="str">
        <f t="shared" si="13"/>
        <v/>
      </c>
    </row>
    <row r="415" spans="10:23" ht="21.75" thickTop="1" thickBot="1">
      <c r="J415" s="221"/>
      <c r="K415" s="222"/>
      <c r="L415" s="221"/>
      <c r="M415" s="222"/>
      <c r="N415" s="221"/>
      <c r="O415" s="222"/>
      <c r="P415" s="221"/>
      <c r="Q415" s="222"/>
      <c r="R415" s="221"/>
      <c r="S415" s="222"/>
      <c r="T415" s="221"/>
      <c r="U415" s="222"/>
      <c r="V415" s="169" t="str">
        <f t="shared" si="12"/>
        <v/>
      </c>
      <c r="W415" s="39" t="str">
        <f t="shared" si="13"/>
        <v/>
      </c>
    </row>
    <row r="416" spans="10:23" ht="21.75" thickTop="1" thickBot="1">
      <c r="J416" s="221"/>
      <c r="K416" s="222"/>
      <c r="L416" s="221"/>
      <c r="M416" s="222"/>
      <c r="N416" s="221"/>
      <c r="O416" s="222"/>
      <c r="P416" s="221"/>
      <c r="Q416" s="222"/>
      <c r="R416" s="221"/>
      <c r="S416" s="222"/>
      <c r="T416" s="221"/>
      <c r="U416" s="222"/>
      <c r="V416" s="169" t="str">
        <f t="shared" si="12"/>
        <v/>
      </c>
      <c r="W416" s="39" t="str">
        <f t="shared" si="13"/>
        <v/>
      </c>
    </row>
    <row r="417" spans="10:23" ht="21.75" thickTop="1" thickBot="1">
      <c r="J417" s="221"/>
      <c r="K417" s="222"/>
      <c r="L417" s="221"/>
      <c r="M417" s="222"/>
      <c r="N417" s="221"/>
      <c r="O417" s="222"/>
      <c r="P417" s="221"/>
      <c r="Q417" s="222"/>
      <c r="R417" s="221"/>
      <c r="S417" s="222"/>
      <c r="T417" s="221"/>
      <c r="U417" s="222"/>
      <c r="V417" s="169" t="str">
        <f t="shared" si="12"/>
        <v/>
      </c>
      <c r="W417" s="39" t="str">
        <f t="shared" si="13"/>
        <v/>
      </c>
    </row>
    <row r="418" spans="10:23" ht="21.75" thickTop="1" thickBot="1">
      <c r="J418" s="221"/>
      <c r="K418" s="222"/>
      <c r="L418" s="221"/>
      <c r="M418" s="222"/>
      <c r="N418" s="221"/>
      <c r="O418" s="222"/>
      <c r="P418" s="221"/>
      <c r="Q418" s="222"/>
      <c r="R418" s="221"/>
      <c r="S418" s="222"/>
      <c r="T418" s="221"/>
      <c r="U418" s="222"/>
      <c r="V418" s="169" t="str">
        <f t="shared" si="12"/>
        <v/>
      </c>
      <c r="W418" s="39" t="str">
        <f t="shared" si="13"/>
        <v/>
      </c>
    </row>
    <row r="419" spans="10:23" ht="21.75" thickTop="1" thickBot="1">
      <c r="J419" s="221"/>
      <c r="K419" s="222"/>
      <c r="L419" s="221"/>
      <c r="M419" s="222"/>
      <c r="N419" s="221"/>
      <c r="O419" s="222"/>
      <c r="P419" s="221"/>
      <c r="Q419" s="222"/>
      <c r="R419" s="221"/>
      <c r="S419" s="222"/>
      <c r="T419" s="221"/>
      <c r="U419" s="222"/>
      <c r="V419" s="169" t="str">
        <f t="shared" si="12"/>
        <v/>
      </c>
      <c r="W419" s="39" t="str">
        <f t="shared" si="13"/>
        <v/>
      </c>
    </row>
    <row r="420" spans="10:23" ht="21.75" thickTop="1" thickBot="1">
      <c r="J420" s="221"/>
      <c r="K420" s="222"/>
      <c r="L420" s="221"/>
      <c r="M420" s="222"/>
      <c r="N420" s="221"/>
      <c r="O420" s="222"/>
      <c r="P420" s="221"/>
      <c r="Q420" s="222"/>
      <c r="R420" s="221"/>
      <c r="S420" s="222"/>
      <c r="T420" s="221"/>
      <c r="U420" s="222"/>
      <c r="V420" s="169" t="str">
        <f t="shared" si="12"/>
        <v/>
      </c>
      <c r="W420" s="39" t="str">
        <f t="shared" si="13"/>
        <v/>
      </c>
    </row>
    <row r="421" spans="10:23" ht="21.75" thickTop="1" thickBot="1">
      <c r="J421" s="221"/>
      <c r="K421" s="222"/>
      <c r="L421" s="221"/>
      <c r="M421" s="222"/>
      <c r="N421" s="221"/>
      <c r="O421" s="222"/>
      <c r="P421" s="221"/>
      <c r="Q421" s="222"/>
      <c r="R421" s="221"/>
      <c r="S421" s="222"/>
      <c r="T421" s="221"/>
      <c r="U421" s="222"/>
      <c r="V421" s="169" t="str">
        <f t="shared" si="12"/>
        <v/>
      </c>
      <c r="W421" s="39" t="str">
        <f t="shared" si="13"/>
        <v/>
      </c>
    </row>
    <row r="422" spans="10:23" ht="21.75" thickTop="1" thickBot="1">
      <c r="J422" s="221"/>
      <c r="K422" s="222"/>
      <c r="L422" s="221"/>
      <c r="M422" s="222"/>
      <c r="N422" s="221"/>
      <c r="O422" s="222"/>
      <c r="P422" s="221"/>
      <c r="Q422" s="222"/>
      <c r="R422" s="221"/>
      <c r="S422" s="222"/>
      <c r="T422" s="221"/>
      <c r="U422" s="222"/>
      <c r="V422" s="169" t="str">
        <f t="shared" si="12"/>
        <v/>
      </c>
      <c r="W422" s="39" t="str">
        <f t="shared" si="13"/>
        <v/>
      </c>
    </row>
    <row r="423" spans="10:23" ht="21.75" thickTop="1" thickBot="1">
      <c r="J423" s="221"/>
      <c r="K423" s="222"/>
      <c r="L423" s="221"/>
      <c r="M423" s="222"/>
      <c r="N423" s="221"/>
      <c r="O423" s="222"/>
      <c r="P423" s="221"/>
      <c r="Q423" s="222"/>
      <c r="R423" s="221"/>
      <c r="S423" s="222"/>
      <c r="T423" s="221"/>
      <c r="U423" s="222"/>
      <c r="V423" s="169" t="str">
        <f t="shared" si="12"/>
        <v/>
      </c>
      <c r="W423" s="39" t="str">
        <f t="shared" si="13"/>
        <v/>
      </c>
    </row>
    <row r="424" spans="10:23" ht="21.75" thickTop="1" thickBot="1">
      <c r="J424" s="221"/>
      <c r="K424" s="222"/>
      <c r="L424" s="221"/>
      <c r="M424" s="222"/>
      <c r="N424" s="221"/>
      <c r="O424" s="222"/>
      <c r="P424" s="221"/>
      <c r="Q424" s="222"/>
      <c r="R424" s="221"/>
      <c r="S424" s="222"/>
      <c r="T424" s="221"/>
      <c r="U424" s="222"/>
      <c r="V424" s="169" t="str">
        <f t="shared" si="12"/>
        <v/>
      </c>
      <c r="W424" s="39" t="str">
        <f t="shared" si="13"/>
        <v/>
      </c>
    </row>
    <row r="425" spans="10:23" ht="21.75" thickTop="1" thickBot="1">
      <c r="J425" s="221"/>
      <c r="K425" s="222"/>
      <c r="L425" s="221"/>
      <c r="M425" s="222"/>
      <c r="N425" s="221"/>
      <c r="O425" s="222"/>
      <c r="P425" s="221"/>
      <c r="Q425" s="222"/>
      <c r="R425" s="221"/>
      <c r="S425" s="222"/>
      <c r="T425" s="221"/>
      <c r="U425" s="222"/>
      <c r="V425" s="169" t="str">
        <f t="shared" si="12"/>
        <v/>
      </c>
      <c r="W425" s="39" t="str">
        <f t="shared" si="13"/>
        <v/>
      </c>
    </row>
    <row r="426" spans="10:23" ht="21.75" thickTop="1" thickBot="1">
      <c r="J426" s="221"/>
      <c r="K426" s="222"/>
      <c r="L426" s="221"/>
      <c r="M426" s="222"/>
      <c r="N426" s="221"/>
      <c r="O426" s="222"/>
      <c r="P426" s="221"/>
      <c r="Q426" s="222"/>
      <c r="R426" s="221"/>
      <c r="S426" s="222"/>
      <c r="T426" s="221"/>
      <c r="U426" s="222"/>
      <c r="V426" s="169" t="str">
        <f t="shared" si="12"/>
        <v/>
      </c>
      <c r="W426" s="39" t="str">
        <f t="shared" si="13"/>
        <v/>
      </c>
    </row>
    <row r="427" spans="10:23" ht="21.75" thickTop="1" thickBot="1">
      <c r="J427" s="221"/>
      <c r="K427" s="222"/>
      <c r="L427" s="221"/>
      <c r="M427" s="222"/>
      <c r="N427" s="221"/>
      <c r="O427" s="222"/>
      <c r="P427" s="221"/>
      <c r="Q427" s="222"/>
      <c r="R427" s="221"/>
      <c r="S427" s="222"/>
      <c r="T427" s="221"/>
      <c r="U427" s="222"/>
      <c r="V427" s="169" t="str">
        <f t="shared" si="12"/>
        <v/>
      </c>
      <c r="W427" s="39" t="str">
        <f t="shared" si="13"/>
        <v/>
      </c>
    </row>
    <row r="428" spans="10:23" ht="21.75" thickTop="1" thickBot="1">
      <c r="J428" s="221"/>
      <c r="K428" s="222"/>
      <c r="L428" s="221"/>
      <c r="M428" s="222"/>
      <c r="N428" s="221"/>
      <c r="O428" s="222"/>
      <c r="P428" s="221"/>
      <c r="Q428" s="222"/>
      <c r="R428" s="221"/>
      <c r="S428" s="222"/>
      <c r="T428" s="221"/>
      <c r="U428" s="222"/>
      <c r="V428" s="169" t="str">
        <f t="shared" si="12"/>
        <v/>
      </c>
      <c r="W428" s="39" t="str">
        <f t="shared" si="13"/>
        <v/>
      </c>
    </row>
    <row r="429" spans="10:23" ht="21.75" thickTop="1" thickBot="1">
      <c r="J429" s="221"/>
      <c r="K429" s="222"/>
      <c r="L429" s="221"/>
      <c r="M429" s="222"/>
      <c r="N429" s="221"/>
      <c r="O429" s="222"/>
      <c r="P429" s="221"/>
      <c r="Q429" s="222"/>
      <c r="R429" s="221"/>
      <c r="S429" s="222"/>
      <c r="T429" s="221"/>
      <c r="U429" s="222"/>
      <c r="V429" s="169" t="str">
        <f t="shared" si="12"/>
        <v/>
      </c>
      <c r="W429" s="39" t="str">
        <f t="shared" si="13"/>
        <v/>
      </c>
    </row>
    <row r="430" spans="10:23" ht="21.75" thickTop="1" thickBot="1">
      <c r="J430" s="221"/>
      <c r="K430" s="222"/>
      <c r="L430" s="221"/>
      <c r="M430" s="222"/>
      <c r="N430" s="221"/>
      <c r="O430" s="222"/>
      <c r="P430" s="221"/>
      <c r="Q430" s="222"/>
      <c r="R430" s="221"/>
      <c r="S430" s="222"/>
      <c r="T430" s="221"/>
      <c r="U430" s="222"/>
      <c r="V430" s="169" t="str">
        <f t="shared" si="12"/>
        <v/>
      </c>
      <c r="W430" s="39" t="str">
        <f t="shared" si="13"/>
        <v/>
      </c>
    </row>
    <row r="431" spans="10:23" ht="21.75" thickTop="1" thickBot="1">
      <c r="J431" s="221"/>
      <c r="K431" s="222"/>
      <c r="L431" s="221"/>
      <c r="M431" s="222"/>
      <c r="N431" s="221"/>
      <c r="O431" s="222"/>
      <c r="P431" s="221"/>
      <c r="Q431" s="222"/>
      <c r="R431" s="221"/>
      <c r="S431" s="222"/>
      <c r="T431" s="221"/>
      <c r="U431" s="222"/>
      <c r="V431" s="169" t="str">
        <f t="shared" si="12"/>
        <v/>
      </c>
      <c r="W431" s="39" t="str">
        <f t="shared" si="13"/>
        <v/>
      </c>
    </row>
    <row r="432" spans="10:23" ht="21.75" thickTop="1" thickBot="1">
      <c r="J432" s="221"/>
      <c r="K432" s="222"/>
      <c r="L432" s="221"/>
      <c r="M432" s="222"/>
      <c r="N432" s="221"/>
      <c r="O432" s="222"/>
      <c r="P432" s="221"/>
      <c r="Q432" s="222"/>
      <c r="R432" s="221"/>
      <c r="S432" s="222"/>
      <c r="T432" s="221"/>
      <c r="U432" s="222"/>
      <c r="V432" s="169" t="str">
        <f t="shared" si="12"/>
        <v/>
      </c>
      <c r="W432" s="39" t="str">
        <f t="shared" si="13"/>
        <v/>
      </c>
    </row>
    <row r="433" spans="10:23" ht="21.75" thickTop="1" thickBot="1">
      <c r="J433" s="221"/>
      <c r="K433" s="222"/>
      <c r="L433" s="221"/>
      <c r="M433" s="222"/>
      <c r="N433" s="221"/>
      <c r="O433" s="222"/>
      <c r="P433" s="221"/>
      <c r="Q433" s="222"/>
      <c r="R433" s="221"/>
      <c r="S433" s="222"/>
      <c r="T433" s="221"/>
      <c r="U433" s="222"/>
      <c r="V433" s="169" t="str">
        <f t="shared" si="12"/>
        <v/>
      </c>
      <c r="W433" s="39" t="str">
        <f t="shared" si="13"/>
        <v/>
      </c>
    </row>
    <row r="434" spans="10:23" ht="21.75" thickTop="1" thickBot="1">
      <c r="J434" s="221"/>
      <c r="K434" s="222"/>
      <c r="L434" s="221"/>
      <c r="M434" s="222"/>
      <c r="N434" s="221"/>
      <c r="O434" s="222"/>
      <c r="P434" s="221"/>
      <c r="Q434" s="222"/>
      <c r="R434" s="221"/>
      <c r="S434" s="222"/>
      <c r="T434" s="221"/>
      <c r="U434" s="222"/>
      <c r="V434" s="169" t="str">
        <f t="shared" si="12"/>
        <v/>
      </c>
      <c r="W434" s="39" t="str">
        <f t="shared" si="13"/>
        <v/>
      </c>
    </row>
    <row r="435" spans="10:23" ht="21.75" thickTop="1" thickBot="1">
      <c r="J435" s="221"/>
      <c r="K435" s="222"/>
      <c r="L435" s="221"/>
      <c r="M435" s="222"/>
      <c r="N435" s="221"/>
      <c r="O435" s="222"/>
      <c r="P435" s="221"/>
      <c r="Q435" s="222"/>
      <c r="R435" s="221"/>
      <c r="S435" s="222"/>
      <c r="T435" s="221"/>
      <c r="U435" s="222"/>
      <c r="V435" s="169" t="str">
        <f t="shared" si="12"/>
        <v/>
      </c>
      <c r="W435" s="39" t="str">
        <f t="shared" si="13"/>
        <v/>
      </c>
    </row>
    <row r="436" spans="10:23" ht="21.75" thickTop="1" thickBot="1">
      <c r="J436" s="221"/>
      <c r="K436" s="222"/>
      <c r="L436" s="221"/>
      <c r="M436" s="222"/>
      <c r="N436" s="221"/>
      <c r="O436" s="222"/>
      <c r="P436" s="221"/>
      <c r="Q436" s="222"/>
      <c r="R436" s="221"/>
      <c r="S436" s="222"/>
      <c r="T436" s="221"/>
      <c r="U436" s="222"/>
      <c r="V436" s="169" t="str">
        <f t="shared" si="12"/>
        <v/>
      </c>
      <c r="W436" s="39" t="str">
        <f t="shared" si="13"/>
        <v/>
      </c>
    </row>
    <row r="437" spans="10:23" ht="21.75" thickTop="1" thickBot="1">
      <c r="J437" s="221"/>
      <c r="K437" s="222"/>
      <c r="L437" s="221"/>
      <c r="M437" s="222"/>
      <c r="N437" s="221"/>
      <c r="O437" s="222"/>
      <c r="P437" s="221"/>
      <c r="Q437" s="222"/>
      <c r="R437" s="221"/>
      <c r="S437" s="222"/>
      <c r="T437" s="221"/>
      <c r="U437" s="222"/>
      <c r="V437" s="169" t="str">
        <f t="shared" si="12"/>
        <v/>
      </c>
      <c r="W437" s="39" t="str">
        <f t="shared" si="13"/>
        <v/>
      </c>
    </row>
    <row r="438" spans="10:23" ht="21.75" thickTop="1" thickBot="1">
      <c r="J438" s="221"/>
      <c r="K438" s="222"/>
      <c r="L438" s="221"/>
      <c r="M438" s="222"/>
      <c r="N438" s="221"/>
      <c r="O438" s="222"/>
      <c r="P438" s="221"/>
      <c r="Q438" s="222"/>
      <c r="R438" s="221"/>
      <c r="S438" s="222"/>
      <c r="T438" s="221"/>
      <c r="U438" s="222"/>
      <c r="V438" s="169" t="str">
        <f t="shared" si="12"/>
        <v/>
      </c>
      <c r="W438" s="39" t="str">
        <f t="shared" si="13"/>
        <v/>
      </c>
    </row>
    <row r="439" spans="10:23" ht="21.75" thickTop="1" thickBot="1">
      <c r="J439" s="221"/>
      <c r="K439" s="222"/>
      <c r="L439" s="221"/>
      <c r="M439" s="222"/>
      <c r="N439" s="221"/>
      <c r="O439" s="222"/>
      <c r="P439" s="221"/>
      <c r="Q439" s="222"/>
      <c r="R439" s="221"/>
      <c r="S439" s="222"/>
      <c r="T439" s="221"/>
      <c r="U439" s="222"/>
      <c r="V439" s="169" t="str">
        <f t="shared" si="12"/>
        <v/>
      </c>
      <c r="W439" s="39" t="str">
        <f t="shared" si="13"/>
        <v/>
      </c>
    </row>
    <row r="440" spans="10:23" ht="21.75" thickTop="1" thickBot="1">
      <c r="J440" s="221"/>
      <c r="K440" s="222"/>
      <c r="L440" s="221"/>
      <c r="M440" s="222"/>
      <c r="N440" s="221"/>
      <c r="O440" s="222"/>
      <c r="P440" s="221"/>
      <c r="Q440" s="222"/>
      <c r="R440" s="221"/>
      <c r="S440" s="222"/>
      <c r="T440" s="221"/>
      <c r="U440" s="222"/>
      <c r="V440" s="169" t="str">
        <f t="shared" si="12"/>
        <v/>
      </c>
      <c r="W440" s="39" t="str">
        <f t="shared" si="13"/>
        <v/>
      </c>
    </row>
    <row r="441" spans="10:23" ht="21.75" thickTop="1" thickBot="1">
      <c r="J441" s="221"/>
      <c r="K441" s="222"/>
      <c r="L441" s="221"/>
      <c r="M441" s="222"/>
      <c r="N441" s="221"/>
      <c r="O441" s="222"/>
      <c r="P441" s="221"/>
      <c r="Q441" s="222"/>
      <c r="R441" s="221"/>
      <c r="S441" s="222"/>
      <c r="T441" s="221"/>
      <c r="U441" s="222"/>
      <c r="V441" s="169" t="str">
        <f t="shared" si="12"/>
        <v/>
      </c>
      <c r="W441" s="39" t="str">
        <f t="shared" si="13"/>
        <v/>
      </c>
    </row>
    <row r="442" spans="10:23" ht="21.75" thickTop="1" thickBot="1">
      <c r="J442" s="221"/>
      <c r="K442" s="222"/>
      <c r="L442" s="221"/>
      <c r="M442" s="222"/>
      <c r="N442" s="221"/>
      <c r="O442" s="222"/>
      <c r="P442" s="221"/>
      <c r="Q442" s="222"/>
      <c r="R442" s="221"/>
      <c r="S442" s="222"/>
      <c r="T442" s="221"/>
      <c r="U442" s="222"/>
      <c r="V442" s="169" t="str">
        <f t="shared" si="12"/>
        <v/>
      </c>
      <c r="W442" s="39" t="str">
        <f t="shared" si="13"/>
        <v/>
      </c>
    </row>
    <row r="443" spans="10:23" ht="21.75" thickTop="1" thickBot="1">
      <c r="J443" s="221"/>
      <c r="K443" s="222"/>
      <c r="L443" s="221"/>
      <c r="M443" s="222"/>
      <c r="N443" s="221"/>
      <c r="O443" s="222"/>
      <c r="P443" s="221"/>
      <c r="Q443" s="222"/>
      <c r="R443" s="221"/>
      <c r="S443" s="222"/>
      <c r="T443" s="221"/>
      <c r="U443" s="222"/>
      <c r="V443" s="169" t="str">
        <f t="shared" si="12"/>
        <v/>
      </c>
      <c r="W443" s="39" t="str">
        <f t="shared" si="13"/>
        <v/>
      </c>
    </row>
    <row r="444" spans="10:23" ht="21.75" thickTop="1" thickBot="1">
      <c r="J444" s="221"/>
      <c r="K444" s="222"/>
      <c r="L444" s="221"/>
      <c r="M444" s="222"/>
      <c r="N444" s="221"/>
      <c r="O444" s="222"/>
      <c r="P444" s="221"/>
      <c r="Q444" s="222"/>
      <c r="R444" s="221"/>
      <c r="S444" s="222"/>
      <c r="T444" s="221"/>
      <c r="U444" s="222"/>
      <c r="V444" s="169" t="str">
        <f t="shared" si="12"/>
        <v/>
      </c>
      <c r="W444" s="39" t="str">
        <f t="shared" si="13"/>
        <v/>
      </c>
    </row>
    <row r="445" spans="10:23" ht="21.75" thickTop="1" thickBot="1">
      <c r="J445" s="221"/>
      <c r="K445" s="222"/>
      <c r="L445" s="221"/>
      <c r="M445" s="222"/>
      <c r="N445" s="221"/>
      <c r="O445" s="222"/>
      <c r="P445" s="221"/>
      <c r="Q445" s="222"/>
      <c r="R445" s="221"/>
      <c r="S445" s="222"/>
      <c r="T445" s="221"/>
      <c r="U445" s="222"/>
      <c r="V445" s="169" t="str">
        <f t="shared" si="12"/>
        <v/>
      </c>
      <c r="W445" s="39" t="str">
        <f t="shared" si="13"/>
        <v/>
      </c>
    </row>
    <row r="446" spans="10:23" ht="21.75" thickTop="1" thickBot="1">
      <c r="J446" s="221"/>
      <c r="K446" s="222"/>
      <c r="L446" s="221"/>
      <c r="M446" s="222"/>
      <c r="N446" s="221"/>
      <c r="O446" s="222"/>
      <c r="P446" s="221"/>
      <c r="Q446" s="222"/>
      <c r="R446" s="221"/>
      <c r="S446" s="222"/>
      <c r="T446" s="221"/>
      <c r="U446" s="222"/>
      <c r="V446" s="169" t="str">
        <f t="shared" si="12"/>
        <v/>
      </c>
      <c r="W446" s="39" t="str">
        <f t="shared" si="13"/>
        <v/>
      </c>
    </row>
    <row r="447" spans="10:23" ht="21.75" thickTop="1" thickBot="1">
      <c r="J447" s="221"/>
      <c r="K447" s="222"/>
      <c r="L447" s="221"/>
      <c r="M447" s="222"/>
      <c r="N447" s="221"/>
      <c r="O447" s="222"/>
      <c r="P447" s="221"/>
      <c r="Q447" s="222"/>
      <c r="R447" s="221"/>
      <c r="S447" s="222"/>
      <c r="T447" s="221"/>
      <c r="U447" s="222"/>
      <c r="V447" s="169" t="str">
        <f t="shared" si="12"/>
        <v/>
      </c>
      <c r="W447" s="39" t="str">
        <f t="shared" si="13"/>
        <v/>
      </c>
    </row>
    <row r="448" spans="10:23" ht="21.75" thickTop="1" thickBot="1">
      <c r="J448" s="221"/>
      <c r="K448" s="222"/>
      <c r="L448" s="221"/>
      <c r="M448" s="222"/>
      <c r="N448" s="221"/>
      <c r="O448" s="222"/>
      <c r="P448" s="221"/>
      <c r="Q448" s="222"/>
      <c r="R448" s="221"/>
      <c r="S448" s="222"/>
      <c r="T448" s="221"/>
      <c r="U448" s="222"/>
      <c r="V448" s="169" t="str">
        <f t="shared" si="12"/>
        <v/>
      </c>
      <c r="W448" s="39" t="str">
        <f t="shared" si="13"/>
        <v/>
      </c>
    </row>
    <row r="449" spans="10:23" ht="21.75" thickTop="1" thickBot="1">
      <c r="J449" s="221"/>
      <c r="K449" s="222"/>
      <c r="L449" s="221"/>
      <c r="M449" s="222"/>
      <c r="N449" s="221"/>
      <c r="O449" s="222"/>
      <c r="P449" s="221"/>
      <c r="Q449" s="222"/>
      <c r="R449" s="221"/>
      <c r="S449" s="222"/>
      <c r="T449" s="221"/>
      <c r="U449" s="222"/>
      <c r="V449" s="169" t="str">
        <f t="shared" si="12"/>
        <v/>
      </c>
      <c r="W449" s="39" t="str">
        <f t="shared" si="13"/>
        <v/>
      </c>
    </row>
    <row r="450" spans="10:23" ht="21.75" thickTop="1" thickBot="1">
      <c r="J450" s="221"/>
      <c r="K450" s="222"/>
      <c r="L450" s="221"/>
      <c r="M450" s="222"/>
      <c r="N450" s="221"/>
      <c r="O450" s="222"/>
      <c r="P450" s="221"/>
      <c r="Q450" s="222"/>
      <c r="R450" s="221"/>
      <c r="S450" s="222"/>
      <c r="T450" s="221"/>
      <c r="U450" s="222"/>
      <c r="V450" s="169" t="str">
        <f t="shared" si="12"/>
        <v/>
      </c>
      <c r="W450" s="39" t="str">
        <f t="shared" si="13"/>
        <v/>
      </c>
    </row>
    <row r="451" spans="10:23" ht="21.75" thickTop="1" thickBot="1">
      <c r="J451" s="221"/>
      <c r="K451" s="222"/>
      <c r="L451" s="221"/>
      <c r="M451" s="222"/>
      <c r="N451" s="221"/>
      <c r="O451" s="222"/>
      <c r="P451" s="221"/>
      <c r="Q451" s="222"/>
      <c r="R451" s="221"/>
      <c r="S451" s="222"/>
      <c r="T451" s="221"/>
      <c r="U451" s="222"/>
      <c r="V451" s="169" t="str">
        <f t="shared" si="12"/>
        <v/>
      </c>
      <c r="W451" s="39" t="str">
        <f t="shared" si="13"/>
        <v/>
      </c>
    </row>
    <row r="452" spans="10:23" ht="21.75" thickTop="1" thickBot="1">
      <c r="J452" s="221"/>
      <c r="K452" s="222"/>
      <c r="L452" s="221"/>
      <c r="M452" s="222"/>
      <c r="N452" s="221"/>
      <c r="O452" s="222"/>
      <c r="P452" s="221"/>
      <c r="Q452" s="222"/>
      <c r="R452" s="221"/>
      <c r="S452" s="222"/>
      <c r="T452" s="221"/>
      <c r="U452" s="222"/>
      <c r="V452" s="169" t="str">
        <f t="shared" si="12"/>
        <v/>
      </c>
      <c r="W452" s="39" t="str">
        <f t="shared" si="13"/>
        <v/>
      </c>
    </row>
    <row r="453" spans="10:23" ht="21.75" thickTop="1" thickBot="1">
      <c r="J453" s="221"/>
      <c r="K453" s="222"/>
      <c r="L453" s="221"/>
      <c r="M453" s="222"/>
      <c r="N453" s="221"/>
      <c r="O453" s="222"/>
      <c r="P453" s="221"/>
      <c r="Q453" s="222"/>
      <c r="R453" s="221"/>
      <c r="S453" s="222"/>
      <c r="T453" s="221"/>
      <c r="U453" s="222"/>
      <c r="V453" s="169" t="str">
        <f t="shared" si="12"/>
        <v/>
      </c>
      <c r="W453" s="39" t="str">
        <f t="shared" si="13"/>
        <v/>
      </c>
    </row>
    <row r="454" spans="10:23" ht="21.75" thickTop="1" thickBot="1">
      <c r="J454" s="221"/>
      <c r="K454" s="222"/>
      <c r="L454" s="221"/>
      <c r="M454" s="222"/>
      <c r="N454" s="221"/>
      <c r="O454" s="222"/>
      <c r="P454" s="221"/>
      <c r="Q454" s="222"/>
      <c r="R454" s="221"/>
      <c r="S454" s="222"/>
      <c r="T454" s="221"/>
      <c r="U454" s="222"/>
      <c r="V454" s="169" t="str">
        <f t="shared" si="12"/>
        <v/>
      </c>
      <c r="W454" s="39" t="str">
        <f t="shared" si="13"/>
        <v/>
      </c>
    </row>
    <row r="455" spans="10:23" ht="21.75" thickTop="1" thickBot="1">
      <c r="J455" s="221"/>
      <c r="K455" s="222"/>
      <c r="L455" s="221"/>
      <c r="M455" s="222"/>
      <c r="N455" s="221"/>
      <c r="O455" s="222"/>
      <c r="P455" s="221"/>
      <c r="Q455" s="222"/>
      <c r="R455" s="221"/>
      <c r="S455" s="222"/>
      <c r="T455" s="221"/>
      <c r="U455" s="222"/>
      <c r="V455" s="169" t="str">
        <f t="shared" si="12"/>
        <v/>
      </c>
      <c r="W455" s="39" t="str">
        <f t="shared" si="13"/>
        <v/>
      </c>
    </row>
    <row r="456" spans="10:23" ht="21.75" thickTop="1" thickBot="1">
      <c r="J456" s="221"/>
      <c r="K456" s="222"/>
      <c r="L456" s="221"/>
      <c r="M456" s="222"/>
      <c r="N456" s="221"/>
      <c r="O456" s="222"/>
      <c r="P456" s="221"/>
      <c r="Q456" s="222"/>
      <c r="R456" s="221"/>
      <c r="S456" s="222"/>
      <c r="T456" s="221"/>
      <c r="U456" s="222"/>
      <c r="V456" s="169" t="str">
        <f t="shared" si="12"/>
        <v/>
      </c>
      <c r="W456" s="39" t="str">
        <f t="shared" si="13"/>
        <v/>
      </c>
    </row>
    <row r="457" spans="10:23" ht="21.75" thickTop="1" thickBot="1">
      <c r="J457" s="221"/>
      <c r="K457" s="222"/>
      <c r="L457" s="221"/>
      <c r="M457" s="222"/>
      <c r="N457" s="221"/>
      <c r="O457" s="222"/>
      <c r="P457" s="221"/>
      <c r="Q457" s="222"/>
      <c r="R457" s="221"/>
      <c r="S457" s="222"/>
      <c r="T457" s="221"/>
      <c r="U457" s="222"/>
      <c r="V457" s="169" t="str">
        <f t="shared" si="12"/>
        <v/>
      </c>
      <c r="W457" s="39" t="str">
        <f t="shared" si="13"/>
        <v/>
      </c>
    </row>
    <row r="458" spans="10:23" ht="21.75" thickTop="1" thickBot="1">
      <c r="J458" s="221"/>
      <c r="K458" s="222"/>
      <c r="L458" s="221"/>
      <c r="M458" s="222"/>
      <c r="N458" s="221"/>
      <c r="O458" s="222"/>
      <c r="P458" s="221"/>
      <c r="Q458" s="222"/>
      <c r="R458" s="221"/>
      <c r="S458" s="222"/>
      <c r="T458" s="221"/>
      <c r="U458" s="222"/>
      <c r="V458" s="169" t="str">
        <f t="shared" si="12"/>
        <v/>
      </c>
      <c r="W458" s="39" t="str">
        <f t="shared" si="13"/>
        <v/>
      </c>
    </row>
    <row r="459" spans="10:23" ht="21.75" thickTop="1" thickBot="1">
      <c r="J459" s="221"/>
      <c r="K459" s="222"/>
      <c r="L459" s="221"/>
      <c r="M459" s="222"/>
      <c r="N459" s="221"/>
      <c r="O459" s="222"/>
      <c r="P459" s="221"/>
      <c r="Q459" s="222"/>
      <c r="R459" s="221"/>
      <c r="S459" s="222"/>
      <c r="T459" s="221"/>
      <c r="U459" s="222"/>
      <c r="V459" s="169" t="str">
        <f t="shared" si="12"/>
        <v/>
      </c>
      <c r="W459" s="39" t="str">
        <f t="shared" si="13"/>
        <v/>
      </c>
    </row>
    <row r="460" spans="10:23" ht="21.75" thickTop="1" thickBot="1">
      <c r="J460" s="221"/>
      <c r="K460" s="222"/>
      <c r="L460" s="221"/>
      <c r="M460" s="222"/>
      <c r="N460" s="221"/>
      <c r="O460" s="222"/>
      <c r="P460" s="221"/>
      <c r="Q460" s="222"/>
      <c r="R460" s="221"/>
      <c r="S460" s="222"/>
      <c r="T460" s="221"/>
      <c r="U460" s="222"/>
      <c r="V460" s="169" t="str">
        <f t="shared" si="12"/>
        <v/>
      </c>
      <c r="W460" s="39" t="str">
        <f t="shared" si="13"/>
        <v/>
      </c>
    </row>
    <row r="461" spans="10:23" ht="21.75" thickTop="1" thickBot="1">
      <c r="J461" s="221"/>
      <c r="K461" s="222"/>
      <c r="L461" s="221"/>
      <c r="M461" s="222"/>
      <c r="N461" s="221"/>
      <c r="O461" s="222"/>
      <c r="P461" s="221"/>
      <c r="Q461" s="222"/>
      <c r="R461" s="221"/>
      <c r="S461" s="222"/>
      <c r="T461" s="221"/>
      <c r="U461" s="222"/>
      <c r="V461" s="169" t="str">
        <f t="shared" si="12"/>
        <v/>
      </c>
      <c r="W461" s="39" t="str">
        <f t="shared" si="13"/>
        <v/>
      </c>
    </row>
    <row r="462" spans="10:23" ht="21.75" thickTop="1" thickBot="1">
      <c r="J462" s="221"/>
      <c r="K462" s="222"/>
      <c r="L462" s="221"/>
      <c r="M462" s="222"/>
      <c r="N462" s="221"/>
      <c r="O462" s="222"/>
      <c r="P462" s="221"/>
      <c r="Q462" s="222"/>
      <c r="R462" s="221"/>
      <c r="S462" s="222"/>
      <c r="T462" s="221"/>
      <c r="U462" s="222"/>
      <c r="V462" s="169" t="str">
        <f t="shared" si="12"/>
        <v/>
      </c>
      <c r="W462" s="39" t="str">
        <f t="shared" si="13"/>
        <v/>
      </c>
    </row>
    <row r="463" spans="10:23" ht="21.75" thickTop="1" thickBot="1">
      <c r="J463" s="221"/>
      <c r="K463" s="222"/>
      <c r="L463" s="221"/>
      <c r="M463" s="222"/>
      <c r="N463" s="221"/>
      <c r="O463" s="222"/>
      <c r="P463" s="221"/>
      <c r="Q463" s="222"/>
      <c r="R463" s="221"/>
      <c r="S463" s="222"/>
      <c r="T463" s="221"/>
      <c r="U463" s="222"/>
      <c r="V463" s="169" t="str">
        <f t="shared" si="12"/>
        <v/>
      </c>
      <c r="W463" s="39" t="str">
        <f t="shared" si="13"/>
        <v/>
      </c>
    </row>
    <row r="464" spans="10:23" ht="21.75" thickTop="1" thickBot="1">
      <c r="J464" s="221"/>
      <c r="K464" s="222"/>
      <c r="L464" s="221"/>
      <c r="M464" s="222"/>
      <c r="N464" s="221"/>
      <c r="O464" s="222"/>
      <c r="P464" s="221"/>
      <c r="Q464" s="222"/>
      <c r="R464" s="221"/>
      <c r="S464" s="222"/>
      <c r="T464" s="221"/>
      <c r="U464" s="222"/>
      <c r="V464" s="169" t="str">
        <f t="shared" si="12"/>
        <v/>
      </c>
      <c r="W464" s="39" t="str">
        <f t="shared" si="13"/>
        <v/>
      </c>
    </row>
    <row r="465" spans="10:23" ht="21.75" thickTop="1" thickBot="1">
      <c r="J465" s="221"/>
      <c r="K465" s="222"/>
      <c r="L465" s="221"/>
      <c r="M465" s="222"/>
      <c r="N465" s="221"/>
      <c r="O465" s="222"/>
      <c r="P465" s="221"/>
      <c r="Q465" s="222"/>
      <c r="R465" s="221"/>
      <c r="S465" s="222"/>
      <c r="T465" s="221"/>
      <c r="U465" s="222"/>
      <c r="V465" s="169" t="str">
        <f t="shared" si="12"/>
        <v/>
      </c>
      <c r="W465" s="39" t="str">
        <f t="shared" si="13"/>
        <v/>
      </c>
    </row>
    <row r="466" spans="10:23" ht="21.75" thickTop="1" thickBot="1">
      <c r="J466" s="221"/>
      <c r="K466" s="222"/>
      <c r="L466" s="221"/>
      <c r="M466" s="222"/>
      <c r="N466" s="221"/>
      <c r="O466" s="222"/>
      <c r="P466" s="221"/>
      <c r="Q466" s="222"/>
      <c r="R466" s="221"/>
      <c r="S466" s="222"/>
      <c r="T466" s="221"/>
      <c r="U466" s="222"/>
      <c r="V466" s="169" t="str">
        <f t="shared" si="12"/>
        <v/>
      </c>
      <c r="W466" s="39" t="str">
        <f t="shared" si="13"/>
        <v/>
      </c>
    </row>
    <row r="467" spans="10:23" ht="21.75" thickTop="1" thickBot="1">
      <c r="J467" s="221"/>
      <c r="K467" s="222"/>
      <c r="L467" s="221"/>
      <c r="M467" s="222"/>
      <c r="N467" s="221"/>
      <c r="O467" s="222"/>
      <c r="P467" s="221"/>
      <c r="Q467" s="222"/>
      <c r="R467" s="221"/>
      <c r="S467" s="222"/>
      <c r="T467" s="221"/>
      <c r="U467" s="222"/>
      <c r="V467" s="169" t="str">
        <f t="shared" si="12"/>
        <v/>
      </c>
      <c r="W467" s="39" t="str">
        <f t="shared" si="13"/>
        <v/>
      </c>
    </row>
    <row r="468" spans="10:23" ht="21.75" thickTop="1" thickBot="1">
      <c r="J468" s="221"/>
      <c r="K468" s="222"/>
      <c r="L468" s="221"/>
      <c r="M468" s="222"/>
      <c r="N468" s="221"/>
      <c r="O468" s="222"/>
      <c r="P468" s="221"/>
      <c r="Q468" s="222"/>
      <c r="R468" s="221"/>
      <c r="S468" s="222"/>
      <c r="T468" s="221"/>
      <c r="U468" s="222"/>
      <c r="V468" s="169" t="str">
        <f t="shared" si="12"/>
        <v/>
      </c>
      <c r="W468" s="39" t="str">
        <f t="shared" si="13"/>
        <v/>
      </c>
    </row>
    <row r="469" spans="10:23" ht="21.75" thickTop="1" thickBot="1">
      <c r="J469" s="221"/>
      <c r="K469" s="222"/>
      <c r="L469" s="221"/>
      <c r="M469" s="222"/>
      <c r="N469" s="221"/>
      <c r="O469" s="222"/>
      <c r="P469" s="221"/>
      <c r="Q469" s="222"/>
      <c r="R469" s="221"/>
      <c r="S469" s="222"/>
      <c r="T469" s="221"/>
      <c r="U469" s="222"/>
      <c r="V469" s="169" t="str">
        <f t="shared" si="12"/>
        <v/>
      </c>
      <c r="W469" s="39" t="str">
        <f t="shared" si="13"/>
        <v/>
      </c>
    </row>
    <row r="470" spans="10:23" ht="21.75" thickTop="1" thickBot="1">
      <c r="J470" s="221"/>
      <c r="K470" s="222"/>
      <c r="L470" s="221"/>
      <c r="M470" s="222"/>
      <c r="N470" s="221"/>
      <c r="O470" s="222"/>
      <c r="P470" s="221"/>
      <c r="Q470" s="222"/>
      <c r="R470" s="221"/>
      <c r="S470" s="222"/>
      <c r="T470" s="221"/>
      <c r="U470" s="222"/>
      <c r="V470" s="169" t="str">
        <f t="shared" si="12"/>
        <v/>
      </c>
      <c r="W470" s="39" t="str">
        <f t="shared" si="13"/>
        <v/>
      </c>
    </row>
    <row r="471" spans="10:23" ht="21.75" thickTop="1" thickBot="1">
      <c r="J471" s="221"/>
      <c r="K471" s="222"/>
      <c r="L471" s="221"/>
      <c r="M471" s="222"/>
      <c r="N471" s="221"/>
      <c r="O471" s="222"/>
      <c r="P471" s="221"/>
      <c r="Q471" s="222"/>
      <c r="R471" s="221"/>
      <c r="S471" s="222"/>
      <c r="T471" s="221"/>
      <c r="U471" s="222"/>
      <c r="V471" s="169" t="str">
        <f t="shared" si="12"/>
        <v/>
      </c>
      <c r="W471" s="39" t="str">
        <f t="shared" si="13"/>
        <v/>
      </c>
    </row>
    <row r="472" spans="10:23" ht="21.75" thickTop="1" thickBot="1">
      <c r="J472" s="221"/>
      <c r="K472" s="222"/>
      <c r="L472" s="221"/>
      <c r="M472" s="222"/>
      <c r="N472" s="221"/>
      <c r="O472" s="222"/>
      <c r="P472" s="221"/>
      <c r="Q472" s="222"/>
      <c r="R472" s="221"/>
      <c r="S472" s="222"/>
      <c r="T472" s="221"/>
      <c r="U472" s="222"/>
      <c r="V472" s="169" t="str">
        <f t="shared" si="12"/>
        <v/>
      </c>
      <c r="W472" s="39" t="str">
        <f t="shared" si="13"/>
        <v/>
      </c>
    </row>
    <row r="473" spans="10:23" ht="21.75" thickTop="1" thickBot="1">
      <c r="J473" s="221"/>
      <c r="K473" s="222"/>
      <c r="L473" s="221"/>
      <c r="M473" s="222"/>
      <c r="N473" s="221"/>
      <c r="O473" s="222"/>
      <c r="P473" s="221"/>
      <c r="Q473" s="222"/>
      <c r="R473" s="221"/>
      <c r="S473" s="222"/>
      <c r="T473" s="221"/>
      <c r="U473" s="222"/>
      <c r="V473" s="169" t="str">
        <f t="shared" si="12"/>
        <v/>
      </c>
      <c r="W473" s="39" t="str">
        <f t="shared" si="13"/>
        <v/>
      </c>
    </row>
    <row r="474" spans="10:23" ht="21.75" thickTop="1" thickBot="1">
      <c r="J474" s="221"/>
      <c r="K474" s="222"/>
      <c r="L474" s="221"/>
      <c r="M474" s="222"/>
      <c r="N474" s="221"/>
      <c r="O474" s="222"/>
      <c r="P474" s="221"/>
      <c r="Q474" s="222"/>
      <c r="R474" s="221"/>
      <c r="S474" s="222"/>
      <c r="T474" s="221"/>
      <c r="U474" s="222"/>
      <c r="V474" s="169" t="str">
        <f t="shared" si="12"/>
        <v/>
      </c>
      <c r="W474" s="39" t="str">
        <f t="shared" si="13"/>
        <v/>
      </c>
    </row>
    <row r="475" spans="10:23" ht="21.75" thickTop="1" thickBot="1">
      <c r="J475" s="221"/>
      <c r="K475" s="222"/>
      <c r="L475" s="221"/>
      <c r="M475" s="222"/>
      <c r="N475" s="221"/>
      <c r="O475" s="222"/>
      <c r="P475" s="221"/>
      <c r="Q475" s="222"/>
      <c r="R475" s="221"/>
      <c r="S475" s="222"/>
      <c r="T475" s="221"/>
      <c r="U475" s="222"/>
      <c r="V475" s="169" t="str">
        <f t="shared" si="12"/>
        <v/>
      </c>
      <c r="W475" s="39" t="str">
        <f t="shared" si="13"/>
        <v/>
      </c>
    </row>
    <row r="476" spans="10:23" ht="21.75" thickTop="1" thickBot="1">
      <c r="J476" s="221"/>
      <c r="K476" s="222"/>
      <c r="L476" s="221"/>
      <c r="M476" s="222"/>
      <c r="N476" s="221"/>
      <c r="O476" s="222"/>
      <c r="P476" s="221"/>
      <c r="Q476" s="222"/>
      <c r="R476" s="221"/>
      <c r="S476" s="222"/>
      <c r="T476" s="221"/>
      <c r="U476" s="222"/>
      <c r="V476" s="169" t="str">
        <f t="shared" si="12"/>
        <v/>
      </c>
      <c r="W476" s="39" t="str">
        <f t="shared" si="13"/>
        <v/>
      </c>
    </row>
    <row r="477" spans="10:23" ht="21.75" thickTop="1" thickBot="1">
      <c r="J477" s="221"/>
      <c r="K477" s="222"/>
      <c r="L477" s="221"/>
      <c r="M477" s="222"/>
      <c r="N477" s="221"/>
      <c r="O477" s="222"/>
      <c r="P477" s="221"/>
      <c r="Q477" s="222"/>
      <c r="R477" s="221"/>
      <c r="S477" s="222"/>
      <c r="T477" s="221"/>
      <c r="U477" s="222"/>
      <c r="V477" s="169" t="str">
        <f t="shared" ref="V477:V540" si="14">IF(AND(COUNTA(K477,M477,O477,Q477,S477,U477)=0,COUNTA(J477,L477,N477,P477,R477,T477)=6),"x","")</f>
        <v/>
      </c>
      <c r="W477" s="39" t="str">
        <f t="shared" ref="W477:W540" si="15">IF(COUNTA(K477,M477,O477,Q477,S477,U477)=1,"x","")</f>
        <v/>
      </c>
    </row>
    <row r="478" spans="10:23" ht="21.75" thickTop="1" thickBot="1">
      <c r="J478" s="221"/>
      <c r="K478" s="222"/>
      <c r="L478" s="221"/>
      <c r="M478" s="222"/>
      <c r="N478" s="221"/>
      <c r="O478" s="222"/>
      <c r="P478" s="221"/>
      <c r="Q478" s="222"/>
      <c r="R478" s="221"/>
      <c r="S478" s="222"/>
      <c r="T478" s="221"/>
      <c r="U478" s="222"/>
      <c r="V478" s="169" t="str">
        <f t="shared" si="14"/>
        <v/>
      </c>
      <c r="W478" s="39" t="str">
        <f t="shared" si="15"/>
        <v/>
      </c>
    </row>
    <row r="479" spans="10:23" ht="21.75" thickTop="1" thickBot="1">
      <c r="J479" s="221"/>
      <c r="K479" s="222"/>
      <c r="L479" s="221"/>
      <c r="M479" s="222"/>
      <c r="N479" s="221"/>
      <c r="O479" s="222"/>
      <c r="P479" s="221"/>
      <c r="Q479" s="222"/>
      <c r="R479" s="221"/>
      <c r="S479" s="222"/>
      <c r="T479" s="221"/>
      <c r="U479" s="222"/>
      <c r="V479" s="169" t="str">
        <f t="shared" si="14"/>
        <v/>
      </c>
      <c r="W479" s="39" t="str">
        <f t="shared" si="15"/>
        <v/>
      </c>
    </row>
    <row r="480" spans="10:23" ht="21.75" thickTop="1" thickBot="1">
      <c r="J480" s="221"/>
      <c r="K480" s="222"/>
      <c r="L480" s="221"/>
      <c r="M480" s="222"/>
      <c r="N480" s="221"/>
      <c r="O480" s="222"/>
      <c r="P480" s="221"/>
      <c r="Q480" s="222"/>
      <c r="R480" s="221"/>
      <c r="S480" s="222"/>
      <c r="T480" s="221"/>
      <c r="U480" s="222"/>
      <c r="V480" s="169" t="str">
        <f t="shared" si="14"/>
        <v/>
      </c>
      <c r="W480" s="39" t="str">
        <f t="shared" si="15"/>
        <v/>
      </c>
    </row>
    <row r="481" spans="10:23" ht="21.75" thickTop="1" thickBot="1">
      <c r="J481" s="221"/>
      <c r="K481" s="222"/>
      <c r="L481" s="221"/>
      <c r="M481" s="222"/>
      <c r="N481" s="221"/>
      <c r="O481" s="222"/>
      <c r="P481" s="221"/>
      <c r="Q481" s="222"/>
      <c r="R481" s="221"/>
      <c r="S481" s="222"/>
      <c r="T481" s="221"/>
      <c r="U481" s="222"/>
      <c r="V481" s="169" t="str">
        <f t="shared" si="14"/>
        <v/>
      </c>
      <c r="W481" s="39" t="str">
        <f t="shared" si="15"/>
        <v/>
      </c>
    </row>
    <row r="482" spans="10:23" ht="21.75" thickTop="1" thickBot="1">
      <c r="J482" s="221"/>
      <c r="K482" s="222"/>
      <c r="L482" s="221"/>
      <c r="M482" s="222"/>
      <c r="N482" s="221"/>
      <c r="O482" s="222"/>
      <c r="P482" s="221"/>
      <c r="Q482" s="222"/>
      <c r="R482" s="221"/>
      <c r="S482" s="222"/>
      <c r="T482" s="221"/>
      <c r="U482" s="222"/>
      <c r="V482" s="169" t="str">
        <f t="shared" si="14"/>
        <v/>
      </c>
      <c r="W482" s="39" t="str">
        <f t="shared" si="15"/>
        <v/>
      </c>
    </row>
    <row r="483" spans="10:23" ht="21.75" thickTop="1" thickBot="1">
      <c r="J483" s="221"/>
      <c r="K483" s="222"/>
      <c r="L483" s="221"/>
      <c r="M483" s="222"/>
      <c r="N483" s="221"/>
      <c r="O483" s="222"/>
      <c r="P483" s="221"/>
      <c r="Q483" s="222"/>
      <c r="R483" s="221"/>
      <c r="S483" s="222"/>
      <c r="T483" s="221"/>
      <c r="U483" s="222"/>
      <c r="V483" s="169" t="str">
        <f t="shared" si="14"/>
        <v/>
      </c>
      <c r="W483" s="39" t="str">
        <f t="shared" si="15"/>
        <v/>
      </c>
    </row>
    <row r="484" spans="10:23" ht="21.75" thickTop="1" thickBot="1">
      <c r="J484" s="221"/>
      <c r="K484" s="222"/>
      <c r="L484" s="221"/>
      <c r="M484" s="222"/>
      <c r="N484" s="221"/>
      <c r="O484" s="222"/>
      <c r="P484" s="221"/>
      <c r="Q484" s="222"/>
      <c r="R484" s="221"/>
      <c r="S484" s="222"/>
      <c r="T484" s="221"/>
      <c r="U484" s="222"/>
      <c r="V484" s="169" t="str">
        <f t="shared" si="14"/>
        <v/>
      </c>
      <c r="W484" s="39" t="str">
        <f t="shared" si="15"/>
        <v/>
      </c>
    </row>
    <row r="485" spans="10:23" ht="21.75" thickTop="1" thickBot="1">
      <c r="J485" s="221"/>
      <c r="K485" s="222"/>
      <c r="L485" s="221"/>
      <c r="M485" s="222"/>
      <c r="N485" s="221"/>
      <c r="O485" s="222"/>
      <c r="P485" s="221"/>
      <c r="Q485" s="222"/>
      <c r="R485" s="221"/>
      <c r="S485" s="222"/>
      <c r="T485" s="221"/>
      <c r="U485" s="222"/>
      <c r="V485" s="169" t="str">
        <f t="shared" si="14"/>
        <v/>
      </c>
      <c r="W485" s="39" t="str">
        <f t="shared" si="15"/>
        <v/>
      </c>
    </row>
    <row r="486" spans="10:23" ht="21.75" thickTop="1" thickBot="1">
      <c r="J486" s="221"/>
      <c r="K486" s="222"/>
      <c r="L486" s="221"/>
      <c r="M486" s="222"/>
      <c r="N486" s="221"/>
      <c r="O486" s="222"/>
      <c r="P486" s="221"/>
      <c r="Q486" s="222"/>
      <c r="R486" s="221"/>
      <c r="S486" s="222"/>
      <c r="T486" s="221"/>
      <c r="U486" s="222"/>
      <c r="V486" s="169" t="str">
        <f t="shared" si="14"/>
        <v/>
      </c>
      <c r="W486" s="39" t="str">
        <f t="shared" si="15"/>
        <v/>
      </c>
    </row>
    <row r="487" spans="10:23" ht="21.75" thickTop="1" thickBot="1">
      <c r="J487" s="221"/>
      <c r="K487" s="222"/>
      <c r="L487" s="221"/>
      <c r="M487" s="222"/>
      <c r="N487" s="221"/>
      <c r="O487" s="222"/>
      <c r="P487" s="221"/>
      <c r="Q487" s="222"/>
      <c r="R487" s="221"/>
      <c r="S487" s="222"/>
      <c r="T487" s="221"/>
      <c r="U487" s="222"/>
      <c r="V487" s="169" t="str">
        <f t="shared" si="14"/>
        <v/>
      </c>
      <c r="W487" s="39" t="str">
        <f t="shared" si="15"/>
        <v/>
      </c>
    </row>
    <row r="488" spans="10:23" ht="21.75" thickTop="1" thickBot="1">
      <c r="J488" s="221"/>
      <c r="K488" s="222"/>
      <c r="L488" s="221"/>
      <c r="M488" s="222"/>
      <c r="N488" s="221"/>
      <c r="O488" s="222"/>
      <c r="P488" s="221"/>
      <c r="Q488" s="222"/>
      <c r="R488" s="221"/>
      <c r="S488" s="222"/>
      <c r="T488" s="221"/>
      <c r="U488" s="222"/>
      <c r="V488" s="169" t="str">
        <f t="shared" si="14"/>
        <v/>
      </c>
      <c r="W488" s="39" t="str">
        <f t="shared" si="15"/>
        <v/>
      </c>
    </row>
    <row r="489" spans="10:23" ht="21.75" thickTop="1" thickBot="1">
      <c r="J489" s="221"/>
      <c r="K489" s="222"/>
      <c r="L489" s="221"/>
      <c r="M489" s="222"/>
      <c r="N489" s="221"/>
      <c r="O489" s="222"/>
      <c r="P489" s="221"/>
      <c r="Q489" s="222"/>
      <c r="R489" s="221"/>
      <c r="S489" s="222"/>
      <c r="T489" s="221"/>
      <c r="U489" s="222"/>
      <c r="V489" s="169" t="str">
        <f t="shared" si="14"/>
        <v/>
      </c>
      <c r="W489" s="39" t="str">
        <f t="shared" si="15"/>
        <v/>
      </c>
    </row>
    <row r="490" spans="10:23" ht="21.75" thickTop="1" thickBot="1">
      <c r="J490" s="221"/>
      <c r="K490" s="222"/>
      <c r="L490" s="221"/>
      <c r="M490" s="222"/>
      <c r="N490" s="221"/>
      <c r="O490" s="222"/>
      <c r="P490" s="221"/>
      <c r="Q490" s="222"/>
      <c r="R490" s="221"/>
      <c r="S490" s="222"/>
      <c r="T490" s="221"/>
      <c r="U490" s="222"/>
      <c r="V490" s="169" t="str">
        <f t="shared" si="14"/>
        <v/>
      </c>
      <c r="W490" s="39" t="str">
        <f t="shared" si="15"/>
        <v/>
      </c>
    </row>
    <row r="491" spans="10:23" ht="21.75" thickTop="1" thickBot="1">
      <c r="J491" s="221"/>
      <c r="K491" s="222"/>
      <c r="L491" s="221"/>
      <c r="M491" s="222"/>
      <c r="N491" s="221"/>
      <c r="O491" s="222"/>
      <c r="P491" s="221"/>
      <c r="Q491" s="222"/>
      <c r="R491" s="221"/>
      <c r="S491" s="222"/>
      <c r="T491" s="221"/>
      <c r="U491" s="222"/>
      <c r="V491" s="169" t="str">
        <f t="shared" si="14"/>
        <v/>
      </c>
      <c r="W491" s="39" t="str">
        <f t="shared" si="15"/>
        <v/>
      </c>
    </row>
    <row r="492" spans="10:23" ht="21.75" thickTop="1" thickBot="1">
      <c r="J492" s="221"/>
      <c r="K492" s="222"/>
      <c r="L492" s="221"/>
      <c r="M492" s="222"/>
      <c r="N492" s="221"/>
      <c r="O492" s="222"/>
      <c r="P492" s="221"/>
      <c r="Q492" s="222"/>
      <c r="R492" s="221"/>
      <c r="S492" s="222"/>
      <c r="T492" s="221"/>
      <c r="U492" s="222"/>
      <c r="V492" s="169" t="str">
        <f t="shared" si="14"/>
        <v/>
      </c>
      <c r="W492" s="39" t="str">
        <f t="shared" si="15"/>
        <v/>
      </c>
    </row>
    <row r="493" spans="10:23" ht="21.75" thickTop="1" thickBot="1">
      <c r="J493" s="221"/>
      <c r="K493" s="222"/>
      <c r="L493" s="221"/>
      <c r="M493" s="222"/>
      <c r="N493" s="221"/>
      <c r="O493" s="222"/>
      <c r="P493" s="221"/>
      <c r="Q493" s="222"/>
      <c r="R493" s="221"/>
      <c r="S493" s="222"/>
      <c r="T493" s="221"/>
      <c r="U493" s="222"/>
      <c r="V493" s="169" t="str">
        <f t="shared" si="14"/>
        <v/>
      </c>
      <c r="W493" s="39" t="str">
        <f t="shared" si="15"/>
        <v/>
      </c>
    </row>
    <row r="494" spans="10:23" ht="21.75" thickTop="1" thickBot="1">
      <c r="J494" s="221"/>
      <c r="K494" s="222"/>
      <c r="L494" s="221"/>
      <c r="M494" s="222"/>
      <c r="N494" s="221"/>
      <c r="O494" s="222"/>
      <c r="P494" s="221"/>
      <c r="Q494" s="222"/>
      <c r="R494" s="221"/>
      <c r="S494" s="222"/>
      <c r="T494" s="221"/>
      <c r="U494" s="222"/>
      <c r="V494" s="169" t="str">
        <f t="shared" si="14"/>
        <v/>
      </c>
      <c r="W494" s="39" t="str">
        <f t="shared" si="15"/>
        <v/>
      </c>
    </row>
    <row r="495" spans="10:23" ht="21.75" thickTop="1" thickBot="1">
      <c r="J495" s="221"/>
      <c r="K495" s="222"/>
      <c r="L495" s="221"/>
      <c r="M495" s="222"/>
      <c r="N495" s="221"/>
      <c r="O495" s="222"/>
      <c r="P495" s="221"/>
      <c r="Q495" s="222"/>
      <c r="R495" s="221"/>
      <c r="S495" s="222"/>
      <c r="T495" s="221"/>
      <c r="U495" s="222"/>
      <c r="V495" s="169" t="str">
        <f t="shared" si="14"/>
        <v/>
      </c>
      <c r="W495" s="39" t="str">
        <f t="shared" si="15"/>
        <v/>
      </c>
    </row>
    <row r="496" spans="10:23" ht="21.75" thickTop="1" thickBot="1">
      <c r="J496" s="221"/>
      <c r="K496" s="222"/>
      <c r="L496" s="221"/>
      <c r="M496" s="222"/>
      <c r="N496" s="221"/>
      <c r="O496" s="222"/>
      <c r="P496" s="221"/>
      <c r="Q496" s="222"/>
      <c r="R496" s="221"/>
      <c r="S496" s="222"/>
      <c r="T496" s="221"/>
      <c r="U496" s="222"/>
      <c r="V496" s="169" t="str">
        <f t="shared" si="14"/>
        <v/>
      </c>
      <c r="W496" s="39" t="str">
        <f t="shared" si="15"/>
        <v/>
      </c>
    </row>
    <row r="497" spans="10:23" ht="21.75" thickTop="1" thickBot="1">
      <c r="J497" s="221"/>
      <c r="K497" s="222"/>
      <c r="L497" s="221"/>
      <c r="M497" s="222"/>
      <c r="N497" s="221"/>
      <c r="O497" s="222"/>
      <c r="P497" s="221"/>
      <c r="Q497" s="222"/>
      <c r="R497" s="221"/>
      <c r="S497" s="222"/>
      <c r="T497" s="221"/>
      <c r="U497" s="222"/>
      <c r="V497" s="169" t="str">
        <f t="shared" si="14"/>
        <v/>
      </c>
      <c r="W497" s="39" t="str">
        <f t="shared" si="15"/>
        <v/>
      </c>
    </row>
    <row r="498" spans="10:23" ht="21.75" thickTop="1" thickBot="1">
      <c r="J498" s="221"/>
      <c r="K498" s="222"/>
      <c r="L498" s="221"/>
      <c r="M498" s="222"/>
      <c r="N498" s="221"/>
      <c r="O498" s="222"/>
      <c r="P498" s="221"/>
      <c r="Q498" s="222"/>
      <c r="R498" s="221"/>
      <c r="S498" s="222"/>
      <c r="T498" s="221"/>
      <c r="U498" s="222"/>
      <c r="V498" s="169" t="str">
        <f t="shared" si="14"/>
        <v/>
      </c>
      <c r="W498" s="39" t="str">
        <f t="shared" si="15"/>
        <v/>
      </c>
    </row>
    <row r="499" spans="10:23" ht="21.75" thickTop="1" thickBot="1">
      <c r="J499" s="221"/>
      <c r="K499" s="222"/>
      <c r="L499" s="221"/>
      <c r="M499" s="222"/>
      <c r="N499" s="221"/>
      <c r="O499" s="222"/>
      <c r="P499" s="221"/>
      <c r="Q499" s="222"/>
      <c r="R499" s="221"/>
      <c r="S499" s="222"/>
      <c r="T499" s="221"/>
      <c r="U499" s="222"/>
      <c r="V499" s="169" t="str">
        <f t="shared" si="14"/>
        <v/>
      </c>
      <c r="W499" s="39" t="str">
        <f t="shared" si="15"/>
        <v/>
      </c>
    </row>
    <row r="500" spans="10:23" ht="21.75" thickTop="1" thickBot="1">
      <c r="J500" s="221"/>
      <c r="K500" s="222"/>
      <c r="L500" s="221"/>
      <c r="M500" s="222"/>
      <c r="N500" s="221"/>
      <c r="O500" s="222"/>
      <c r="P500" s="221"/>
      <c r="Q500" s="222"/>
      <c r="R500" s="221"/>
      <c r="S500" s="222"/>
      <c r="T500" s="221"/>
      <c r="U500" s="222"/>
      <c r="V500" s="169" t="str">
        <f t="shared" si="14"/>
        <v/>
      </c>
      <c r="W500" s="39" t="str">
        <f t="shared" si="15"/>
        <v/>
      </c>
    </row>
    <row r="501" spans="10:23" ht="21.75" thickTop="1" thickBot="1">
      <c r="J501" s="221"/>
      <c r="K501" s="222"/>
      <c r="L501" s="221"/>
      <c r="M501" s="222"/>
      <c r="N501" s="221"/>
      <c r="O501" s="222"/>
      <c r="P501" s="221"/>
      <c r="Q501" s="222"/>
      <c r="R501" s="221"/>
      <c r="S501" s="222"/>
      <c r="T501" s="221"/>
      <c r="U501" s="222"/>
      <c r="V501" s="169" t="str">
        <f t="shared" si="14"/>
        <v/>
      </c>
      <c r="W501" s="39" t="str">
        <f t="shared" si="15"/>
        <v/>
      </c>
    </row>
    <row r="502" spans="10:23" ht="21.75" thickTop="1" thickBot="1">
      <c r="J502" s="221"/>
      <c r="K502" s="222"/>
      <c r="L502" s="221"/>
      <c r="M502" s="222"/>
      <c r="N502" s="221"/>
      <c r="O502" s="222"/>
      <c r="P502" s="221"/>
      <c r="Q502" s="222"/>
      <c r="R502" s="221"/>
      <c r="S502" s="222"/>
      <c r="T502" s="221"/>
      <c r="U502" s="222"/>
      <c r="V502" s="169" t="str">
        <f t="shared" si="14"/>
        <v/>
      </c>
      <c r="W502" s="39" t="str">
        <f t="shared" si="15"/>
        <v/>
      </c>
    </row>
    <row r="503" spans="10:23" ht="21.75" thickTop="1" thickBot="1">
      <c r="J503" s="221"/>
      <c r="K503" s="222"/>
      <c r="L503" s="221"/>
      <c r="M503" s="222"/>
      <c r="N503" s="221"/>
      <c r="O503" s="222"/>
      <c r="P503" s="221"/>
      <c r="Q503" s="222"/>
      <c r="R503" s="221"/>
      <c r="S503" s="222"/>
      <c r="T503" s="221"/>
      <c r="U503" s="222"/>
      <c r="V503" s="169" t="str">
        <f t="shared" si="14"/>
        <v/>
      </c>
      <c r="W503" s="39" t="str">
        <f t="shared" si="15"/>
        <v/>
      </c>
    </row>
    <row r="504" spans="10:23" ht="21.75" thickTop="1" thickBot="1">
      <c r="J504" s="221"/>
      <c r="K504" s="222"/>
      <c r="L504" s="221"/>
      <c r="M504" s="222"/>
      <c r="N504" s="221"/>
      <c r="O504" s="222"/>
      <c r="P504" s="221"/>
      <c r="Q504" s="222"/>
      <c r="R504" s="221"/>
      <c r="S504" s="222"/>
      <c r="T504" s="221"/>
      <c r="U504" s="222"/>
      <c r="V504" s="169" t="str">
        <f t="shared" si="14"/>
        <v/>
      </c>
      <c r="W504" s="39" t="str">
        <f t="shared" si="15"/>
        <v/>
      </c>
    </row>
    <row r="505" spans="10:23" ht="21.75" thickTop="1" thickBot="1">
      <c r="J505" s="221"/>
      <c r="K505" s="222"/>
      <c r="L505" s="221"/>
      <c r="M505" s="222"/>
      <c r="N505" s="221"/>
      <c r="O505" s="222"/>
      <c r="P505" s="221"/>
      <c r="Q505" s="222"/>
      <c r="R505" s="221"/>
      <c r="S505" s="222"/>
      <c r="T505" s="221"/>
      <c r="U505" s="222"/>
      <c r="V505" s="169" t="str">
        <f t="shared" si="14"/>
        <v/>
      </c>
      <c r="W505" s="39" t="str">
        <f t="shared" si="15"/>
        <v/>
      </c>
    </row>
    <row r="506" spans="10:23" ht="21.75" thickTop="1" thickBot="1">
      <c r="J506" s="221"/>
      <c r="K506" s="222"/>
      <c r="L506" s="221"/>
      <c r="M506" s="222"/>
      <c r="N506" s="221"/>
      <c r="O506" s="222"/>
      <c r="P506" s="221"/>
      <c r="Q506" s="222"/>
      <c r="R506" s="221"/>
      <c r="S506" s="222"/>
      <c r="T506" s="221"/>
      <c r="U506" s="222"/>
      <c r="V506" s="169" t="str">
        <f t="shared" si="14"/>
        <v/>
      </c>
      <c r="W506" s="39" t="str">
        <f t="shared" si="15"/>
        <v/>
      </c>
    </row>
    <row r="507" spans="10:23" ht="21.75" thickTop="1" thickBot="1">
      <c r="J507" s="221"/>
      <c r="K507" s="222"/>
      <c r="L507" s="221"/>
      <c r="M507" s="222"/>
      <c r="N507" s="221"/>
      <c r="O507" s="222"/>
      <c r="P507" s="221"/>
      <c r="Q507" s="222"/>
      <c r="R507" s="221"/>
      <c r="S507" s="222"/>
      <c r="T507" s="221"/>
      <c r="U507" s="222"/>
      <c r="V507" s="169" t="str">
        <f t="shared" si="14"/>
        <v/>
      </c>
      <c r="W507" s="39" t="str">
        <f t="shared" si="15"/>
        <v/>
      </c>
    </row>
    <row r="508" spans="10:23" ht="21.75" thickTop="1" thickBot="1">
      <c r="J508" s="221"/>
      <c r="K508" s="222"/>
      <c r="L508" s="221"/>
      <c r="M508" s="222"/>
      <c r="N508" s="221"/>
      <c r="O508" s="222"/>
      <c r="P508" s="221"/>
      <c r="Q508" s="222"/>
      <c r="R508" s="221"/>
      <c r="S508" s="222"/>
      <c r="T508" s="221"/>
      <c r="U508" s="222"/>
      <c r="V508" s="169" t="str">
        <f t="shared" si="14"/>
        <v/>
      </c>
      <c r="W508" s="39" t="str">
        <f t="shared" si="15"/>
        <v/>
      </c>
    </row>
    <row r="509" spans="10:23" ht="21.75" thickTop="1" thickBot="1">
      <c r="J509" s="221"/>
      <c r="K509" s="222"/>
      <c r="L509" s="221"/>
      <c r="M509" s="222"/>
      <c r="N509" s="221"/>
      <c r="O509" s="222"/>
      <c r="P509" s="221"/>
      <c r="Q509" s="222"/>
      <c r="R509" s="221"/>
      <c r="S509" s="222"/>
      <c r="T509" s="221"/>
      <c r="U509" s="222"/>
      <c r="V509" s="169" t="str">
        <f t="shared" si="14"/>
        <v/>
      </c>
      <c r="W509" s="39" t="str">
        <f t="shared" si="15"/>
        <v/>
      </c>
    </row>
    <row r="510" spans="10:23" ht="21.75" thickTop="1" thickBot="1">
      <c r="J510" s="221"/>
      <c r="K510" s="222"/>
      <c r="L510" s="221"/>
      <c r="M510" s="222"/>
      <c r="N510" s="221"/>
      <c r="O510" s="222"/>
      <c r="P510" s="221"/>
      <c r="Q510" s="222"/>
      <c r="R510" s="221"/>
      <c r="S510" s="222"/>
      <c r="T510" s="221"/>
      <c r="U510" s="222"/>
      <c r="V510" s="169" t="str">
        <f t="shared" si="14"/>
        <v/>
      </c>
      <c r="W510" s="39" t="str">
        <f t="shared" si="15"/>
        <v/>
      </c>
    </row>
    <row r="511" spans="10:23" ht="21.75" thickTop="1" thickBot="1">
      <c r="J511" s="221"/>
      <c r="K511" s="222"/>
      <c r="L511" s="221"/>
      <c r="M511" s="222"/>
      <c r="N511" s="221"/>
      <c r="O511" s="222"/>
      <c r="P511" s="221"/>
      <c r="Q511" s="222"/>
      <c r="R511" s="221"/>
      <c r="S511" s="222"/>
      <c r="T511" s="221"/>
      <c r="U511" s="222"/>
      <c r="V511" s="169" t="str">
        <f t="shared" si="14"/>
        <v/>
      </c>
      <c r="W511" s="39" t="str">
        <f t="shared" si="15"/>
        <v/>
      </c>
    </row>
    <row r="512" spans="10:23" ht="21.75" thickTop="1" thickBot="1">
      <c r="J512" s="221"/>
      <c r="K512" s="222"/>
      <c r="L512" s="221"/>
      <c r="M512" s="222"/>
      <c r="N512" s="221"/>
      <c r="O512" s="222"/>
      <c r="P512" s="221"/>
      <c r="Q512" s="222"/>
      <c r="R512" s="221"/>
      <c r="S512" s="222"/>
      <c r="T512" s="221"/>
      <c r="U512" s="222"/>
      <c r="V512" s="169" t="str">
        <f t="shared" si="14"/>
        <v/>
      </c>
      <c r="W512" s="39" t="str">
        <f t="shared" si="15"/>
        <v/>
      </c>
    </row>
    <row r="513" spans="10:23" ht="21.75" thickTop="1" thickBot="1">
      <c r="J513" s="221"/>
      <c r="K513" s="222"/>
      <c r="L513" s="221"/>
      <c r="M513" s="222"/>
      <c r="N513" s="221"/>
      <c r="O513" s="222"/>
      <c r="P513" s="221"/>
      <c r="Q513" s="222"/>
      <c r="R513" s="221"/>
      <c r="S513" s="222"/>
      <c r="T513" s="221"/>
      <c r="U513" s="222"/>
      <c r="V513" s="169" t="str">
        <f t="shared" si="14"/>
        <v/>
      </c>
      <c r="W513" s="39" t="str">
        <f t="shared" si="15"/>
        <v/>
      </c>
    </row>
    <row r="514" spans="10:23" ht="21.75" thickTop="1" thickBot="1">
      <c r="J514" s="221"/>
      <c r="K514" s="222"/>
      <c r="L514" s="221"/>
      <c r="M514" s="222"/>
      <c r="N514" s="221"/>
      <c r="O514" s="222"/>
      <c r="P514" s="221"/>
      <c r="Q514" s="222"/>
      <c r="R514" s="221"/>
      <c r="S514" s="222"/>
      <c r="T514" s="221"/>
      <c r="U514" s="222"/>
      <c r="V514" s="169" t="str">
        <f t="shared" si="14"/>
        <v/>
      </c>
      <c r="W514" s="39" t="str">
        <f t="shared" si="15"/>
        <v/>
      </c>
    </row>
    <row r="515" spans="10:23" ht="21.75" thickTop="1" thickBot="1">
      <c r="J515" s="221"/>
      <c r="K515" s="222"/>
      <c r="L515" s="221"/>
      <c r="M515" s="222"/>
      <c r="N515" s="221"/>
      <c r="O515" s="222"/>
      <c r="P515" s="221"/>
      <c r="Q515" s="222"/>
      <c r="R515" s="221"/>
      <c r="S515" s="222"/>
      <c r="T515" s="221"/>
      <c r="U515" s="222"/>
      <c r="V515" s="169" t="str">
        <f t="shared" si="14"/>
        <v/>
      </c>
      <c r="W515" s="39" t="str">
        <f t="shared" si="15"/>
        <v/>
      </c>
    </row>
    <row r="516" spans="10:23" ht="21.75" thickTop="1" thickBot="1">
      <c r="J516" s="221"/>
      <c r="K516" s="222"/>
      <c r="L516" s="221"/>
      <c r="M516" s="222"/>
      <c r="N516" s="221"/>
      <c r="O516" s="222"/>
      <c r="P516" s="221"/>
      <c r="Q516" s="222"/>
      <c r="R516" s="221"/>
      <c r="S516" s="222"/>
      <c r="T516" s="221"/>
      <c r="U516" s="222"/>
      <c r="V516" s="169" t="str">
        <f t="shared" si="14"/>
        <v/>
      </c>
      <c r="W516" s="39" t="str">
        <f t="shared" si="15"/>
        <v/>
      </c>
    </row>
    <row r="517" spans="10:23" ht="21.75" thickTop="1" thickBot="1">
      <c r="J517" s="221"/>
      <c r="K517" s="222"/>
      <c r="L517" s="221"/>
      <c r="M517" s="222"/>
      <c r="N517" s="221"/>
      <c r="O517" s="222"/>
      <c r="P517" s="221"/>
      <c r="Q517" s="222"/>
      <c r="R517" s="221"/>
      <c r="S517" s="222"/>
      <c r="T517" s="221"/>
      <c r="U517" s="222"/>
      <c r="V517" s="169" t="str">
        <f t="shared" si="14"/>
        <v/>
      </c>
      <c r="W517" s="39" t="str">
        <f t="shared" si="15"/>
        <v/>
      </c>
    </row>
    <row r="518" spans="10:23" ht="21.75" thickTop="1" thickBot="1">
      <c r="J518" s="221"/>
      <c r="K518" s="222"/>
      <c r="L518" s="221"/>
      <c r="M518" s="222"/>
      <c r="N518" s="221"/>
      <c r="O518" s="222"/>
      <c r="P518" s="221"/>
      <c r="Q518" s="222"/>
      <c r="R518" s="221"/>
      <c r="S518" s="222"/>
      <c r="T518" s="221"/>
      <c r="U518" s="222"/>
      <c r="V518" s="169" t="str">
        <f t="shared" si="14"/>
        <v/>
      </c>
      <c r="W518" s="39" t="str">
        <f t="shared" si="15"/>
        <v/>
      </c>
    </row>
    <row r="519" spans="10:23" ht="21.75" thickTop="1" thickBot="1">
      <c r="J519" s="221"/>
      <c r="K519" s="222"/>
      <c r="L519" s="221"/>
      <c r="M519" s="222"/>
      <c r="N519" s="221"/>
      <c r="O519" s="222"/>
      <c r="P519" s="221"/>
      <c r="Q519" s="222"/>
      <c r="R519" s="221"/>
      <c r="S519" s="222"/>
      <c r="T519" s="221"/>
      <c r="U519" s="222"/>
      <c r="V519" s="169" t="str">
        <f t="shared" si="14"/>
        <v/>
      </c>
      <c r="W519" s="39" t="str">
        <f t="shared" si="15"/>
        <v/>
      </c>
    </row>
    <row r="520" spans="10:23" ht="21.75" thickTop="1" thickBot="1">
      <c r="J520" s="221"/>
      <c r="K520" s="222"/>
      <c r="L520" s="221"/>
      <c r="M520" s="222"/>
      <c r="N520" s="221"/>
      <c r="O520" s="222"/>
      <c r="P520" s="221"/>
      <c r="Q520" s="222"/>
      <c r="R520" s="221"/>
      <c r="S520" s="222"/>
      <c r="T520" s="221"/>
      <c r="U520" s="222"/>
      <c r="V520" s="169" t="str">
        <f t="shared" si="14"/>
        <v/>
      </c>
      <c r="W520" s="39" t="str">
        <f t="shared" si="15"/>
        <v/>
      </c>
    </row>
    <row r="521" spans="10:23" ht="21.75" thickTop="1" thickBot="1">
      <c r="J521" s="221"/>
      <c r="K521" s="222"/>
      <c r="L521" s="221"/>
      <c r="M521" s="222"/>
      <c r="N521" s="221"/>
      <c r="O521" s="222"/>
      <c r="P521" s="221"/>
      <c r="Q521" s="222"/>
      <c r="R521" s="221"/>
      <c r="S521" s="222"/>
      <c r="T521" s="221"/>
      <c r="U521" s="222"/>
      <c r="V521" s="169" t="str">
        <f t="shared" si="14"/>
        <v/>
      </c>
      <c r="W521" s="39" t="str">
        <f t="shared" si="15"/>
        <v/>
      </c>
    </row>
    <row r="522" spans="10:23" ht="21.75" thickTop="1" thickBot="1">
      <c r="J522" s="221"/>
      <c r="K522" s="222"/>
      <c r="L522" s="221"/>
      <c r="M522" s="222"/>
      <c r="N522" s="221"/>
      <c r="O522" s="222"/>
      <c r="P522" s="221"/>
      <c r="Q522" s="222"/>
      <c r="R522" s="221"/>
      <c r="S522" s="222"/>
      <c r="T522" s="221"/>
      <c r="U522" s="222"/>
      <c r="V522" s="169" t="str">
        <f t="shared" si="14"/>
        <v/>
      </c>
      <c r="W522" s="39" t="str">
        <f t="shared" si="15"/>
        <v/>
      </c>
    </row>
    <row r="523" spans="10:23" ht="21.75" thickTop="1" thickBot="1">
      <c r="J523" s="221"/>
      <c r="K523" s="222"/>
      <c r="L523" s="221"/>
      <c r="M523" s="222"/>
      <c r="N523" s="221"/>
      <c r="O523" s="222"/>
      <c r="P523" s="221"/>
      <c r="Q523" s="222"/>
      <c r="R523" s="221"/>
      <c r="S523" s="222"/>
      <c r="T523" s="221"/>
      <c r="U523" s="222"/>
      <c r="V523" s="169" t="str">
        <f t="shared" si="14"/>
        <v/>
      </c>
      <c r="W523" s="39" t="str">
        <f t="shared" si="15"/>
        <v/>
      </c>
    </row>
    <row r="524" spans="10:23" ht="21.75" thickTop="1" thickBot="1">
      <c r="J524" s="221"/>
      <c r="K524" s="222"/>
      <c r="L524" s="221"/>
      <c r="M524" s="222"/>
      <c r="N524" s="221"/>
      <c r="O524" s="222"/>
      <c r="P524" s="221"/>
      <c r="Q524" s="222"/>
      <c r="R524" s="221"/>
      <c r="S524" s="222"/>
      <c r="T524" s="221"/>
      <c r="U524" s="222"/>
      <c r="V524" s="169" t="str">
        <f t="shared" si="14"/>
        <v/>
      </c>
      <c r="W524" s="39" t="str">
        <f t="shared" si="15"/>
        <v/>
      </c>
    </row>
    <row r="525" spans="10:23" ht="21.75" thickTop="1" thickBot="1">
      <c r="J525" s="221"/>
      <c r="K525" s="222"/>
      <c r="L525" s="221"/>
      <c r="M525" s="222"/>
      <c r="N525" s="221"/>
      <c r="O525" s="222"/>
      <c r="P525" s="221"/>
      <c r="Q525" s="222"/>
      <c r="R525" s="221"/>
      <c r="S525" s="222"/>
      <c r="T525" s="221"/>
      <c r="U525" s="222"/>
      <c r="V525" s="169" t="str">
        <f t="shared" si="14"/>
        <v/>
      </c>
      <c r="W525" s="39" t="str">
        <f t="shared" si="15"/>
        <v/>
      </c>
    </row>
    <row r="526" spans="10:23" ht="21.75" thickTop="1" thickBot="1">
      <c r="J526" s="221"/>
      <c r="K526" s="222"/>
      <c r="L526" s="221"/>
      <c r="M526" s="222"/>
      <c r="N526" s="221"/>
      <c r="O526" s="222"/>
      <c r="P526" s="221"/>
      <c r="Q526" s="222"/>
      <c r="R526" s="221"/>
      <c r="S526" s="222"/>
      <c r="T526" s="221"/>
      <c r="U526" s="222"/>
      <c r="V526" s="169" t="str">
        <f t="shared" si="14"/>
        <v/>
      </c>
      <c r="W526" s="39" t="str">
        <f t="shared" si="15"/>
        <v/>
      </c>
    </row>
    <row r="527" spans="10:23" ht="21.75" thickTop="1" thickBot="1">
      <c r="J527" s="221"/>
      <c r="K527" s="222"/>
      <c r="L527" s="221"/>
      <c r="M527" s="222"/>
      <c r="N527" s="221"/>
      <c r="O527" s="222"/>
      <c r="P527" s="221"/>
      <c r="Q527" s="222"/>
      <c r="R527" s="221"/>
      <c r="S527" s="222"/>
      <c r="T527" s="221"/>
      <c r="U527" s="222"/>
      <c r="V527" s="169" t="str">
        <f t="shared" si="14"/>
        <v/>
      </c>
      <c r="W527" s="39" t="str">
        <f t="shared" si="15"/>
        <v/>
      </c>
    </row>
    <row r="528" spans="10:23" ht="21.75" thickTop="1" thickBot="1">
      <c r="J528" s="221"/>
      <c r="K528" s="222"/>
      <c r="L528" s="221"/>
      <c r="M528" s="222"/>
      <c r="N528" s="221"/>
      <c r="O528" s="222"/>
      <c r="P528" s="221"/>
      <c r="Q528" s="222"/>
      <c r="R528" s="221"/>
      <c r="S528" s="222"/>
      <c r="T528" s="221"/>
      <c r="U528" s="222"/>
      <c r="V528" s="169" t="str">
        <f t="shared" si="14"/>
        <v/>
      </c>
      <c r="W528" s="39" t="str">
        <f t="shared" si="15"/>
        <v/>
      </c>
    </row>
    <row r="529" spans="10:23" ht="21.75" thickTop="1" thickBot="1">
      <c r="J529" s="221"/>
      <c r="K529" s="222"/>
      <c r="L529" s="221"/>
      <c r="M529" s="222"/>
      <c r="N529" s="221"/>
      <c r="O529" s="222"/>
      <c r="P529" s="221"/>
      <c r="Q529" s="222"/>
      <c r="R529" s="221"/>
      <c r="S529" s="222"/>
      <c r="T529" s="221"/>
      <c r="U529" s="222"/>
      <c r="V529" s="169" t="str">
        <f t="shared" si="14"/>
        <v/>
      </c>
      <c r="W529" s="39" t="str">
        <f t="shared" si="15"/>
        <v/>
      </c>
    </row>
    <row r="530" spans="10:23" ht="21.75" thickTop="1" thickBot="1">
      <c r="J530" s="221"/>
      <c r="K530" s="222"/>
      <c r="L530" s="221"/>
      <c r="M530" s="222"/>
      <c r="N530" s="221"/>
      <c r="O530" s="222"/>
      <c r="P530" s="221"/>
      <c r="Q530" s="222"/>
      <c r="R530" s="221"/>
      <c r="S530" s="222"/>
      <c r="T530" s="221"/>
      <c r="U530" s="222"/>
      <c r="V530" s="169" t="str">
        <f t="shared" si="14"/>
        <v/>
      </c>
      <c r="W530" s="39" t="str">
        <f t="shared" si="15"/>
        <v/>
      </c>
    </row>
    <row r="531" spans="10:23" ht="21.75" thickTop="1" thickBot="1">
      <c r="J531" s="221"/>
      <c r="K531" s="222"/>
      <c r="L531" s="221"/>
      <c r="M531" s="222"/>
      <c r="N531" s="221"/>
      <c r="O531" s="222"/>
      <c r="P531" s="221"/>
      <c r="Q531" s="222"/>
      <c r="R531" s="221"/>
      <c r="S531" s="222"/>
      <c r="T531" s="221"/>
      <c r="U531" s="222"/>
      <c r="V531" s="169" t="str">
        <f t="shared" si="14"/>
        <v/>
      </c>
      <c r="W531" s="39" t="str">
        <f t="shared" si="15"/>
        <v/>
      </c>
    </row>
    <row r="532" spans="10:23" ht="21.75" thickTop="1" thickBot="1">
      <c r="J532" s="221"/>
      <c r="K532" s="222"/>
      <c r="L532" s="221"/>
      <c r="M532" s="222"/>
      <c r="N532" s="221"/>
      <c r="O532" s="222"/>
      <c r="P532" s="221"/>
      <c r="Q532" s="222"/>
      <c r="R532" s="221"/>
      <c r="S532" s="222"/>
      <c r="T532" s="221"/>
      <c r="U532" s="222"/>
      <c r="V532" s="169" t="str">
        <f t="shared" si="14"/>
        <v/>
      </c>
      <c r="W532" s="39" t="str">
        <f t="shared" si="15"/>
        <v/>
      </c>
    </row>
    <row r="533" spans="10:23" ht="21.75" thickTop="1" thickBot="1">
      <c r="J533" s="221"/>
      <c r="K533" s="222"/>
      <c r="L533" s="221"/>
      <c r="M533" s="222"/>
      <c r="N533" s="221"/>
      <c r="O533" s="222"/>
      <c r="P533" s="221"/>
      <c r="Q533" s="222"/>
      <c r="R533" s="221"/>
      <c r="S533" s="222"/>
      <c r="T533" s="221"/>
      <c r="U533" s="222"/>
      <c r="V533" s="169" t="str">
        <f t="shared" si="14"/>
        <v/>
      </c>
      <c r="W533" s="39" t="str">
        <f t="shared" si="15"/>
        <v/>
      </c>
    </row>
    <row r="534" spans="10:23" ht="21.75" thickTop="1" thickBot="1">
      <c r="J534" s="221"/>
      <c r="K534" s="222"/>
      <c r="L534" s="221"/>
      <c r="M534" s="222"/>
      <c r="N534" s="221"/>
      <c r="O534" s="222"/>
      <c r="P534" s="221"/>
      <c r="Q534" s="222"/>
      <c r="R534" s="221"/>
      <c r="S534" s="222"/>
      <c r="T534" s="221"/>
      <c r="U534" s="222"/>
      <c r="V534" s="169" t="str">
        <f t="shared" si="14"/>
        <v/>
      </c>
      <c r="W534" s="39" t="str">
        <f t="shared" si="15"/>
        <v/>
      </c>
    </row>
    <row r="535" spans="10:23" ht="21.75" thickTop="1" thickBot="1">
      <c r="J535" s="221"/>
      <c r="K535" s="222"/>
      <c r="L535" s="221"/>
      <c r="M535" s="222"/>
      <c r="N535" s="221"/>
      <c r="O535" s="222"/>
      <c r="P535" s="221"/>
      <c r="Q535" s="222"/>
      <c r="R535" s="221"/>
      <c r="S535" s="222"/>
      <c r="T535" s="221"/>
      <c r="U535" s="222"/>
      <c r="V535" s="169" t="str">
        <f t="shared" si="14"/>
        <v/>
      </c>
      <c r="W535" s="39" t="str">
        <f t="shared" si="15"/>
        <v/>
      </c>
    </row>
    <row r="536" spans="10:23" ht="21.75" thickTop="1" thickBot="1">
      <c r="J536" s="221"/>
      <c r="K536" s="222"/>
      <c r="L536" s="221"/>
      <c r="M536" s="222"/>
      <c r="N536" s="221"/>
      <c r="O536" s="222"/>
      <c r="P536" s="221"/>
      <c r="Q536" s="222"/>
      <c r="R536" s="221"/>
      <c r="S536" s="222"/>
      <c r="T536" s="221"/>
      <c r="U536" s="222"/>
      <c r="V536" s="169" t="str">
        <f t="shared" si="14"/>
        <v/>
      </c>
      <c r="W536" s="39" t="str">
        <f t="shared" si="15"/>
        <v/>
      </c>
    </row>
    <row r="537" spans="10:23" ht="21.75" thickTop="1" thickBot="1">
      <c r="J537" s="221"/>
      <c r="K537" s="222"/>
      <c r="L537" s="221"/>
      <c r="M537" s="222"/>
      <c r="N537" s="221"/>
      <c r="O537" s="222"/>
      <c r="P537" s="221"/>
      <c r="Q537" s="222"/>
      <c r="R537" s="221"/>
      <c r="S537" s="222"/>
      <c r="T537" s="221"/>
      <c r="U537" s="222"/>
      <c r="V537" s="169" t="str">
        <f t="shared" si="14"/>
        <v/>
      </c>
      <c r="W537" s="39" t="str">
        <f t="shared" si="15"/>
        <v/>
      </c>
    </row>
    <row r="538" spans="10:23" ht="21.75" thickTop="1" thickBot="1">
      <c r="J538" s="221"/>
      <c r="K538" s="222"/>
      <c r="L538" s="221"/>
      <c r="M538" s="222"/>
      <c r="N538" s="221"/>
      <c r="O538" s="222"/>
      <c r="P538" s="221"/>
      <c r="Q538" s="222"/>
      <c r="R538" s="221"/>
      <c r="S538" s="222"/>
      <c r="T538" s="221"/>
      <c r="U538" s="222"/>
      <c r="V538" s="169" t="str">
        <f t="shared" si="14"/>
        <v/>
      </c>
      <c r="W538" s="39" t="str">
        <f t="shared" si="15"/>
        <v/>
      </c>
    </row>
    <row r="539" spans="10:23" ht="21.75" thickTop="1" thickBot="1">
      <c r="J539" s="221"/>
      <c r="K539" s="222"/>
      <c r="L539" s="221"/>
      <c r="M539" s="222"/>
      <c r="N539" s="221"/>
      <c r="O539" s="222"/>
      <c r="P539" s="221"/>
      <c r="Q539" s="222"/>
      <c r="R539" s="221"/>
      <c r="S539" s="222"/>
      <c r="T539" s="221"/>
      <c r="U539" s="222"/>
      <c r="V539" s="169" t="str">
        <f t="shared" si="14"/>
        <v/>
      </c>
      <c r="W539" s="39" t="str">
        <f t="shared" si="15"/>
        <v/>
      </c>
    </row>
    <row r="540" spans="10:23" ht="21.75" thickTop="1" thickBot="1">
      <c r="J540" s="221"/>
      <c r="K540" s="222"/>
      <c r="L540" s="221"/>
      <c r="M540" s="222"/>
      <c r="N540" s="221"/>
      <c r="O540" s="222"/>
      <c r="P540" s="221"/>
      <c r="Q540" s="222"/>
      <c r="R540" s="221"/>
      <c r="S540" s="222"/>
      <c r="T540" s="221"/>
      <c r="U540" s="222"/>
      <c r="V540" s="169" t="str">
        <f t="shared" si="14"/>
        <v/>
      </c>
      <c r="W540" s="39" t="str">
        <f t="shared" si="15"/>
        <v/>
      </c>
    </row>
    <row r="541" spans="10:23" ht="21.75" thickTop="1" thickBot="1">
      <c r="J541" s="221"/>
      <c r="K541" s="222"/>
      <c r="L541" s="221"/>
      <c r="M541" s="222"/>
      <c r="N541" s="221"/>
      <c r="O541" s="222"/>
      <c r="P541" s="221"/>
      <c r="Q541" s="222"/>
      <c r="R541" s="221"/>
      <c r="S541" s="222"/>
      <c r="T541" s="221"/>
      <c r="U541" s="222"/>
      <c r="V541" s="169" t="str">
        <f t="shared" ref="V541:V604" si="16">IF(AND(COUNTA(K541,M541,O541,Q541,S541,U541)=0,COUNTA(J541,L541,N541,P541,R541,T541)=6),"x","")</f>
        <v/>
      </c>
      <c r="W541" s="39" t="str">
        <f t="shared" ref="W541:W604" si="17">IF(COUNTA(K541,M541,O541,Q541,S541,U541)=1,"x","")</f>
        <v/>
      </c>
    </row>
    <row r="542" spans="10:23" ht="21.75" thickTop="1" thickBot="1">
      <c r="J542" s="221"/>
      <c r="K542" s="222"/>
      <c r="L542" s="221"/>
      <c r="M542" s="222"/>
      <c r="N542" s="221"/>
      <c r="O542" s="222"/>
      <c r="P542" s="221"/>
      <c r="Q542" s="222"/>
      <c r="R542" s="221"/>
      <c r="S542" s="222"/>
      <c r="T542" s="221"/>
      <c r="U542" s="222"/>
      <c r="V542" s="169" t="str">
        <f t="shared" si="16"/>
        <v/>
      </c>
      <c r="W542" s="39" t="str">
        <f t="shared" si="17"/>
        <v/>
      </c>
    </row>
    <row r="543" spans="10:23" ht="21.75" thickTop="1" thickBot="1">
      <c r="J543" s="221"/>
      <c r="K543" s="222"/>
      <c r="L543" s="221"/>
      <c r="M543" s="222"/>
      <c r="N543" s="221"/>
      <c r="O543" s="222"/>
      <c r="P543" s="221"/>
      <c r="Q543" s="222"/>
      <c r="R543" s="221"/>
      <c r="S543" s="222"/>
      <c r="T543" s="221"/>
      <c r="U543" s="222"/>
      <c r="V543" s="169" t="str">
        <f t="shared" si="16"/>
        <v/>
      </c>
      <c r="W543" s="39" t="str">
        <f t="shared" si="17"/>
        <v/>
      </c>
    </row>
    <row r="544" spans="10:23" ht="21.75" thickTop="1" thickBot="1">
      <c r="J544" s="221"/>
      <c r="K544" s="222"/>
      <c r="L544" s="221"/>
      <c r="M544" s="222"/>
      <c r="N544" s="221"/>
      <c r="O544" s="222"/>
      <c r="P544" s="221"/>
      <c r="Q544" s="222"/>
      <c r="R544" s="221"/>
      <c r="S544" s="222"/>
      <c r="T544" s="221"/>
      <c r="U544" s="222"/>
      <c r="V544" s="169" t="str">
        <f t="shared" si="16"/>
        <v/>
      </c>
      <c r="W544" s="39" t="str">
        <f t="shared" si="17"/>
        <v/>
      </c>
    </row>
    <row r="545" spans="10:23" ht="21.75" thickTop="1" thickBot="1">
      <c r="J545" s="221"/>
      <c r="K545" s="222"/>
      <c r="L545" s="221"/>
      <c r="M545" s="222"/>
      <c r="N545" s="221"/>
      <c r="O545" s="222"/>
      <c r="P545" s="221"/>
      <c r="Q545" s="222"/>
      <c r="R545" s="221"/>
      <c r="S545" s="222"/>
      <c r="T545" s="221"/>
      <c r="U545" s="222"/>
      <c r="V545" s="169" t="str">
        <f t="shared" si="16"/>
        <v/>
      </c>
      <c r="W545" s="39" t="str">
        <f t="shared" si="17"/>
        <v/>
      </c>
    </row>
    <row r="546" spans="10:23" ht="21.75" thickTop="1" thickBot="1">
      <c r="J546" s="221"/>
      <c r="K546" s="222"/>
      <c r="L546" s="221"/>
      <c r="M546" s="222"/>
      <c r="N546" s="221"/>
      <c r="O546" s="222"/>
      <c r="P546" s="221"/>
      <c r="Q546" s="222"/>
      <c r="R546" s="221"/>
      <c r="S546" s="222"/>
      <c r="T546" s="221"/>
      <c r="U546" s="222"/>
      <c r="V546" s="169" t="str">
        <f t="shared" si="16"/>
        <v/>
      </c>
      <c r="W546" s="39" t="str">
        <f t="shared" si="17"/>
        <v/>
      </c>
    </row>
    <row r="547" spans="10:23" ht="21.75" thickTop="1" thickBot="1">
      <c r="J547" s="221"/>
      <c r="K547" s="222"/>
      <c r="L547" s="221"/>
      <c r="M547" s="222"/>
      <c r="N547" s="221"/>
      <c r="O547" s="222"/>
      <c r="P547" s="221"/>
      <c r="Q547" s="222"/>
      <c r="R547" s="221"/>
      <c r="S547" s="222"/>
      <c r="T547" s="221"/>
      <c r="U547" s="222"/>
      <c r="V547" s="169" t="str">
        <f t="shared" si="16"/>
        <v/>
      </c>
      <c r="W547" s="39" t="str">
        <f t="shared" si="17"/>
        <v/>
      </c>
    </row>
    <row r="548" spans="10:23" ht="21.75" thickTop="1" thickBot="1">
      <c r="J548" s="221"/>
      <c r="K548" s="222"/>
      <c r="L548" s="221"/>
      <c r="M548" s="222"/>
      <c r="N548" s="221"/>
      <c r="O548" s="222"/>
      <c r="P548" s="221"/>
      <c r="Q548" s="222"/>
      <c r="R548" s="221"/>
      <c r="S548" s="222"/>
      <c r="T548" s="221"/>
      <c r="U548" s="222"/>
      <c r="V548" s="169" t="str">
        <f t="shared" si="16"/>
        <v/>
      </c>
      <c r="W548" s="39" t="str">
        <f t="shared" si="17"/>
        <v/>
      </c>
    </row>
    <row r="549" spans="10:23" ht="21.75" thickTop="1" thickBot="1">
      <c r="J549" s="221"/>
      <c r="K549" s="222"/>
      <c r="L549" s="221"/>
      <c r="M549" s="222"/>
      <c r="N549" s="221"/>
      <c r="O549" s="222"/>
      <c r="P549" s="221"/>
      <c r="Q549" s="222"/>
      <c r="R549" s="221"/>
      <c r="S549" s="222"/>
      <c r="T549" s="221"/>
      <c r="U549" s="222"/>
      <c r="V549" s="169" t="str">
        <f t="shared" si="16"/>
        <v/>
      </c>
      <c r="W549" s="39" t="str">
        <f t="shared" si="17"/>
        <v/>
      </c>
    </row>
    <row r="550" spans="10:23" ht="21.75" thickTop="1" thickBot="1">
      <c r="J550" s="221"/>
      <c r="K550" s="222"/>
      <c r="L550" s="221"/>
      <c r="M550" s="222"/>
      <c r="N550" s="221"/>
      <c r="O550" s="222"/>
      <c r="P550" s="221"/>
      <c r="Q550" s="222"/>
      <c r="R550" s="221"/>
      <c r="S550" s="222"/>
      <c r="T550" s="221"/>
      <c r="U550" s="222"/>
      <c r="V550" s="169" t="str">
        <f t="shared" si="16"/>
        <v/>
      </c>
      <c r="W550" s="39" t="str">
        <f t="shared" si="17"/>
        <v/>
      </c>
    </row>
    <row r="551" spans="10:23" ht="21.75" thickTop="1" thickBot="1">
      <c r="J551" s="221"/>
      <c r="K551" s="222"/>
      <c r="L551" s="221"/>
      <c r="M551" s="222"/>
      <c r="N551" s="221"/>
      <c r="O551" s="222"/>
      <c r="P551" s="221"/>
      <c r="Q551" s="222"/>
      <c r="R551" s="221"/>
      <c r="S551" s="222"/>
      <c r="T551" s="221"/>
      <c r="U551" s="222"/>
      <c r="V551" s="169" t="str">
        <f t="shared" si="16"/>
        <v/>
      </c>
      <c r="W551" s="39" t="str">
        <f t="shared" si="17"/>
        <v/>
      </c>
    </row>
    <row r="552" spans="10:23" ht="21.75" thickTop="1" thickBot="1">
      <c r="J552" s="221"/>
      <c r="K552" s="222"/>
      <c r="L552" s="221"/>
      <c r="M552" s="222"/>
      <c r="N552" s="221"/>
      <c r="O552" s="222"/>
      <c r="P552" s="221"/>
      <c r="Q552" s="222"/>
      <c r="R552" s="221"/>
      <c r="S552" s="222"/>
      <c r="T552" s="221"/>
      <c r="U552" s="222"/>
      <c r="V552" s="169" t="str">
        <f t="shared" si="16"/>
        <v/>
      </c>
      <c r="W552" s="39" t="str">
        <f t="shared" si="17"/>
        <v/>
      </c>
    </row>
    <row r="553" spans="10:23" ht="21.75" thickTop="1" thickBot="1">
      <c r="J553" s="221"/>
      <c r="K553" s="222"/>
      <c r="L553" s="221"/>
      <c r="M553" s="222"/>
      <c r="N553" s="221"/>
      <c r="O553" s="222"/>
      <c r="P553" s="221"/>
      <c r="Q553" s="222"/>
      <c r="R553" s="221"/>
      <c r="S553" s="222"/>
      <c r="T553" s="221"/>
      <c r="U553" s="222"/>
      <c r="V553" s="169" t="str">
        <f t="shared" si="16"/>
        <v/>
      </c>
      <c r="W553" s="39" t="str">
        <f t="shared" si="17"/>
        <v/>
      </c>
    </row>
    <row r="554" spans="10:23" ht="21.75" thickTop="1" thickBot="1">
      <c r="J554" s="221"/>
      <c r="K554" s="222"/>
      <c r="L554" s="221"/>
      <c r="M554" s="222"/>
      <c r="N554" s="221"/>
      <c r="O554" s="222"/>
      <c r="P554" s="221"/>
      <c r="Q554" s="222"/>
      <c r="R554" s="221"/>
      <c r="S554" s="222"/>
      <c r="T554" s="221"/>
      <c r="U554" s="222"/>
      <c r="V554" s="169" t="str">
        <f t="shared" si="16"/>
        <v/>
      </c>
      <c r="W554" s="39" t="str">
        <f t="shared" si="17"/>
        <v/>
      </c>
    </row>
    <row r="555" spans="10:23" ht="21.75" thickTop="1" thickBot="1">
      <c r="J555" s="221"/>
      <c r="K555" s="222"/>
      <c r="L555" s="221"/>
      <c r="M555" s="222"/>
      <c r="N555" s="221"/>
      <c r="O555" s="222"/>
      <c r="P555" s="221"/>
      <c r="Q555" s="222"/>
      <c r="R555" s="221"/>
      <c r="S555" s="222"/>
      <c r="T555" s="221"/>
      <c r="U555" s="222"/>
      <c r="V555" s="169" t="str">
        <f t="shared" si="16"/>
        <v/>
      </c>
      <c r="W555" s="39" t="str">
        <f t="shared" si="17"/>
        <v/>
      </c>
    </row>
    <row r="556" spans="10:23" ht="21.75" thickTop="1" thickBot="1">
      <c r="J556" s="221"/>
      <c r="K556" s="222"/>
      <c r="L556" s="221"/>
      <c r="M556" s="222"/>
      <c r="N556" s="221"/>
      <c r="O556" s="222"/>
      <c r="P556" s="221"/>
      <c r="Q556" s="222"/>
      <c r="R556" s="221"/>
      <c r="S556" s="222"/>
      <c r="T556" s="221"/>
      <c r="U556" s="222"/>
      <c r="V556" s="169" t="str">
        <f t="shared" si="16"/>
        <v/>
      </c>
      <c r="W556" s="39" t="str">
        <f t="shared" si="17"/>
        <v/>
      </c>
    </row>
    <row r="557" spans="10:23" ht="21.75" thickTop="1" thickBot="1">
      <c r="J557" s="221"/>
      <c r="K557" s="222"/>
      <c r="L557" s="221"/>
      <c r="M557" s="222"/>
      <c r="N557" s="221"/>
      <c r="O557" s="222"/>
      <c r="P557" s="221"/>
      <c r="Q557" s="222"/>
      <c r="R557" s="221"/>
      <c r="S557" s="222"/>
      <c r="T557" s="221"/>
      <c r="U557" s="222"/>
      <c r="V557" s="169" t="str">
        <f t="shared" si="16"/>
        <v/>
      </c>
      <c r="W557" s="39" t="str">
        <f t="shared" si="17"/>
        <v/>
      </c>
    </row>
    <row r="558" spans="10:23" ht="21.75" thickTop="1" thickBot="1">
      <c r="J558" s="221"/>
      <c r="K558" s="222"/>
      <c r="L558" s="221"/>
      <c r="M558" s="222"/>
      <c r="N558" s="221"/>
      <c r="O558" s="222"/>
      <c r="P558" s="221"/>
      <c r="Q558" s="222"/>
      <c r="R558" s="221"/>
      <c r="S558" s="222"/>
      <c r="T558" s="221"/>
      <c r="U558" s="222"/>
      <c r="V558" s="169" t="str">
        <f t="shared" si="16"/>
        <v/>
      </c>
      <c r="W558" s="39" t="str">
        <f t="shared" si="17"/>
        <v/>
      </c>
    </row>
    <row r="559" spans="10:23" ht="21.75" thickTop="1" thickBot="1">
      <c r="J559" s="221"/>
      <c r="K559" s="222"/>
      <c r="L559" s="221"/>
      <c r="M559" s="222"/>
      <c r="N559" s="221"/>
      <c r="O559" s="222"/>
      <c r="P559" s="221"/>
      <c r="Q559" s="222"/>
      <c r="R559" s="221"/>
      <c r="S559" s="222"/>
      <c r="T559" s="221"/>
      <c r="U559" s="222"/>
      <c r="V559" s="169" t="str">
        <f t="shared" si="16"/>
        <v/>
      </c>
      <c r="W559" s="39" t="str">
        <f t="shared" si="17"/>
        <v/>
      </c>
    </row>
    <row r="560" spans="10:23" ht="21.75" thickTop="1" thickBot="1">
      <c r="J560" s="221"/>
      <c r="K560" s="222"/>
      <c r="L560" s="221"/>
      <c r="M560" s="222"/>
      <c r="N560" s="221"/>
      <c r="O560" s="222"/>
      <c r="P560" s="221"/>
      <c r="Q560" s="222"/>
      <c r="R560" s="221"/>
      <c r="S560" s="222"/>
      <c r="T560" s="221"/>
      <c r="U560" s="222"/>
      <c r="V560" s="169" t="str">
        <f t="shared" si="16"/>
        <v/>
      </c>
      <c r="W560" s="39" t="str">
        <f t="shared" si="17"/>
        <v/>
      </c>
    </row>
    <row r="561" spans="10:23" ht="21.75" thickTop="1" thickBot="1">
      <c r="J561" s="221"/>
      <c r="K561" s="222"/>
      <c r="L561" s="221"/>
      <c r="M561" s="222"/>
      <c r="N561" s="221"/>
      <c r="O561" s="222"/>
      <c r="P561" s="221"/>
      <c r="Q561" s="222"/>
      <c r="R561" s="221"/>
      <c r="S561" s="222"/>
      <c r="T561" s="221"/>
      <c r="U561" s="222"/>
      <c r="V561" s="169" t="str">
        <f t="shared" si="16"/>
        <v/>
      </c>
      <c r="W561" s="39" t="str">
        <f t="shared" si="17"/>
        <v/>
      </c>
    </row>
    <row r="562" spans="10:23" ht="21.75" thickTop="1" thickBot="1">
      <c r="J562" s="221"/>
      <c r="K562" s="222"/>
      <c r="L562" s="221"/>
      <c r="M562" s="222"/>
      <c r="N562" s="221"/>
      <c r="O562" s="222"/>
      <c r="P562" s="221"/>
      <c r="Q562" s="222"/>
      <c r="R562" s="221"/>
      <c r="S562" s="222"/>
      <c r="T562" s="221"/>
      <c r="U562" s="222"/>
      <c r="V562" s="169" t="str">
        <f t="shared" si="16"/>
        <v/>
      </c>
      <c r="W562" s="39" t="str">
        <f t="shared" si="17"/>
        <v/>
      </c>
    </row>
    <row r="563" spans="10:23" ht="21.75" thickTop="1" thickBot="1">
      <c r="J563" s="221"/>
      <c r="K563" s="222"/>
      <c r="L563" s="221"/>
      <c r="M563" s="222"/>
      <c r="N563" s="221"/>
      <c r="O563" s="222"/>
      <c r="P563" s="221"/>
      <c r="Q563" s="222"/>
      <c r="R563" s="221"/>
      <c r="S563" s="222"/>
      <c r="T563" s="221"/>
      <c r="U563" s="222"/>
      <c r="V563" s="169" t="str">
        <f t="shared" si="16"/>
        <v/>
      </c>
      <c r="W563" s="39" t="str">
        <f t="shared" si="17"/>
        <v/>
      </c>
    </row>
    <row r="564" spans="10:23" ht="21.75" thickTop="1" thickBot="1">
      <c r="J564" s="221"/>
      <c r="K564" s="222"/>
      <c r="L564" s="221"/>
      <c r="M564" s="222"/>
      <c r="N564" s="221"/>
      <c r="O564" s="222"/>
      <c r="P564" s="221"/>
      <c r="Q564" s="222"/>
      <c r="R564" s="221"/>
      <c r="S564" s="222"/>
      <c r="T564" s="221"/>
      <c r="U564" s="222"/>
      <c r="V564" s="169" t="str">
        <f t="shared" si="16"/>
        <v/>
      </c>
      <c r="W564" s="39" t="str">
        <f t="shared" si="17"/>
        <v/>
      </c>
    </row>
    <row r="565" spans="10:23" ht="21.75" thickTop="1" thickBot="1">
      <c r="J565" s="221"/>
      <c r="K565" s="222"/>
      <c r="L565" s="221"/>
      <c r="M565" s="222"/>
      <c r="N565" s="221"/>
      <c r="O565" s="222"/>
      <c r="P565" s="221"/>
      <c r="Q565" s="222"/>
      <c r="R565" s="221"/>
      <c r="S565" s="222"/>
      <c r="T565" s="221"/>
      <c r="U565" s="222"/>
      <c r="V565" s="169" t="str">
        <f t="shared" si="16"/>
        <v/>
      </c>
      <c r="W565" s="39" t="str">
        <f t="shared" si="17"/>
        <v/>
      </c>
    </row>
    <row r="566" spans="10:23" ht="21.75" thickTop="1" thickBot="1">
      <c r="J566" s="221"/>
      <c r="K566" s="222"/>
      <c r="L566" s="221"/>
      <c r="M566" s="222"/>
      <c r="N566" s="221"/>
      <c r="O566" s="222"/>
      <c r="P566" s="221"/>
      <c r="Q566" s="222"/>
      <c r="R566" s="221"/>
      <c r="S566" s="222"/>
      <c r="T566" s="221"/>
      <c r="U566" s="222"/>
      <c r="V566" s="169" t="str">
        <f t="shared" si="16"/>
        <v/>
      </c>
      <c r="W566" s="39" t="str">
        <f t="shared" si="17"/>
        <v/>
      </c>
    </row>
    <row r="567" spans="10:23" ht="21.75" thickTop="1" thickBot="1">
      <c r="J567" s="221"/>
      <c r="K567" s="222"/>
      <c r="L567" s="221"/>
      <c r="M567" s="222"/>
      <c r="N567" s="221"/>
      <c r="O567" s="222"/>
      <c r="P567" s="221"/>
      <c r="Q567" s="222"/>
      <c r="R567" s="221"/>
      <c r="S567" s="222"/>
      <c r="T567" s="221"/>
      <c r="U567" s="222"/>
      <c r="V567" s="169" t="str">
        <f t="shared" si="16"/>
        <v/>
      </c>
      <c r="W567" s="39" t="str">
        <f t="shared" si="17"/>
        <v/>
      </c>
    </row>
    <row r="568" spans="10:23" ht="21.75" thickTop="1" thickBot="1">
      <c r="J568" s="221"/>
      <c r="K568" s="222"/>
      <c r="L568" s="221"/>
      <c r="M568" s="222"/>
      <c r="N568" s="221"/>
      <c r="O568" s="222"/>
      <c r="P568" s="221"/>
      <c r="Q568" s="222"/>
      <c r="R568" s="221"/>
      <c r="S568" s="222"/>
      <c r="T568" s="221"/>
      <c r="U568" s="222"/>
      <c r="V568" s="169" t="str">
        <f t="shared" si="16"/>
        <v/>
      </c>
      <c r="W568" s="39" t="str">
        <f t="shared" si="17"/>
        <v/>
      </c>
    </row>
    <row r="569" spans="10:23" ht="21.75" thickTop="1" thickBot="1">
      <c r="J569" s="221"/>
      <c r="K569" s="222"/>
      <c r="L569" s="221"/>
      <c r="M569" s="222"/>
      <c r="N569" s="221"/>
      <c r="O569" s="222"/>
      <c r="P569" s="221"/>
      <c r="Q569" s="222"/>
      <c r="R569" s="221"/>
      <c r="S569" s="222"/>
      <c r="T569" s="221"/>
      <c r="U569" s="222"/>
      <c r="V569" s="169" t="str">
        <f t="shared" si="16"/>
        <v/>
      </c>
      <c r="W569" s="39" t="str">
        <f t="shared" si="17"/>
        <v/>
      </c>
    </row>
    <row r="570" spans="10:23" ht="21.75" thickTop="1" thickBot="1">
      <c r="J570" s="221"/>
      <c r="K570" s="222"/>
      <c r="L570" s="221"/>
      <c r="M570" s="222"/>
      <c r="N570" s="221"/>
      <c r="O570" s="222"/>
      <c r="P570" s="221"/>
      <c r="Q570" s="222"/>
      <c r="R570" s="221"/>
      <c r="S570" s="222"/>
      <c r="T570" s="221"/>
      <c r="U570" s="222"/>
      <c r="V570" s="169" t="str">
        <f t="shared" si="16"/>
        <v/>
      </c>
      <c r="W570" s="39" t="str">
        <f t="shared" si="17"/>
        <v/>
      </c>
    </row>
    <row r="571" spans="10:23" ht="21.75" thickTop="1" thickBot="1">
      <c r="J571" s="221"/>
      <c r="K571" s="222"/>
      <c r="L571" s="221"/>
      <c r="M571" s="222"/>
      <c r="N571" s="221"/>
      <c r="O571" s="222"/>
      <c r="P571" s="221"/>
      <c r="Q571" s="222"/>
      <c r="R571" s="221"/>
      <c r="S571" s="222"/>
      <c r="T571" s="221"/>
      <c r="U571" s="222"/>
      <c r="V571" s="169" t="str">
        <f t="shared" si="16"/>
        <v/>
      </c>
      <c r="W571" s="39" t="str">
        <f t="shared" si="17"/>
        <v/>
      </c>
    </row>
    <row r="572" spans="10:23" ht="21.75" thickTop="1" thickBot="1">
      <c r="J572" s="221"/>
      <c r="K572" s="222"/>
      <c r="L572" s="221"/>
      <c r="M572" s="222"/>
      <c r="N572" s="221"/>
      <c r="O572" s="222"/>
      <c r="P572" s="221"/>
      <c r="Q572" s="222"/>
      <c r="R572" s="221"/>
      <c r="S572" s="222"/>
      <c r="T572" s="221"/>
      <c r="U572" s="222"/>
      <c r="V572" s="169" t="str">
        <f t="shared" si="16"/>
        <v/>
      </c>
      <c r="W572" s="39" t="str">
        <f t="shared" si="17"/>
        <v/>
      </c>
    </row>
    <row r="573" spans="10:23" ht="21.75" thickTop="1" thickBot="1">
      <c r="J573" s="221"/>
      <c r="K573" s="222"/>
      <c r="L573" s="221"/>
      <c r="M573" s="222"/>
      <c r="N573" s="221"/>
      <c r="O573" s="222"/>
      <c r="P573" s="221"/>
      <c r="Q573" s="222"/>
      <c r="R573" s="221"/>
      <c r="S573" s="222"/>
      <c r="T573" s="221"/>
      <c r="U573" s="222"/>
      <c r="V573" s="169" t="str">
        <f t="shared" si="16"/>
        <v/>
      </c>
      <c r="W573" s="39" t="str">
        <f t="shared" si="17"/>
        <v/>
      </c>
    </row>
    <row r="574" spans="10:23" ht="21.75" thickTop="1" thickBot="1">
      <c r="J574" s="221"/>
      <c r="K574" s="222"/>
      <c r="L574" s="221"/>
      <c r="M574" s="222"/>
      <c r="N574" s="221"/>
      <c r="O574" s="222"/>
      <c r="P574" s="221"/>
      <c r="Q574" s="222"/>
      <c r="R574" s="221"/>
      <c r="S574" s="222"/>
      <c r="T574" s="221"/>
      <c r="U574" s="222"/>
      <c r="V574" s="169" t="str">
        <f t="shared" si="16"/>
        <v/>
      </c>
      <c r="W574" s="39" t="str">
        <f t="shared" si="17"/>
        <v/>
      </c>
    </row>
    <row r="575" spans="10:23" ht="21.75" thickTop="1" thickBot="1">
      <c r="J575" s="221"/>
      <c r="K575" s="222"/>
      <c r="L575" s="221"/>
      <c r="M575" s="222"/>
      <c r="N575" s="221"/>
      <c r="O575" s="222"/>
      <c r="P575" s="221"/>
      <c r="Q575" s="222"/>
      <c r="R575" s="221"/>
      <c r="S575" s="222"/>
      <c r="T575" s="221"/>
      <c r="U575" s="222"/>
      <c r="V575" s="169" t="str">
        <f t="shared" si="16"/>
        <v/>
      </c>
      <c r="W575" s="39" t="str">
        <f t="shared" si="17"/>
        <v/>
      </c>
    </row>
    <row r="576" spans="10:23" ht="21.75" thickTop="1" thickBot="1">
      <c r="J576" s="221"/>
      <c r="K576" s="222"/>
      <c r="L576" s="221"/>
      <c r="M576" s="222"/>
      <c r="N576" s="221"/>
      <c r="O576" s="222"/>
      <c r="P576" s="221"/>
      <c r="Q576" s="222"/>
      <c r="R576" s="221"/>
      <c r="S576" s="222"/>
      <c r="T576" s="221"/>
      <c r="U576" s="222"/>
      <c r="V576" s="169" t="str">
        <f t="shared" si="16"/>
        <v/>
      </c>
      <c r="W576" s="39" t="str">
        <f t="shared" si="17"/>
        <v/>
      </c>
    </row>
    <row r="577" spans="10:23" ht="21.75" thickTop="1" thickBot="1">
      <c r="J577" s="221"/>
      <c r="K577" s="222"/>
      <c r="L577" s="221"/>
      <c r="M577" s="222"/>
      <c r="N577" s="221"/>
      <c r="O577" s="222"/>
      <c r="P577" s="221"/>
      <c r="Q577" s="222"/>
      <c r="R577" s="221"/>
      <c r="S577" s="222"/>
      <c r="T577" s="221"/>
      <c r="U577" s="222"/>
      <c r="V577" s="169" t="str">
        <f t="shared" si="16"/>
        <v/>
      </c>
      <c r="W577" s="39" t="str">
        <f t="shared" si="17"/>
        <v/>
      </c>
    </row>
    <row r="578" spans="10:23" ht="21.75" thickTop="1" thickBot="1">
      <c r="J578" s="221"/>
      <c r="K578" s="222"/>
      <c r="L578" s="221"/>
      <c r="M578" s="222"/>
      <c r="N578" s="221"/>
      <c r="O578" s="222"/>
      <c r="P578" s="221"/>
      <c r="Q578" s="222"/>
      <c r="R578" s="221"/>
      <c r="S578" s="222"/>
      <c r="T578" s="221"/>
      <c r="U578" s="222"/>
      <c r="V578" s="169" t="str">
        <f t="shared" si="16"/>
        <v/>
      </c>
      <c r="W578" s="39" t="str">
        <f t="shared" si="17"/>
        <v/>
      </c>
    </row>
    <row r="579" spans="10:23" ht="21.75" thickTop="1" thickBot="1">
      <c r="J579" s="221"/>
      <c r="K579" s="222"/>
      <c r="L579" s="221"/>
      <c r="M579" s="222"/>
      <c r="N579" s="221"/>
      <c r="O579" s="222"/>
      <c r="P579" s="221"/>
      <c r="Q579" s="222"/>
      <c r="R579" s="221"/>
      <c r="S579" s="222"/>
      <c r="T579" s="221"/>
      <c r="U579" s="222"/>
      <c r="V579" s="169" t="str">
        <f t="shared" si="16"/>
        <v/>
      </c>
      <c r="W579" s="39" t="str">
        <f t="shared" si="17"/>
        <v/>
      </c>
    </row>
    <row r="580" spans="10:23" ht="21.75" thickTop="1" thickBot="1">
      <c r="J580" s="221"/>
      <c r="K580" s="222"/>
      <c r="L580" s="221"/>
      <c r="M580" s="222"/>
      <c r="N580" s="221"/>
      <c r="O580" s="222"/>
      <c r="P580" s="221"/>
      <c r="Q580" s="222"/>
      <c r="R580" s="221"/>
      <c r="S580" s="222"/>
      <c r="T580" s="221"/>
      <c r="U580" s="222"/>
      <c r="V580" s="169" t="str">
        <f t="shared" si="16"/>
        <v/>
      </c>
      <c r="W580" s="39" t="str">
        <f t="shared" si="17"/>
        <v/>
      </c>
    </row>
    <row r="581" spans="10:23" ht="21.75" thickTop="1" thickBot="1">
      <c r="J581" s="221"/>
      <c r="K581" s="222"/>
      <c r="L581" s="221"/>
      <c r="M581" s="222"/>
      <c r="N581" s="221"/>
      <c r="O581" s="222"/>
      <c r="P581" s="221"/>
      <c r="Q581" s="222"/>
      <c r="R581" s="221"/>
      <c r="S581" s="222"/>
      <c r="T581" s="221"/>
      <c r="U581" s="222"/>
      <c r="V581" s="169" t="str">
        <f t="shared" si="16"/>
        <v/>
      </c>
      <c r="W581" s="39" t="str">
        <f t="shared" si="17"/>
        <v/>
      </c>
    </row>
    <row r="582" spans="10:23" ht="21.75" thickTop="1" thickBot="1">
      <c r="J582" s="221"/>
      <c r="K582" s="222"/>
      <c r="L582" s="221"/>
      <c r="M582" s="222"/>
      <c r="N582" s="221"/>
      <c r="O582" s="222"/>
      <c r="P582" s="221"/>
      <c r="Q582" s="222"/>
      <c r="R582" s="221"/>
      <c r="S582" s="222"/>
      <c r="T582" s="221"/>
      <c r="U582" s="222"/>
      <c r="V582" s="169" t="str">
        <f t="shared" si="16"/>
        <v/>
      </c>
      <c r="W582" s="39" t="str">
        <f t="shared" si="17"/>
        <v/>
      </c>
    </row>
    <row r="583" spans="10:23" ht="21.75" thickTop="1" thickBot="1">
      <c r="J583" s="221"/>
      <c r="K583" s="222"/>
      <c r="L583" s="221"/>
      <c r="M583" s="222"/>
      <c r="N583" s="221"/>
      <c r="O583" s="222"/>
      <c r="P583" s="221"/>
      <c r="Q583" s="222"/>
      <c r="R583" s="221"/>
      <c r="S583" s="222"/>
      <c r="T583" s="221"/>
      <c r="U583" s="222"/>
      <c r="V583" s="169" t="str">
        <f t="shared" si="16"/>
        <v/>
      </c>
      <c r="W583" s="39" t="str">
        <f t="shared" si="17"/>
        <v/>
      </c>
    </row>
    <row r="584" spans="10:23" ht="21.75" thickTop="1" thickBot="1">
      <c r="J584" s="221"/>
      <c r="K584" s="222"/>
      <c r="L584" s="221"/>
      <c r="M584" s="222"/>
      <c r="N584" s="221"/>
      <c r="O584" s="222"/>
      <c r="P584" s="221"/>
      <c r="Q584" s="222"/>
      <c r="R584" s="221"/>
      <c r="S584" s="222"/>
      <c r="T584" s="221"/>
      <c r="U584" s="222"/>
      <c r="V584" s="169" t="str">
        <f t="shared" si="16"/>
        <v/>
      </c>
      <c r="W584" s="39" t="str">
        <f t="shared" si="17"/>
        <v/>
      </c>
    </row>
    <row r="585" spans="10:23" ht="21.75" thickTop="1" thickBot="1">
      <c r="J585" s="221"/>
      <c r="K585" s="222"/>
      <c r="L585" s="221"/>
      <c r="M585" s="222"/>
      <c r="N585" s="221"/>
      <c r="O585" s="222"/>
      <c r="P585" s="221"/>
      <c r="Q585" s="222"/>
      <c r="R585" s="221"/>
      <c r="S585" s="222"/>
      <c r="T585" s="221"/>
      <c r="U585" s="222"/>
      <c r="V585" s="169" t="str">
        <f t="shared" si="16"/>
        <v/>
      </c>
      <c r="W585" s="39" t="str">
        <f t="shared" si="17"/>
        <v/>
      </c>
    </row>
    <row r="586" spans="10:23" ht="21.75" thickTop="1" thickBot="1">
      <c r="J586" s="221"/>
      <c r="K586" s="222"/>
      <c r="L586" s="221"/>
      <c r="M586" s="222"/>
      <c r="N586" s="221"/>
      <c r="O586" s="222"/>
      <c r="P586" s="221"/>
      <c r="Q586" s="222"/>
      <c r="R586" s="221"/>
      <c r="S586" s="222"/>
      <c r="T586" s="221"/>
      <c r="U586" s="222"/>
      <c r="V586" s="169" t="str">
        <f t="shared" si="16"/>
        <v/>
      </c>
      <c r="W586" s="39" t="str">
        <f t="shared" si="17"/>
        <v/>
      </c>
    </row>
    <row r="587" spans="10:23" ht="21.75" thickTop="1" thickBot="1">
      <c r="J587" s="221"/>
      <c r="K587" s="222"/>
      <c r="L587" s="221"/>
      <c r="M587" s="222"/>
      <c r="N587" s="221"/>
      <c r="O587" s="222"/>
      <c r="P587" s="221"/>
      <c r="Q587" s="222"/>
      <c r="R587" s="221"/>
      <c r="S587" s="222"/>
      <c r="T587" s="221"/>
      <c r="U587" s="222"/>
      <c r="V587" s="169" t="str">
        <f t="shared" si="16"/>
        <v/>
      </c>
      <c r="W587" s="39" t="str">
        <f t="shared" si="17"/>
        <v/>
      </c>
    </row>
    <row r="588" spans="10:23" ht="21.75" thickTop="1" thickBot="1">
      <c r="J588" s="221"/>
      <c r="K588" s="222"/>
      <c r="L588" s="221"/>
      <c r="M588" s="222"/>
      <c r="N588" s="221"/>
      <c r="O588" s="222"/>
      <c r="P588" s="221"/>
      <c r="Q588" s="222"/>
      <c r="R588" s="221"/>
      <c r="S588" s="222"/>
      <c r="T588" s="221"/>
      <c r="U588" s="222"/>
      <c r="V588" s="169" t="str">
        <f t="shared" si="16"/>
        <v/>
      </c>
      <c r="W588" s="39" t="str">
        <f t="shared" si="17"/>
        <v/>
      </c>
    </row>
    <row r="589" spans="10:23" ht="21.75" thickTop="1" thickBot="1">
      <c r="J589" s="221"/>
      <c r="K589" s="222"/>
      <c r="L589" s="221"/>
      <c r="M589" s="222"/>
      <c r="N589" s="221"/>
      <c r="O589" s="222"/>
      <c r="P589" s="221"/>
      <c r="Q589" s="222"/>
      <c r="R589" s="221"/>
      <c r="S589" s="222"/>
      <c r="T589" s="221"/>
      <c r="U589" s="222"/>
      <c r="V589" s="169" t="str">
        <f t="shared" si="16"/>
        <v/>
      </c>
      <c r="W589" s="39" t="str">
        <f t="shared" si="17"/>
        <v/>
      </c>
    </row>
    <row r="590" spans="10:23" ht="21.75" thickTop="1" thickBot="1">
      <c r="J590" s="221"/>
      <c r="K590" s="222"/>
      <c r="L590" s="221"/>
      <c r="M590" s="222"/>
      <c r="N590" s="221"/>
      <c r="O590" s="222"/>
      <c r="P590" s="221"/>
      <c r="Q590" s="222"/>
      <c r="R590" s="221"/>
      <c r="S590" s="222"/>
      <c r="T590" s="221"/>
      <c r="U590" s="222"/>
      <c r="V590" s="169" t="str">
        <f t="shared" si="16"/>
        <v/>
      </c>
      <c r="W590" s="39" t="str">
        <f t="shared" si="17"/>
        <v/>
      </c>
    </row>
    <row r="591" spans="10:23" ht="21.75" thickTop="1" thickBot="1">
      <c r="J591" s="221"/>
      <c r="K591" s="222"/>
      <c r="L591" s="221"/>
      <c r="M591" s="222"/>
      <c r="N591" s="221"/>
      <c r="O591" s="222"/>
      <c r="P591" s="221"/>
      <c r="Q591" s="222"/>
      <c r="R591" s="221"/>
      <c r="S591" s="222"/>
      <c r="T591" s="221"/>
      <c r="U591" s="222"/>
      <c r="V591" s="169" t="str">
        <f t="shared" si="16"/>
        <v/>
      </c>
      <c r="W591" s="39" t="str">
        <f t="shared" si="17"/>
        <v/>
      </c>
    </row>
    <row r="592" spans="10:23" ht="21.75" thickTop="1" thickBot="1">
      <c r="J592" s="221"/>
      <c r="K592" s="222"/>
      <c r="L592" s="221"/>
      <c r="M592" s="222"/>
      <c r="N592" s="221"/>
      <c r="O592" s="222"/>
      <c r="P592" s="221"/>
      <c r="Q592" s="222"/>
      <c r="R592" s="221"/>
      <c r="S592" s="222"/>
      <c r="T592" s="221"/>
      <c r="U592" s="222"/>
      <c r="V592" s="169" t="str">
        <f t="shared" si="16"/>
        <v/>
      </c>
      <c r="W592" s="39" t="str">
        <f t="shared" si="17"/>
        <v/>
      </c>
    </row>
    <row r="593" spans="10:23" ht="21.75" thickTop="1" thickBot="1">
      <c r="J593" s="221"/>
      <c r="K593" s="222"/>
      <c r="L593" s="221"/>
      <c r="M593" s="222"/>
      <c r="N593" s="221"/>
      <c r="O593" s="222"/>
      <c r="P593" s="221"/>
      <c r="Q593" s="222"/>
      <c r="R593" s="221"/>
      <c r="S593" s="222"/>
      <c r="T593" s="221"/>
      <c r="U593" s="222"/>
      <c r="V593" s="169" t="str">
        <f t="shared" si="16"/>
        <v/>
      </c>
      <c r="W593" s="39" t="str">
        <f t="shared" si="17"/>
        <v/>
      </c>
    </row>
    <row r="594" spans="10:23" ht="21.75" thickTop="1" thickBot="1">
      <c r="J594" s="221"/>
      <c r="K594" s="222"/>
      <c r="L594" s="221"/>
      <c r="M594" s="222"/>
      <c r="N594" s="221"/>
      <c r="O594" s="222"/>
      <c r="P594" s="221"/>
      <c r="Q594" s="222"/>
      <c r="R594" s="221"/>
      <c r="S594" s="222"/>
      <c r="T594" s="221"/>
      <c r="U594" s="222"/>
      <c r="V594" s="169" t="str">
        <f t="shared" si="16"/>
        <v/>
      </c>
      <c r="W594" s="39" t="str">
        <f t="shared" si="17"/>
        <v/>
      </c>
    </row>
    <row r="595" spans="10:23" ht="21.75" thickTop="1" thickBot="1">
      <c r="J595" s="221"/>
      <c r="K595" s="222"/>
      <c r="L595" s="221"/>
      <c r="M595" s="222"/>
      <c r="N595" s="221"/>
      <c r="O595" s="222"/>
      <c r="P595" s="221"/>
      <c r="Q595" s="222"/>
      <c r="R595" s="221"/>
      <c r="S595" s="222"/>
      <c r="T595" s="221"/>
      <c r="U595" s="222"/>
      <c r="V595" s="169" t="str">
        <f t="shared" si="16"/>
        <v/>
      </c>
      <c r="W595" s="39" t="str">
        <f t="shared" si="17"/>
        <v/>
      </c>
    </row>
    <row r="596" spans="10:23" ht="21.75" thickTop="1" thickBot="1">
      <c r="J596" s="221"/>
      <c r="K596" s="222"/>
      <c r="L596" s="221"/>
      <c r="M596" s="222"/>
      <c r="N596" s="221"/>
      <c r="O596" s="222"/>
      <c r="P596" s="221"/>
      <c r="Q596" s="222"/>
      <c r="R596" s="221"/>
      <c r="S596" s="222"/>
      <c r="T596" s="221"/>
      <c r="U596" s="222"/>
      <c r="V596" s="169" t="str">
        <f t="shared" si="16"/>
        <v/>
      </c>
      <c r="W596" s="39" t="str">
        <f t="shared" si="17"/>
        <v/>
      </c>
    </row>
    <row r="597" spans="10:23" ht="21.75" thickTop="1" thickBot="1">
      <c r="J597" s="221"/>
      <c r="K597" s="222"/>
      <c r="L597" s="221"/>
      <c r="M597" s="222"/>
      <c r="N597" s="221"/>
      <c r="O597" s="222"/>
      <c r="P597" s="221"/>
      <c r="Q597" s="222"/>
      <c r="R597" s="221"/>
      <c r="S597" s="222"/>
      <c r="T597" s="221"/>
      <c r="U597" s="222"/>
      <c r="V597" s="169" t="str">
        <f t="shared" si="16"/>
        <v/>
      </c>
      <c r="W597" s="39" t="str">
        <f t="shared" si="17"/>
        <v/>
      </c>
    </row>
    <row r="598" spans="10:23" ht="21.75" thickTop="1" thickBot="1">
      <c r="J598" s="221"/>
      <c r="K598" s="222"/>
      <c r="L598" s="221"/>
      <c r="M598" s="222"/>
      <c r="N598" s="221"/>
      <c r="O598" s="222"/>
      <c r="P598" s="221"/>
      <c r="Q598" s="222"/>
      <c r="R598" s="221"/>
      <c r="S598" s="222"/>
      <c r="T598" s="221"/>
      <c r="U598" s="222"/>
      <c r="V598" s="169" t="str">
        <f t="shared" si="16"/>
        <v/>
      </c>
      <c r="W598" s="39" t="str">
        <f t="shared" si="17"/>
        <v/>
      </c>
    </row>
    <row r="599" spans="10:23" ht="21.75" thickTop="1" thickBot="1">
      <c r="J599" s="221"/>
      <c r="K599" s="222"/>
      <c r="L599" s="221"/>
      <c r="M599" s="222"/>
      <c r="N599" s="221"/>
      <c r="O599" s="222"/>
      <c r="P599" s="221"/>
      <c r="Q599" s="222"/>
      <c r="R599" s="221"/>
      <c r="S599" s="222"/>
      <c r="T599" s="221"/>
      <c r="U599" s="222"/>
      <c r="V599" s="169" t="str">
        <f t="shared" si="16"/>
        <v/>
      </c>
      <c r="W599" s="39" t="str">
        <f t="shared" si="17"/>
        <v/>
      </c>
    </row>
    <row r="600" spans="10:23" ht="21.75" thickTop="1" thickBot="1">
      <c r="J600" s="221"/>
      <c r="K600" s="222"/>
      <c r="L600" s="221"/>
      <c r="M600" s="222"/>
      <c r="N600" s="221"/>
      <c r="O600" s="222"/>
      <c r="P600" s="221"/>
      <c r="Q600" s="222"/>
      <c r="R600" s="221"/>
      <c r="S600" s="222"/>
      <c r="T600" s="221"/>
      <c r="U600" s="222"/>
      <c r="V600" s="169" t="str">
        <f t="shared" si="16"/>
        <v/>
      </c>
      <c r="W600" s="39" t="str">
        <f t="shared" si="17"/>
        <v/>
      </c>
    </row>
    <row r="601" spans="10:23" ht="21.75" thickTop="1" thickBot="1">
      <c r="J601" s="221"/>
      <c r="K601" s="222"/>
      <c r="L601" s="221"/>
      <c r="M601" s="222"/>
      <c r="N601" s="221"/>
      <c r="O601" s="222"/>
      <c r="P601" s="221"/>
      <c r="Q601" s="222"/>
      <c r="R601" s="221"/>
      <c r="S601" s="222"/>
      <c r="T601" s="221"/>
      <c r="U601" s="222"/>
      <c r="V601" s="169" t="str">
        <f t="shared" si="16"/>
        <v/>
      </c>
      <c r="W601" s="39" t="str">
        <f t="shared" si="17"/>
        <v/>
      </c>
    </row>
    <row r="602" spans="10:23" ht="21.75" thickTop="1" thickBot="1">
      <c r="J602" s="221"/>
      <c r="K602" s="222"/>
      <c r="L602" s="221"/>
      <c r="M602" s="222"/>
      <c r="N602" s="221"/>
      <c r="O602" s="222"/>
      <c r="P602" s="221"/>
      <c r="Q602" s="222"/>
      <c r="R602" s="221"/>
      <c r="S602" s="222"/>
      <c r="T602" s="221"/>
      <c r="U602" s="222"/>
      <c r="V602" s="169" t="str">
        <f t="shared" si="16"/>
        <v/>
      </c>
      <c r="W602" s="39" t="str">
        <f t="shared" si="17"/>
        <v/>
      </c>
    </row>
    <row r="603" spans="10:23" ht="21.75" thickTop="1" thickBot="1">
      <c r="J603" s="221"/>
      <c r="K603" s="222"/>
      <c r="L603" s="221"/>
      <c r="M603" s="222"/>
      <c r="N603" s="221"/>
      <c r="O603" s="222"/>
      <c r="P603" s="221"/>
      <c r="Q603" s="222"/>
      <c r="R603" s="221"/>
      <c r="S603" s="222"/>
      <c r="T603" s="221"/>
      <c r="U603" s="222"/>
      <c r="V603" s="169" t="str">
        <f t="shared" si="16"/>
        <v/>
      </c>
      <c r="W603" s="39" t="str">
        <f t="shared" si="17"/>
        <v/>
      </c>
    </row>
    <row r="604" spans="10:23" ht="21.75" thickTop="1" thickBot="1">
      <c r="J604" s="221"/>
      <c r="K604" s="222"/>
      <c r="L604" s="221"/>
      <c r="M604" s="222"/>
      <c r="N604" s="221"/>
      <c r="O604" s="222"/>
      <c r="P604" s="221"/>
      <c r="Q604" s="222"/>
      <c r="R604" s="221"/>
      <c r="S604" s="222"/>
      <c r="T604" s="221"/>
      <c r="U604" s="222"/>
      <c r="V604" s="169" t="str">
        <f t="shared" si="16"/>
        <v/>
      </c>
      <c r="W604" s="39" t="str">
        <f t="shared" si="17"/>
        <v/>
      </c>
    </row>
    <row r="605" spans="10:23" ht="21.75" thickTop="1" thickBot="1">
      <c r="J605" s="221"/>
      <c r="K605" s="222"/>
      <c r="L605" s="221"/>
      <c r="M605" s="222"/>
      <c r="N605" s="221"/>
      <c r="O605" s="222"/>
      <c r="P605" s="221"/>
      <c r="Q605" s="222"/>
      <c r="R605" s="221"/>
      <c r="S605" s="222"/>
      <c r="T605" s="221"/>
      <c r="U605" s="222"/>
      <c r="V605" s="169" t="str">
        <f t="shared" ref="V605:V668" si="18">IF(AND(COUNTA(K605,M605,O605,Q605,S605,U605)=0,COUNTA(J605,L605,N605,P605,R605,T605)=6),"x","")</f>
        <v/>
      </c>
      <c r="W605" s="39" t="str">
        <f t="shared" ref="W605:W668" si="19">IF(COUNTA(K605,M605,O605,Q605,S605,U605)=1,"x","")</f>
        <v/>
      </c>
    </row>
    <row r="606" spans="10:23" ht="21.75" thickTop="1" thickBot="1">
      <c r="J606" s="221"/>
      <c r="K606" s="222"/>
      <c r="L606" s="221"/>
      <c r="M606" s="222"/>
      <c r="N606" s="221"/>
      <c r="O606" s="222"/>
      <c r="P606" s="221"/>
      <c r="Q606" s="222"/>
      <c r="R606" s="221"/>
      <c r="S606" s="222"/>
      <c r="T606" s="221"/>
      <c r="U606" s="222"/>
      <c r="V606" s="169" t="str">
        <f t="shared" si="18"/>
        <v/>
      </c>
      <c r="W606" s="39" t="str">
        <f t="shared" si="19"/>
        <v/>
      </c>
    </row>
    <row r="607" spans="10:23" ht="21.75" thickTop="1" thickBot="1">
      <c r="J607" s="221"/>
      <c r="K607" s="222"/>
      <c r="L607" s="221"/>
      <c r="M607" s="222"/>
      <c r="N607" s="221"/>
      <c r="O607" s="222"/>
      <c r="P607" s="221"/>
      <c r="Q607" s="222"/>
      <c r="R607" s="221"/>
      <c r="S607" s="222"/>
      <c r="T607" s="221"/>
      <c r="U607" s="222"/>
      <c r="V607" s="169" t="str">
        <f t="shared" si="18"/>
        <v/>
      </c>
      <c r="W607" s="39" t="str">
        <f t="shared" si="19"/>
        <v/>
      </c>
    </row>
    <row r="608" spans="10:23" ht="21.75" thickTop="1" thickBot="1">
      <c r="J608" s="221"/>
      <c r="K608" s="222"/>
      <c r="L608" s="221"/>
      <c r="M608" s="222"/>
      <c r="N608" s="221"/>
      <c r="O608" s="222"/>
      <c r="P608" s="221"/>
      <c r="Q608" s="222"/>
      <c r="R608" s="221"/>
      <c r="S608" s="222"/>
      <c r="T608" s="221"/>
      <c r="U608" s="222"/>
      <c r="V608" s="169" t="str">
        <f t="shared" si="18"/>
        <v/>
      </c>
      <c r="W608" s="39" t="str">
        <f t="shared" si="19"/>
        <v/>
      </c>
    </row>
    <row r="609" spans="10:23" ht="21.75" thickTop="1" thickBot="1">
      <c r="J609" s="221"/>
      <c r="K609" s="222"/>
      <c r="L609" s="221"/>
      <c r="M609" s="222"/>
      <c r="N609" s="221"/>
      <c r="O609" s="222"/>
      <c r="P609" s="221"/>
      <c r="Q609" s="222"/>
      <c r="R609" s="221"/>
      <c r="S609" s="222"/>
      <c r="T609" s="221"/>
      <c r="U609" s="222"/>
      <c r="V609" s="169" t="str">
        <f t="shared" si="18"/>
        <v/>
      </c>
      <c r="W609" s="39" t="str">
        <f t="shared" si="19"/>
        <v/>
      </c>
    </row>
    <row r="610" spans="10:23" ht="21.75" thickTop="1" thickBot="1">
      <c r="J610" s="221"/>
      <c r="K610" s="222"/>
      <c r="L610" s="221"/>
      <c r="M610" s="222"/>
      <c r="N610" s="221"/>
      <c r="O610" s="222"/>
      <c r="P610" s="221"/>
      <c r="Q610" s="222"/>
      <c r="R610" s="221"/>
      <c r="S610" s="222"/>
      <c r="T610" s="221"/>
      <c r="U610" s="222"/>
      <c r="V610" s="169" t="str">
        <f t="shared" si="18"/>
        <v/>
      </c>
      <c r="W610" s="39" t="str">
        <f t="shared" si="19"/>
        <v/>
      </c>
    </row>
    <row r="611" spans="10:23" ht="21.75" thickTop="1" thickBot="1">
      <c r="J611" s="221"/>
      <c r="K611" s="222"/>
      <c r="L611" s="221"/>
      <c r="M611" s="222"/>
      <c r="N611" s="221"/>
      <c r="O611" s="222"/>
      <c r="P611" s="221"/>
      <c r="Q611" s="222"/>
      <c r="R611" s="221"/>
      <c r="S611" s="222"/>
      <c r="T611" s="221"/>
      <c r="U611" s="222"/>
      <c r="V611" s="169" t="str">
        <f t="shared" si="18"/>
        <v/>
      </c>
      <c r="W611" s="39" t="str">
        <f t="shared" si="19"/>
        <v/>
      </c>
    </row>
    <row r="612" spans="10:23" ht="21.75" thickTop="1" thickBot="1">
      <c r="J612" s="221"/>
      <c r="K612" s="222"/>
      <c r="L612" s="221"/>
      <c r="M612" s="222"/>
      <c r="N612" s="221"/>
      <c r="O612" s="222"/>
      <c r="P612" s="221"/>
      <c r="Q612" s="222"/>
      <c r="R612" s="221"/>
      <c r="S612" s="222"/>
      <c r="T612" s="221"/>
      <c r="U612" s="222"/>
      <c r="V612" s="169" t="str">
        <f t="shared" si="18"/>
        <v/>
      </c>
      <c r="W612" s="39" t="str">
        <f t="shared" si="19"/>
        <v/>
      </c>
    </row>
    <row r="613" spans="10:23" ht="21.75" thickTop="1" thickBot="1">
      <c r="J613" s="221"/>
      <c r="K613" s="222"/>
      <c r="L613" s="221"/>
      <c r="M613" s="222"/>
      <c r="N613" s="221"/>
      <c r="O613" s="222"/>
      <c r="P613" s="221"/>
      <c r="Q613" s="222"/>
      <c r="R613" s="221"/>
      <c r="S613" s="222"/>
      <c r="T613" s="221"/>
      <c r="U613" s="222"/>
      <c r="V613" s="169" t="str">
        <f t="shared" si="18"/>
        <v/>
      </c>
      <c r="W613" s="39" t="str">
        <f t="shared" si="19"/>
        <v/>
      </c>
    </row>
    <row r="614" spans="10:23" ht="21.75" thickTop="1" thickBot="1">
      <c r="J614" s="221"/>
      <c r="K614" s="222"/>
      <c r="L614" s="221"/>
      <c r="M614" s="222"/>
      <c r="N614" s="221"/>
      <c r="O614" s="222"/>
      <c r="P614" s="221"/>
      <c r="Q614" s="222"/>
      <c r="R614" s="221"/>
      <c r="S614" s="222"/>
      <c r="T614" s="221"/>
      <c r="U614" s="222"/>
      <c r="V614" s="169" t="str">
        <f t="shared" si="18"/>
        <v/>
      </c>
      <c r="W614" s="39" t="str">
        <f t="shared" si="19"/>
        <v/>
      </c>
    </row>
    <row r="615" spans="10:23" ht="21.75" thickTop="1" thickBot="1">
      <c r="J615" s="221"/>
      <c r="K615" s="222"/>
      <c r="L615" s="221"/>
      <c r="M615" s="222"/>
      <c r="N615" s="221"/>
      <c r="O615" s="222"/>
      <c r="P615" s="221"/>
      <c r="Q615" s="222"/>
      <c r="R615" s="221"/>
      <c r="S615" s="222"/>
      <c r="T615" s="221"/>
      <c r="U615" s="222"/>
      <c r="V615" s="169" t="str">
        <f t="shared" si="18"/>
        <v/>
      </c>
      <c r="W615" s="39" t="str">
        <f t="shared" si="19"/>
        <v/>
      </c>
    </row>
    <row r="616" spans="10:23" ht="21.75" thickTop="1" thickBot="1">
      <c r="J616" s="221"/>
      <c r="K616" s="222"/>
      <c r="L616" s="221"/>
      <c r="M616" s="222"/>
      <c r="N616" s="221"/>
      <c r="O616" s="222"/>
      <c r="P616" s="221"/>
      <c r="Q616" s="222"/>
      <c r="R616" s="221"/>
      <c r="S616" s="222"/>
      <c r="T616" s="221"/>
      <c r="U616" s="222"/>
      <c r="V616" s="169" t="str">
        <f t="shared" si="18"/>
        <v/>
      </c>
      <c r="W616" s="39" t="str">
        <f t="shared" si="19"/>
        <v/>
      </c>
    </row>
    <row r="617" spans="10:23" ht="21.75" thickTop="1" thickBot="1">
      <c r="J617" s="221"/>
      <c r="K617" s="222"/>
      <c r="L617" s="221"/>
      <c r="M617" s="222"/>
      <c r="N617" s="221"/>
      <c r="O617" s="222"/>
      <c r="P617" s="221"/>
      <c r="Q617" s="222"/>
      <c r="R617" s="221"/>
      <c r="S617" s="222"/>
      <c r="T617" s="221"/>
      <c r="U617" s="222"/>
      <c r="V617" s="169" t="str">
        <f t="shared" si="18"/>
        <v/>
      </c>
      <c r="W617" s="39" t="str">
        <f t="shared" si="19"/>
        <v/>
      </c>
    </row>
    <row r="618" spans="10:23" ht="21.75" thickTop="1" thickBot="1">
      <c r="J618" s="221"/>
      <c r="K618" s="222"/>
      <c r="L618" s="221"/>
      <c r="M618" s="222"/>
      <c r="N618" s="221"/>
      <c r="O618" s="222"/>
      <c r="P618" s="221"/>
      <c r="Q618" s="222"/>
      <c r="R618" s="221"/>
      <c r="S618" s="222"/>
      <c r="T618" s="221"/>
      <c r="U618" s="222"/>
      <c r="V618" s="169" t="str">
        <f t="shared" si="18"/>
        <v/>
      </c>
      <c r="W618" s="39" t="str">
        <f t="shared" si="19"/>
        <v/>
      </c>
    </row>
    <row r="619" spans="10:23" ht="21.75" thickTop="1" thickBot="1">
      <c r="J619" s="221"/>
      <c r="K619" s="222"/>
      <c r="L619" s="221"/>
      <c r="M619" s="222"/>
      <c r="N619" s="221"/>
      <c r="O619" s="222"/>
      <c r="P619" s="221"/>
      <c r="Q619" s="222"/>
      <c r="R619" s="221"/>
      <c r="S619" s="222"/>
      <c r="T619" s="221"/>
      <c r="U619" s="222"/>
      <c r="V619" s="169" t="str">
        <f t="shared" si="18"/>
        <v/>
      </c>
      <c r="W619" s="39" t="str">
        <f t="shared" si="19"/>
        <v/>
      </c>
    </row>
    <row r="620" spans="10:23" ht="21.75" thickTop="1" thickBot="1">
      <c r="J620" s="221"/>
      <c r="K620" s="222"/>
      <c r="L620" s="221"/>
      <c r="M620" s="222"/>
      <c r="N620" s="221"/>
      <c r="O620" s="222"/>
      <c r="P620" s="221"/>
      <c r="Q620" s="222"/>
      <c r="R620" s="221"/>
      <c r="S620" s="222"/>
      <c r="T620" s="221"/>
      <c r="U620" s="222"/>
      <c r="V620" s="169" t="str">
        <f t="shared" si="18"/>
        <v/>
      </c>
      <c r="W620" s="39" t="str">
        <f t="shared" si="19"/>
        <v/>
      </c>
    </row>
    <row r="621" spans="10:23" ht="21.75" thickTop="1" thickBot="1">
      <c r="J621" s="221"/>
      <c r="K621" s="222"/>
      <c r="L621" s="221"/>
      <c r="M621" s="222"/>
      <c r="N621" s="221"/>
      <c r="O621" s="222"/>
      <c r="P621" s="221"/>
      <c r="Q621" s="222"/>
      <c r="R621" s="221"/>
      <c r="S621" s="222"/>
      <c r="T621" s="221"/>
      <c r="U621" s="222"/>
      <c r="V621" s="169" t="str">
        <f t="shared" si="18"/>
        <v/>
      </c>
      <c r="W621" s="39" t="str">
        <f t="shared" si="19"/>
        <v/>
      </c>
    </row>
    <row r="622" spans="10:23" ht="21.75" thickTop="1" thickBot="1">
      <c r="J622" s="221"/>
      <c r="K622" s="222"/>
      <c r="L622" s="221"/>
      <c r="M622" s="222"/>
      <c r="N622" s="221"/>
      <c r="O622" s="222"/>
      <c r="P622" s="221"/>
      <c r="Q622" s="222"/>
      <c r="R622" s="221"/>
      <c r="S622" s="222"/>
      <c r="T622" s="221"/>
      <c r="U622" s="222"/>
      <c r="V622" s="169" t="str">
        <f t="shared" si="18"/>
        <v/>
      </c>
      <c r="W622" s="39" t="str">
        <f t="shared" si="19"/>
        <v/>
      </c>
    </row>
    <row r="623" spans="10:23" ht="21.75" thickTop="1" thickBot="1">
      <c r="J623" s="221"/>
      <c r="K623" s="222"/>
      <c r="L623" s="221"/>
      <c r="M623" s="222"/>
      <c r="N623" s="221"/>
      <c r="O623" s="222"/>
      <c r="P623" s="221"/>
      <c r="Q623" s="222"/>
      <c r="R623" s="221"/>
      <c r="S623" s="222"/>
      <c r="T623" s="221"/>
      <c r="U623" s="222"/>
      <c r="V623" s="169" t="str">
        <f t="shared" si="18"/>
        <v/>
      </c>
      <c r="W623" s="39" t="str">
        <f t="shared" si="19"/>
        <v/>
      </c>
    </row>
    <row r="624" spans="10:23" ht="21.75" thickTop="1" thickBot="1">
      <c r="J624" s="221"/>
      <c r="K624" s="222"/>
      <c r="L624" s="221"/>
      <c r="M624" s="222"/>
      <c r="N624" s="221"/>
      <c r="O624" s="222"/>
      <c r="P624" s="221"/>
      <c r="Q624" s="222"/>
      <c r="R624" s="221"/>
      <c r="S624" s="222"/>
      <c r="T624" s="221"/>
      <c r="U624" s="222"/>
      <c r="V624" s="169" t="str">
        <f t="shared" si="18"/>
        <v/>
      </c>
      <c r="W624" s="39" t="str">
        <f t="shared" si="19"/>
        <v/>
      </c>
    </row>
    <row r="625" spans="10:23" ht="21.75" thickTop="1" thickBot="1">
      <c r="J625" s="221"/>
      <c r="K625" s="222"/>
      <c r="L625" s="221"/>
      <c r="M625" s="222"/>
      <c r="N625" s="221"/>
      <c r="O625" s="222"/>
      <c r="P625" s="221"/>
      <c r="Q625" s="222"/>
      <c r="R625" s="221"/>
      <c r="S625" s="222"/>
      <c r="T625" s="221"/>
      <c r="U625" s="222"/>
      <c r="V625" s="169" t="str">
        <f t="shared" si="18"/>
        <v/>
      </c>
      <c r="W625" s="39" t="str">
        <f t="shared" si="19"/>
        <v/>
      </c>
    </row>
    <row r="626" spans="10:23" ht="21.75" thickTop="1" thickBot="1">
      <c r="J626" s="221"/>
      <c r="K626" s="222"/>
      <c r="L626" s="221"/>
      <c r="M626" s="222"/>
      <c r="N626" s="221"/>
      <c r="O626" s="222"/>
      <c r="P626" s="221"/>
      <c r="Q626" s="222"/>
      <c r="R626" s="221"/>
      <c r="S626" s="222"/>
      <c r="T626" s="221"/>
      <c r="U626" s="222"/>
      <c r="V626" s="169" t="str">
        <f t="shared" si="18"/>
        <v/>
      </c>
      <c r="W626" s="39" t="str">
        <f t="shared" si="19"/>
        <v/>
      </c>
    </row>
    <row r="627" spans="10:23" ht="21.75" thickTop="1" thickBot="1">
      <c r="J627" s="221"/>
      <c r="K627" s="222"/>
      <c r="L627" s="221"/>
      <c r="M627" s="222"/>
      <c r="N627" s="221"/>
      <c r="O627" s="222"/>
      <c r="P627" s="221"/>
      <c r="Q627" s="222"/>
      <c r="R627" s="221"/>
      <c r="S627" s="222"/>
      <c r="T627" s="221"/>
      <c r="U627" s="222"/>
      <c r="V627" s="169" t="str">
        <f t="shared" si="18"/>
        <v/>
      </c>
      <c r="W627" s="39" t="str">
        <f t="shared" si="19"/>
        <v/>
      </c>
    </row>
    <row r="628" spans="10:23" ht="21.75" thickTop="1" thickBot="1">
      <c r="J628" s="221"/>
      <c r="K628" s="222"/>
      <c r="L628" s="221"/>
      <c r="M628" s="222"/>
      <c r="N628" s="221"/>
      <c r="O628" s="222"/>
      <c r="P628" s="221"/>
      <c r="Q628" s="222"/>
      <c r="R628" s="221"/>
      <c r="S628" s="222"/>
      <c r="T628" s="221"/>
      <c r="U628" s="222"/>
      <c r="V628" s="169" t="str">
        <f t="shared" si="18"/>
        <v/>
      </c>
      <c r="W628" s="39" t="str">
        <f t="shared" si="19"/>
        <v/>
      </c>
    </row>
    <row r="629" spans="10:23" ht="21.75" thickTop="1" thickBot="1">
      <c r="J629" s="221"/>
      <c r="K629" s="222"/>
      <c r="L629" s="221"/>
      <c r="M629" s="222"/>
      <c r="N629" s="221"/>
      <c r="O629" s="222"/>
      <c r="P629" s="221"/>
      <c r="Q629" s="222"/>
      <c r="R629" s="221"/>
      <c r="S629" s="222"/>
      <c r="T629" s="221"/>
      <c r="U629" s="222"/>
      <c r="V629" s="169" t="str">
        <f t="shared" si="18"/>
        <v/>
      </c>
      <c r="W629" s="39" t="str">
        <f t="shared" si="19"/>
        <v/>
      </c>
    </row>
    <row r="630" spans="10:23" ht="21.75" thickTop="1" thickBot="1">
      <c r="J630" s="221"/>
      <c r="K630" s="222"/>
      <c r="L630" s="221"/>
      <c r="M630" s="222"/>
      <c r="N630" s="221"/>
      <c r="O630" s="222"/>
      <c r="P630" s="221"/>
      <c r="Q630" s="222"/>
      <c r="R630" s="221"/>
      <c r="S630" s="222"/>
      <c r="T630" s="221"/>
      <c r="U630" s="222"/>
      <c r="V630" s="169" t="str">
        <f t="shared" si="18"/>
        <v/>
      </c>
      <c r="W630" s="39" t="str">
        <f t="shared" si="19"/>
        <v/>
      </c>
    </row>
    <row r="631" spans="10:23" ht="21.75" thickTop="1" thickBot="1">
      <c r="J631" s="221"/>
      <c r="K631" s="222"/>
      <c r="L631" s="221"/>
      <c r="M631" s="222"/>
      <c r="N631" s="221"/>
      <c r="O631" s="222"/>
      <c r="P631" s="221"/>
      <c r="Q631" s="222"/>
      <c r="R631" s="221"/>
      <c r="S631" s="222"/>
      <c r="T631" s="221"/>
      <c r="U631" s="222"/>
      <c r="V631" s="169" t="str">
        <f t="shared" si="18"/>
        <v/>
      </c>
      <c r="W631" s="39" t="str">
        <f t="shared" si="19"/>
        <v/>
      </c>
    </row>
    <row r="632" spans="10:23" ht="21.75" thickTop="1" thickBot="1">
      <c r="J632" s="221"/>
      <c r="K632" s="222"/>
      <c r="L632" s="221"/>
      <c r="M632" s="222"/>
      <c r="N632" s="221"/>
      <c r="O632" s="222"/>
      <c r="P632" s="221"/>
      <c r="Q632" s="222"/>
      <c r="R632" s="221"/>
      <c r="S632" s="222"/>
      <c r="T632" s="221"/>
      <c r="U632" s="222"/>
      <c r="V632" s="169" t="str">
        <f t="shared" si="18"/>
        <v/>
      </c>
      <c r="W632" s="39" t="str">
        <f t="shared" si="19"/>
        <v/>
      </c>
    </row>
    <row r="633" spans="10:23" ht="21.75" thickTop="1" thickBot="1">
      <c r="J633" s="221"/>
      <c r="K633" s="222"/>
      <c r="L633" s="221"/>
      <c r="M633" s="222"/>
      <c r="N633" s="221"/>
      <c r="O633" s="222"/>
      <c r="P633" s="221"/>
      <c r="Q633" s="222"/>
      <c r="R633" s="221"/>
      <c r="S633" s="222"/>
      <c r="T633" s="221"/>
      <c r="U633" s="222"/>
      <c r="V633" s="169" t="str">
        <f t="shared" si="18"/>
        <v/>
      </c>
      <c r="W633" s="39" t="str">
        <f t="shared" si="19"/>
        <v/>
      </c>
    </row>
    <row r="634" spans="10:23" ht="21.75" thickTop="1" thickBot="1">
      <c r="J634" s="221"/>
      <c r="K634" s="222"/>
      <c r="L634" s="221"/>
      <c r="M634" s="222"/>
      <c r="N634" s="221"/>
      <c r="O634" s="222"/>
      <c r="P634" s="221"/>
      <c r="Q634" s="222"/>
      <c r="R634" s="221"/>
      <c r="S634" s="222"/>
      <c r="T634" s="221"/>
      <c r="U634" s="222"/>
      <c r="V634" s="169" t="str">
        <f t="shared" si="18"/>
        <v/>
      </c>
      <c r="W634" s="39" t="str">
        <f t="shared" si="19"/>
        <v/>
      </c>
    </row>
    <row r="635" spans="10:23" ht="21.75" thickTop="1" thickBot="1">
      <c r="J635" s="221"/>
      <c r="K635" s="222"/>
      <c r="L635" s="221"/>
      <c r="M635" s="222"/>
      <c r="N635" s="221"/>
      <c r="O635" s="222"/>
      <c r="P635" s="221"/>
      <c r="Q635" s="222"/>
      <c r="R635" s="221"/>
      <c r="S635" s="222"/>
      <c r="T635" s="221"/>
      <c r="U635" s="222"/>
      <c r="V635" s="169" t="str">
        <f t="shared" si="18"/>
        <v/>
      </c>
      <c r="W635" s="39" t="str">
        <f t="shared" si="19"/>
        <v/>
      </c>
    </row>
    <row r="636" spans="10:23" ht="21.75" thickTop="1" thickBot="1">
      <c r="J636" s="221"/>
      <c r="K636" s="222"/>
      <c r="L636" s="221"/>
      <c r="M636" s="222"/>
      <c r="N636" s="221"/>
      <c r="O636" s="222"/>
      <c r="P636" s="221"/>
      <c r="Q636" s="222"/>
      <c r="R636" s="221"/>
      <c r="S636" s="222"/>
      <c r="T636" s="221"/>
      <c r="U636" s="222"/>
      <c r="V636" s="169" t="str">
        <f t="shared" si="18"/>
        <v/>
      </c>
      <c r="W636" s="39" t="str">
        <f t="shared" si="19"/>
        <v/>
      </c>
    </row>
    <row r="637" spans="10:23" ht="21.75" thickTop="1" thickBot="1">
      <c r="J637" s="221"/>
      <c r="K637" s="222"/>
      <c r="L637" s="221"/>
      <c r="M637" s="222"/>
      <c r="N637" s="221"/>
      <c r="O637" s="222"/>
      <c r="P637" s="221"/>
      <c r="Q637" s="222"/>
      <c r="R637" s="221"/>
      <c r="S637" s="222"/>
      <c r="T637" s="221"/>
      <c r="U637" s="222"/>
      <c r="V637" s="169" t="str">
        <f t="shared" si="18"/>
        <v/>
      </c>
      <c r="W637" s="39" t="str">
        <f t="shared" si="19"/>
        <v/>
      </c>
    </row>
    <row r="638" spans="10:23" ht="21.75" thickTop="1" thickBot="1">
      <c r="J638" s="221"/>
      <c r="K638" s="222"/>
      <c r="L638" s="221"/>
      <c r="M638" s="222"/>
      <c r="N638" s="221"/>
      <c r="O638" s="222"/>
      <c r="P638" s="221"/>
      <c r="Q638" s="222"/>
      <c r="R638" s="221"/>
      <c r="S638" s="222"/>
      <c r="T638" s="221"/>
      <c r="U638" s="222"/>
      <c r="V638" s="169" t="str">
        <f t="shared" si="18"/>
        <v/>
      </c>
      <c r="W638" s="39" t="str">
        <f t="shared" si="19"/>
        <v/>
      </c>
    </row>
    <row r="639" spans="10:23" ht="21.75" thickTop="1" thickBot="1">
      <c r="J639" s="221"/>
      <c r="K639" s="222"/>
      <c r="L639" s="221"/>
      <c r="M639" s="222"/>
      <c r="N639" s="221"/>
      <c r="O639" s="222"/>
      <c r="P639" s="221"/>
      <c r="Q639" s="222"/>
      <c r="R639" s="221"/>
      <c r="S639" s="222"/>
      <c r="T639" s="221"/>
      <c r="U639" s="222"/>
      <c r="V639" s="169" t="str">
        <f t="shared" si="18"/>
        <v/>
      </c>
      <c r="W639" s="39" t="str">
        <f t="shared" si="19"/>
        <v/>
      </c>
    </row>
    <row r="640" spans="10:23" ht="21.75" thickTop="1" thickBot="1">
      <c r="J640" s="221"/>
      <c r="K640" s="222"/>
      <c r="L640" s="221"/>
      <c r="M640" s="222"/>
      <c r="N640" s="221"/>
      <c r="O640" s="222"/>
      <c r="P640" s="221"/>
      <c r="Q640" s="222"/>
      <c r="R640" s="221"/>
      <c r="S640" s="222"/>
      <c r="T640" s="221"/>
      <c r="U640" s="222"/>
      <c r="V640" s="169" t="str">
        <f t="shared" si="18"/>
        <v/>
      </c>
      <c r="W640" s="39" t="str">
        <f t="shared" si="19"/>
        <v/>
      </c>
    </row>
    <row r="641" spans="10:23" ht="21.75" thickTop="1" thickBot="1">
      <c r="J641" s="221"/>
      <c r="K641" s="222"/>
      <c r="L641" s="221"/>
      <c r="M641" s="222"/>
      <c r="N641" s="221"/>
      <c r="O641" s="222"/>
      <c r="P641" s="221"/>
      <c r="Q641" s="222"/>
      <c r="R641" s="221"/>
      <c r="S641" s="222"/>
      <c r="T641" s="221"/>
      <c r="U641" s="222"/>
      <c r="V641" s="169" t="str">
        <f t="shared" si="18"/>
        <v/>
      </c>
      <c r="W641" s="39" t="str">
        <f t="shared" si="19"/>
        <v/>
      </c>
    </row>
    <row r="642" spans="10:23" ht="21.75" thickTop="1" thickBot="1">
      <c r="J642" s="221"/>
      <c r="K642" s="222"/>
      <c r="L642" s="221"/>
      <c r="M642" s="222"/>
      <c r="N642" s="221"/>
      <c r="O642" s="222"/>
      <c r="P642" s="221"/>
      <c r="Q642" s="222"/>
      <c r="R642" s="221"/>
      <c r="S642" s="222"/>
      <c r="T642" s="221"/>
      <c r="U642" s="222"/>
      <c r="V642" s="169" t="str">
        <f t="shared" si="18"/>
        <v/>
      </c>
      <c r="W642" s="39" t="str">
        <f t="shared" si="19"/>
        <v/>
      </c>
    </row>
    <row r="643" spans="10:23" ht="21.75" thickTop="1" thickBot="1">
      <c r="J643" s="221"/>
      <c r="K643" s="222"/>
      <c r="L643" s="221"/>
      <c r="M643" s="222"/>
      <c r="N643" s="221"/>
      <c r="O643" s="222"/>
      <c r="P643" s="221"/>
      <c r="Q643" s="222"/>
      <c r="R643" s="221"/>
      <c r="S643" s="222"/>
      <c r="T643" s="221"/>
      <c r="U643" s="222"/>
      <c r="V643" s="169" t="str">
        <f t="shared" si="18"/>
        <v/>
      </c>
      <c r="W643" s="39" t="str">
        <f t="shared" si="19"/>
        <v/>
      </c>
    </row>
    <row r="644" spans="10:23" ht="21.75" thickTop="1" thickBot="1">
      <c r="J644" s="221"/>
      <c r="K644" s="222"/>
      <c r="L644" s="221"/>
      <c r="M644" s="222"/>
      <c r="N644" s="221"/>
      <c r="O644" s="222"/>
      <c r="P644" s="221"/>
      <c r="Q644" s="222"/>
      <c r="R644" s="221"/>
      <c r="S644" s="222"/>
      <c r="T644" s="221"/>
      <c r="U644" s="222"/>
      <c r="V644" s="169" t="str">
        <f t="shared" si="18"/>
        <v/>
      </c>
      <c r="W644" s="39" t="str">
        <f t="shared" si="19"/>
        <v/>
      </c>
    </row>
    <row r="645" spans="10:23" ht="21.75" thickTop="1" thickBot="1">
      <c r="J645" s="221"/>
      <c r="K645" s="222"/>
      <c r="L645" s="221"/>
      <c r="M645" s="222"/>
      <c r="N645" s="221"/>
      <c r="O645" s="222"/>
      <c r="P645" s="221"/>
      <c r="Q645" s="222"/>
      <c r="R645" s="221"/>
      <c r="S645" s="222"/>
      <c r="T645" s="221"/>
      <c r="U645" s="222"/>
      <c r="V645" s="169" t="str">
        <f t="shared" si="18"/>
        <v/>
      </c>
      <c r="W645" s="39" t="str">
        <f t="shared" si="19"/>
        <v/>
      </c>
    </row>
    <row r="646" spans="10:23" ht="21.75" thickTop="1" thickBot="1">
      <c r="J646" s="221"/>
      <c r="K646" s="222"/>
      <c r="L646" s="221"/>
      <c r="M646" s="222"/>
      <c r="N646" s="221"/>
      <c r="O646" s="222"/>
      <c r="P646" s="221"/>
      <c r="Q646" s="222"/>
      <c r="R646" s="221"/>
      <c r="S646" s="222"/>
      <c r="T646" s="221"/>
      <c r="U646" s="222"/>
      <c r="V646" s="169" t="str">
        <f t="shared" si="18"/>
        <v/>
      </c>
      <c r="W646" s="39" t="str">
        <f t="shared" si="19"/>
        <v/>
      </c>
    </row>
    <row r="647" spans="10:23" ht="21.75" thickTop="1" thickBot="1">
      <c r="J647" s="221"/>
      <c r="K647" s="222"/>
      <c r="L647" s="221"/>
      <c r="M647" s="222"/>
      <c r="N647" s="221"/>
      <c r="O647" s="222"/>
      <c r="P647" s="221"/>
      <c r="Q647" s="222"/>
      <c r="R647" s="221"/>
      <c r="S647" s="222"/>
      <c r="T647" s="221"/>
      <c r="U647" s="222"/>
      <c r="V647" s="169" t="str">
        <f t="shared" si="18"/>
        <v/>
      </c>
      <c r="W647" s="39" t="str">
        <f t="shared" si="19"/>
        <v/>
      </c>
    </row>
    <row r="648" spans="10:23" ht="21.75" thickTop="1" thickBot="1">
      <c r="J648" s="221"/>
      <c r="K648" s="222"/>
      <c r="L648" s="221"/>
      <c r="M648" s="222"/>
      <c r="N648" s="221"/>
      <c r="O648" s="222"/>
      <c r="P648" s="221"/>
      <c r="Q648" s="222"/>
      <c r="R648" s="221"/>
      <c r="S648" s="222"/>
      <c r="T648" s="221"/>
      <c r="U648" s="222"/>
      <c r="V648" s="169" t="str">
        <f t="shared" si="18"/>
        <v/>
      </c>
      <c r="W648" s="39" t="str">
        <f t="shared" si="19"/>
        <v/>
      </c>
    </row>
    <row r="649" spans="10:23" ht="21.75" thickTop="1" thickBot="1">
      <c r="J649" s="221"/>
      <c r="K649" s="222"/>
      <c r="L649" s="221"/>
      <c r="M649" s="222"/>
      <c r="N649" s="221"/>
      <c r="O649" s="222"/>
      <c r="P649" s="221"/>
      <c r="Q649" s="222"/>
      <c r="R649" s="221"/>
      <c r="S649" s="222"/>
      <c r="T649" s="221"/>
      <c r="U649" s="222"/>
      <c r="V649" s="169" t="str">
        <f t="shared" si="18"/>
        <v/>
      </c>
      <c r="W649" s="39" t="str">
        <f t="shared" si="19"/>
        <v/>
      </c>
    </row>
    <row r="650" spans="10:23" ht="21.75" thickTop="1" thickBot="1">
      <c r="J650" s="221"/>
      <c r="K650" s="222"/>
      <c r="L650" s="221"/>
      <c r="M650" s="222"/>
      <c r="N650" s="221"/>
      <c r="O650" s="222"/>
      <c r="P650" s="221"/>
      <c r="Q650" s="222"/>
      <c r="R650" s="221"/>
      <c r="S650" s="222"/>
      <c r="T650" s="221"/>
      <c r="U650" s="222"/>
      <c r="V650" s="169" t="str">
        <f t="shared" si="18"/>
        <v/>
      </c>
      <c r="W650" s="39" t="str">
        <f t="shared" si="19"/>
        <v/>
      </c>
    </row>
    <row r="651" spans="10:23" ht="21.75" thickTop="1" thickBot="1">
      <c r="J651" s="221"/>
      <c r="K651" s="222"/>
      <c r="L651" s="221"/>
      <c r="M651" s="222"/>
      <c r="N651" s="221"/>
      <c r="O651" s="222"/>
      <c r="P651" s="221"/>
      <c r="Q651" s="222"/>
      <c r="R651" s="221"/>
      <c r="S651" s="222"/>
      <c r="T651" s="221"/>
      <c r="U651" s="222"/>
      <c r="V651" s="169" t="str">
        <f t="shared" si="18"/>
        <v/>
      </c>
      <c r="W651" s="39" t="str">
        <f t="shared" si="19"/>
        <v/>
      </c>
    </row>
    <row r="652" spans="10:23" ht="21.75" thickTop="1" thickBot="1">
      <c r="J652" s="221"/>
      <c r="K652" s="222"/>
      <c r="L652" s="221"/>
      <c r="M652" s="222"/>
      <c r="N652" s="221"/>
      <c r="O652" s="222"/>
      <c r="P652" s="221"/>
      <c r="Q652" s="222"/>
      <c r="R652" s="221"/>
      <c r="S652" s="222"/>
      <c r="T652" s="221"/>
      <c r="U652" s="222"/>
      <c r="V652" s="169" t="str">
        <f t="shared" si="18"/>
        <v/>
      </c>
      <c r="W652" s="39" t="str">
        <f t="shared" si="19"/>
        <v/>
      </c>
    </row>
    <row r="653" spans="10:23" ht="21.75" thickTop="1" thickBot="1">
      <c r="J653" s="221"/>
      <c r="K653" s="222"/>
      <c r="L653" s="221"/>
      <c r="M653" s="222"/>
      <c r="N653" s="221"/>
      <c r="O653" s="222"/>
      <c r="P653" s="221"/>
      <c r="Q653" s="222"/>
      <c r="R653" s="221"/>
      <c r="S653" s="222"/>
      <c r="T653" s="221"/>
      <c r="U653" s="222"/>
      <c r="V653" s="169" t="str">
        <f t="shared" si="18"/>
        <v/>
      </c>
      <c r="W653" s="39" t="str">
        <f t="shared" si="19"/>
        <v/>
      </c>
    </row>
    <row r="654" spans="10:23" ht="21.75" thickTop="1" thickBot="1">
      <c r="J654" s="221"/>
      <c r="K654" s="222"/>
      <c r="L654" s="221"/>
      <c r="M654" s="222"/>
      <c r="N654" s="221"/>
      <c r="O654" s="222"/>
      <c r="P654" s="221"/>
      <c r="Q654" s="222"/>
      <c r="R654" s="221"/>
      <c r="S654" s="222"/>
      <c r="T654" s="221"/>
      <c r="U654" s="222"/>
      <c r="V654" s="169" t="str">
        <f t="shared" si="18"/>
        <v/>
      </c>
      <c r="W654" s="39" t="str">
        <f t="shared" si="19"/>
        <v/>
      </c>
    </row>
    <row r="655" spans="10:23" ht="21.75" thickTop="1" thickBot="1">
      <c r="J655" s="221"/>
      <c r="K655" s="222"/>
      <c r="L655" s="221"/>
      <c r="M655" s="222"/>
      <c r="N655" s="221"/>
      <c r="O655" s="222"/>
      <c r="P655" s="221"/>
      <c r="Q655" s="222"/>
      <c r="R655" s="221"/>
      <c r="S655" s="222"/>
      <c r="T655" s="221"/>
      <c r="U655" s="222"/>
      <c r="V655" s="169" t="str">
        <f t="shared" si="18"/>
        <v/>
      </c>
      <c r="W655" s="39" t="str">
        <f t="shared" si="19"/>
        <v/>
      </c>
    </row>
    <row r="656" spans="10:23" ht="21.75" thickTop="1" thickBot="1">
      <c r="J656" s="221"/>
      <c r="K656" s="222"/>
      <c r="L656" s="221"/>
      <c r="M656" s="222"/>
      <c r="N656" s="221"/>
      <c r="O656" s="222"/>
      <c r="P656" s="221"/>
      <c r="Q656" s="222"/>
      <c r="R656" s="221"/>
      <c r="S656" s="222"/>
      <c r="T656" s="221"/>
      <c r="U656" s="222"/>
      <c r="V656" s="169" t="str">
        <f t="shared" si="18"/>
        <v/>
      </c>
      <c r="W656" s="39" t="str">
        <f t="shared" si="19"/>
        <v/>
      </c>
    </row>
    <row r="657" spans="10:23" ht="21.75" thickTop="1" thickBot="1">
      <c r="J657" s="221"/>
      <c r="K657" s="222"/>
      <c r="L657" s="221"/>
      <c r="M657" s="222"/>
      <c r="N657" s="221"/>
      <c r="O657" s="222"/>
      <c r="P657" s="221"/>
      <c r="Q657" s="222"/>
      <c r="R657" s="221"/>
      <c r="S657" s="222"/>
      <c r="T657" s="221"/>
      <c r="U657" s="222"/>
      <c r="V657" s="169" t="str">
        <f t="shared" si="18"/>
        <v/>
      </c>
      <c r="W657" s="39" t="str">
        <f t="shared" si="19"/>
        <v/>
      </c>
    </row>
    <row r="658" spans="10:23" ht="21.75" thickTop="1" thickBot="1">
      <c r="J658" s="221"/>
      <c r="K658" s="222"/>
      <c r="L658" s="221"/>
      <c r="M658" s="222"/>
      <c r="N658" s="221"/>
      <c r="O658" s="222"/>
      <c r="P658" s="221"/>
      <c r="Q658" s="222"/>
      <c r="R658" s="221"/>
      <c r="S658" s="222"/>
      <c r="T658" s="221"/>
      <c r="U658" s="222"/>
      <c r="V658" s="169" t="str">
        <f t="shared" si="18"/>
        <v/>
      </c>
      <c r="W658" s="39" t="str">
        <f t="shared" si="19"/>
        <v/>
      </c>
    </row>
    <row r="659" spans="10:23" ht="21.75" thickTop="1" thickBot="1">
      <c r="J659" s="221"/>
      <c r="K659" s="222"/>
      <c r="L659" s="221"/>
      <c r="M659" s="222"/>
      <c r="N659" s="221"/>
      <c r="O659" s="222"/>
      <c r="P659" s="221"/>
      <c r="Q659" s="222"/>
      <c r="R659" s="221"/>
      <c r="S659" s="222"/>
      <c r="T659" s="221"/>
      <c r="U659" s="222"/>
      <c r="V659" s="169" t="str">
        <f t="shared" si="18"/>
        <v/>
      </c>
      <c r="W659" s="39" t="str">
        <f t="shared" si="19"/>
        <v/>
      </c>
    </row>
    <row r="660" spans="10:23" ht="21.75" thickTop="1" thickBot="1">
      <c r="J660" s="221"/>
      <c r="K660" s="222"/>
      <c r="L660" s="221"/>
      <c r="M660" s="222"/>
      <c r="N660" s="221"/>
      <c r="O660" s="222"/>
      <c r="P660" s="221"/>
      <c r="Q660" s="222"/>
      <c r="R660" s="221"/>
      <c r="S660" s="222"/>
      <c r="T660" s="221"/>
      <c r="U660" s="222"/>
      <c r="V660" s="169" t="str">
        <f t="shared" si="18"/>
        <v/>
      </c>
      <c r="W660" s="39" t="str">
        <f t="shared" si="19"/>
        <v/>
      </c>
    </row>
    <row r="661" spans="10:23" ht="21.75" thickTop="1" thickBot="1">
      <c r="J661" s="221"/>
      <c r="K661" s="222"/>
      <c r="L661" s="221"/>
      <c r="M661" s="222"/>
      <c r="N661" s="221"/>
      <c r="O661" s="222"/>
      <c r="P661" s="221"/>
      <c r="Q661" s="222"/>
      <c r="R661" s="221"/>
      <c r="S661" s="222"/>
      <c r="T661" s="221"/>
      <c r="U661" s="222"/>
      <c r="V661" s="169" t="str">
        <f t="shared" si="18"/>
        <v/>
      </c>
      <c r="W661" s="39" t="str">
        <f t="shared" si="19"/>
        <v/>
      </c>
    </row>
    <row r="662" spans="10:23" ht="21.75" thickTop="1" thickBot="1">
      <c r="J662" s="221"/>
      <c r="K662" s="222"/>
      <c r="L662" s="221"/>
      <c r="M662" s="222"/>
      <c r="N662" s="221"/>
      <c r="O662" s="222"/>
      <c r="P662" s="221"/>
      <c r="Q662" s="222"/>
      <c r="R662" s="221"/>
      <c r="S662" s="222"/>
      <c r="T662" s="221"/>
      <c r="U662" s="222"/>
      <c r="V662" s="169" t="str">
        <f t="shared" si="18"/>
        <v/>
      </c>
      <c r="W662" s="39" t="str">
        <f t="shared" si="19"/>
        <v/>
      </c>
    </row>
    <row r="663" spans="10:23" ht="21.75" thickTop="1" thickBot="1">
      <c r="J663" s="221"/>
      <c r="K663" s="222"/>
      <c r="L663" s="221"/>
      <c r="M663" s="222"/>
      <c r="N663" s="221"/>
      <c r="O663" s="222"/>
      <c r="P663" s="221"/>
      <c r="Q663" s="222"/>
      <c r="R663" s="221"/>
      <c r="S663" s="222"/>
      <c r="T663" s="221"/>
      <c r="U663" s="222"/>
      <c r="V663" s="169" t="str">
        <f t="shared" si="18"/>
        <v/>
      </c>
      <c r="W663" s="39" t="str">
        <f t="shared" si="19"/>
        <v/>
      </c>
    </row>
    <row r="664" spans="10:23" ht="21.75" thickTop="1" thickBot="1">
      <c r="J664" s="221"/>
      <c r="K664" s="222"/>
      <c r="L664" s="221"/>
      <c r="M664" s="222"/>
      <c r="N664" s="221"/>
      <c r="O664" s="222"/>
      <c r="P664" s="221"/>
      <c r="Q664" s="222"/>
      <c r="R664" s="221"/>
      <c r="S664" s="222"/>
      <c r="T664" s="221"/>
      <c r="U664" s="222"/>
      <c r="V664" s="169" t="str">
        <f t="shared" si="18"/>
        <v/>
      </c>
      <c r="W664" s="39" t="str">
        <f t="shared" si="19"/>
        <v/>
      </c>
    </row>
    <row r="665" spans="10:23" ht="21.75" thickTop="1" thickBot="1">
      <c r="J665" s="221"/>
      <c r="K665" s="222"/>
      <c r="L665" s="221"/>
      <c r="M665" s="222"/>
      <c r="N665" s="221"/>
      <c r="O665" s="222"/>
      <c r="P665" s="221"/>
      <c r="Q665" s="222"/>
      <c r="R665" s="221"/>
      <c r="S665" s="222"/>
      <c r="T665" s="221"/>
      <c r="U665" s="222"/>
      <c r="V665" s="169" t="str">
        <f t="shared" si="18"/>
        <v/>
      </c>
      <c r="W665" s="39" t="str">
        <f t="shared" si="19"/>
        <v/>
      </c>
    </row>
    <row r="666" spans="10:23" ht="21.75" thickTop="1" thickBot="1">
      <c r="J666" s="221"/>
      <c r="K666" s="222"/>
      <c r="L666" s="221"/>
      <c r="M666" s="222"/>
      <c r="N666" s="221"/>
      <c r="O666" s="222"/>
      <c r="P666" s="221"/>
      <c r="Q666" s="222"/>
      <c r="R666" s="221"/>
      <c r="S666" s="222"/>
      <c r="T666" s="221"/>
      <c r="U666" s="222"/>
      <c r="V666" s="169" t="str">
        <f t="shared" si="18"/>
        <v/>
      </c>
      <c r="W666" s="39" t="str">
        <f t="shared" si="19"/>
        <v/>
      </c>
    </row>
    <row r="667" spans="10:23" ht="21.75" thickTop="1" thickBot="1">
      <c r="J667" s="221"/>
      <c r="K667" s="222"/>
      <c r="L667" s="221"/>
      <c r="M667" s="222"/>
      <c r="N667" s="221"/>
      <c r="O667" s="222"/>
      <c r="P667" s="221"/>
      <c r="Q667" s="222"/>
      <c r="R667" s="221"/>
      <c r="S667" s="222"/>
      <c r="T667" s="221"/>
      <c r="U667" s="222"/>
      <c r="V667" s="169" t="str">
        <f t="shared" si="18"/>
        <v/>
      </c>
      <c r="W667" s="39" t="str">
        <f t="shared" si="19"/>
        <v/>
      </c>
    </row>
    <row r="668" spans="10:23" ht="21.75" thickTop="1" thickBot="1">
      <c r="J668" s="221"/>
      <c r="K668" s="222"/>
      <c r="L668" s="221"/>
      <c r="M668" s="222"/>
      <c r="N668" s="221"/>
      <c r="O668" s="222"/>
      <c r="P668" s="221"/>
      <c r="Q668" s="222"/>
      <c r="R668" s="221"/>
      <c r="S668" s="222"/>
      <c r="T668" s="221"/>
      <c r="U668" s="222"/>
      <c r="V668" s="169" t="str">
        <f t="shared" si="18"/>
        <v/>
      </c>
      <c r="W668" s="39" t="str">
        <f t="shared" si="19"/>
        <v/>
      </c>
    </row>
    <row r="669" spans="10:23" ht="21.75" thickTop="1" thickBot="1">
      <c r="J669" s="221"/>
      <c r="K669" s="222"/>
      <c r="L669" s="221"/>
      <c r="M669" s="222"/>
      <c r="N669" s="221"/>
      <c r="O669" s="222"/>
      <c r="P669" s="221"/>
      <c r="Q669" s="222"/>
      <c r="R669" s="221"/>
      <c r="S669" s="222"/>
      <c r="T669" s="221"/>
      <c r="U669" s="222"/>
      <c r="V669" s="169" t="str">
        <f t="shared" ref="V669:V732" si="20">IF(AND(COUNTA(K669,M669,O669,Q669,S669,U669)=0,COUNTA(J669,L669,N669,P669,R669,T669)=6),"x","")</f>
        <v/>
      </c>
      <c r="W669" s="39" t="str">
        <f t="shared" ref="W669:W732" si="21">IF(COUNTA(K669,M669,O669,Q669,S669,U669)=1,"x","")</f>
        <v/>
      </c>
    </row>
    <row r="670" spans="10:23" ht="21.75" thickTop="1" thickBot="1">
      <c r="J670" s="221"/>
      <c r="K670" s="222"/>
      <c r="L670" s="221"/>
      <c r="M670" s="222"/>
      <c r="N670" s="221"/>
      <c r="O670" s="222"/>
      <c r="P670" s="221"/>
      <c r="Q670" s="222"/>
      <c r="R670" s="221"/>
      <c r="S670" s="222"/>
      <c r="T670" s="221"/>
      <c r="U670" s="222"/>
      <c r="V670" s="169" t="str">
        <f t="shared" si="20"/>
        <v/>
      </c>
      <c r="W670" s="39" t="str">
        <f t="shared" si="21"/>
        <v/>
      </c>
    </row>
    <row r="671" spans="10:23" ht="21.75" thickTop="1" thickBot="1">
      <c r="J671" s="221"/>
      <c r="K671" s="222"/>
      <c r="L671" s="221"/>
      <c r="M671" s="222"/>
      <c r="N671" s="221"/>
      <c r="O671" s="222"/>
      <c r="P671" s="221"/>
      <c r="Q671" s="222"/>
      <c r="R671" s="221"/>
      <c r="S671" s="222"/>
      <c r="T671" s="221"/>
      <c r="U671" s="222"/>
      <c r="V671" s="169" t="str">
        <f t="shared" si="20"/>
        <v/>
      </c>
      <c r="W671" s="39" t="str">
        <f t="shared" si="21"/>
        <v/>
      </c>
    </row>
    <row r="672" spans="10:23" ht="21.75" thickTop="1" thickBot="1">
      <c r="J672" s="221"/>
      <c r="K672" s="222"/>
      <c r="L672" s="221"/>
      <c r="M672" s="222"/>
      <c r="N672" s="221"/>
      <c r="O672" s="222"/>
      <c r="P672" s="221"/>
      <c r="Q672" s="222"/>
      <c r="R672" s="221"/>
      <c r="S672" s="222"/>
      <c r="T672" s="221"/>
      <c r="U672" s="222"/>
      <c r="V672" s="169" t="str">
        <f t="shared" si="20"/>
        <v/>
      </c>
      <c r="W672" s="39" t="str">
        <f t="shared" si="21"/>
        <v/>
      </c>
    </row>
    <row r="673" spans="10:23" ht="21.75" thickTop="1" thickBot="1">
      <c r="J673" s="221"/>
      <c r="K673" s="222"/>
      <c r="L673" s="221"/>
      <c r="M673" s="222"/>
      <c r="N673" s="221"/>
      <c r="O673" s="222"/>
      <c r="P673" s="221"/>
      <c r="Q673" s="222"/>
      <c r="R673" s="221"/>
      <c r="S673" s="222"/>
      <c r="T673" s="221"/>
      <c r="U673" s="222"/>
      <c r="V673" s="169" t="str">
        <f t="shared" si="20"/>
        <v/>
      </c>
      <c r="W673" s="39" t="str">
        <f t="shared" si="21"/>
        <v/>
      </c>
    </row>
    <row r="674" spans="10:23" ht="21.75" thickTop="1" thickBot="1">
      <c r="J674" s="221"/>
      <c r="K674" s="222"/>
      <c r="L674" s="221"/>
      <c r="M674" s="222"/>
      <c r="N674" s="221"/>
      <c r="O674" s="222"/>
      <c r="P674" s="221"/>
      <c r="Q674" s="222"/>
      <c r="R674" s="221"/>
      <c r="S674" s="222"/>
      <c r="T674" s="221"/>
      <c r="U674" s="222"/>
      <c r="V674" s="169" t="str">
        <f t="shared" si="20"/>
        <v/>
      </c>
      <c r="W674" s="39" t="str">
        <f t="shared" si="21"/>
        <v/>
      </c>
    </row>
    <row r="675" spans="10:23" ht="21.75" thickTop="1" thickBot="1">
      <c r="J675" s="221"/>
      <c r="K675" s="222"/>
      <c r="L675" s="221"/>
      <c r="M675" s="222"/>
      <c r="N675" s="221"/>
      <c r="O675" s="222"/>
      <c r="P675" s="221"/>
      <c r="Q675" s="222"/>
      <c r="R675" s="221"/>
      <c r="S675" s="222"/>
      <c r="T675" s="221"/>
      <c r="U675" s="222"/>
      <c r="V675" s="169" t="str">
        <f t="shared" si="20"/>
        <v/>
      </c>
      <c r="W675" s="39" t="str">
        <f t="shared" si="21"/>
        <v/>
      </c>
    </row>
    <row r="676" spans="10:23" ht="21.75" thickTop="1" thickBot="1">
      <c r="J676" s="221"/>
      <c r="K676" s="222"/>
      <c r="L676" s="221"/>
      <c r="M676" s="222"/>
      <c r="N676" s="221"/>
      <c r="O676" s="222"/>
      <c r="P676" s="221"/>
      <c r="Q676" s="222"/>
      <c r="R676" s="221"/>
      <c r="S676" s="222"/>
      <c r="T676" s="221"/>
      <c r="U676" s="222"/>
      <c r="V676" s="169" t="str">
        <f t="shared" si="20"/>
        <v/>
      </c>
      <c r="W676" s="39" t="str">
        <f t="shared" si="21"/>
        <v/>
      </c>
    </row>
    <row r="677" spans="10:23" ht="21.75" thickTop="1" thickBot="1">
      <c r="J677" s="221"/>
      <c r="K677" s="222"/>
      <c r="L677" s="221"/>
      <c r="M677" s="222"/>
      <c r="N677" s="221"/>
      <c r="O677" s="222"/>
      <c r="P677" s="221"/>
      <c r="Q677" s="222"/>
      <c r="R677" s="221"/>
      <c r="S677" s="222"/>
      <c r="T677" s="221"/>
      <c r="U677" s="222"/>
      <c r="V677" s="169" t="str">
        <f t="shared" si="20"/>
        <v/>
      </c>
      <c r="W677" s="39" t="str">
        <f t="shared" si="21"/>
        <v/>
      </c>
    </row>
    <row r="678" spans="10:23" ht="21.75" thickTop="1" thickBot="1">
      <c r="J678" s="221"/>
      <c r="K678" s="222"/>
      <c r="L678" s="221"/>
      <c r="M678" s="222"/>
      <c r="N678" s="221"/>
      <c r="O678" s="222"/>
      <c r="P678" s="221"/>
      <c r="Q678" s="222"/>
      <c r="R678" s="221"/>
      <c r="S678" s="222"/>
      <c r="T678" s="221"/>
      <c r="U678" s="222"/>
      <c r="V678" s="169" t="str">
        <f t="shared" si="20"/>
        <v/>
      </c>
      <c r="W678" s="39" t="str">
        <f t="shared" si="21"/>
        <v/>
      </c>
    </row>
    <row r="679" spans="10:23" ht="21.75" thickTop="1" thickBot="1">
      <c r="J679" s="221"/>
      <c r="K679" s="222"/>
      <c r="L679" s="221"/>
      <c r="M679" s="222"/>
      <c r="N679" s="221"/>
      <c r="O679" s="222"/>
      <c r="P679" s="221"/>
      <c r="Q679" s="222"/>
      <c r="R679" s="221"/>
      <c r="S679" s="222"/>
      <c r="T679" s="221"/>
      <c r="U679" s="222"/>
      <c r="V679" s="169" t="str">
        <f t="shared" si="20"/>
        <v/>
      </c>
      <c r="W679" s="39" t="str">
        <f t="shared" si="21"/>
        <v/>
      </c>
    </row>
    <row r="680" spans="10:23" ht="21.75" thickTop="1" thickBot="1">
      <c r="J680" s="221"/>
      <c r="K680" s="222"/>
      <c r="L680" s="221"/>
      <c r="M680" s="222"/>
      <c r="N680" s="221"/>
      <c r="O680" s="222"/>
      <c r="P680" s="221"/>
      <c r="Q680" s="222"/>
      <c r="R680" s="221"/>
      <c r="S680" s="222"/>
      <c r="T680" s="221"/>
      <c r="U680" s="222"/>
      <c r="V680" s="169" t="str">
        <f t="shared" si="20"/>
        <v/>
      </c>
      <c r="W680" s="39" t="str">
        <f t="shared" si="21"/>
        <v/>
      </c>
    </row>
    <row r="681" spans="10:23" ht="21.75" thickTop="1" thickBot="1">
      <c r="J681" s="221"/>
      <c r="K681" s="222"/>
      <c r="L681" s="221"/>
      <c r="M681" s="222"/>
      <c r="N681" s="221"/>
      <c r="O681" s="222"/>
      <c r="P681" s="221"/>
      <c r="Q681" s="222"/>
      <c r="R681" s="221"/>
      <c r="S681" s="222"/>
      <c r="T681" s="221"/>
      <c r="U681" s="222"/>
      <c r="V681" s="169" t="str">
        <f t="shared" si="20"/>
        <v/>
      </c>
      <c r="W681" s="39" t="str">
        <f t="shared" si="21"/>
        <v/>
      </c>
    </row>
    <row r="682" spans="10:23" ht="21.75" thickTop="1" thickBot="1">
      <c r="J682" s="221"/>
      <c r="K682" s="222"/>
      <c r="L682" s="221"/>
      <c r="M682" s="222"/>
      <c r="N682" s="221"/>
      <c r="O682" s="222"/>
      <c r="P682" s="221"/>
      <c r="Q682" s="222"/>
      <c r="R682" s="221"/>
      <c r="S682" s="222"/>
      <c r="T682" s="221"/>
      <c r="U682" s="222"/>
      <c r="V682" s="169" t="str">
        <f t="shared" si="20"/>
        <v/>
      </c>
      <c r="W682" s="39" t="str">
        <f t="shared" si="21"/>
        <v/>
      </c>
    </row>
    <row r="683" spans="10:23" ht="21.75" thickTop="1" thickBot="1">
      <c r="J683" s="221"/>
      <c r="K683" s="222"/>
      <c r="L683" s="221"/>
      <c r="M683" s="222"/>
      <c r="N683" s="221"/>
      <c r="O683" s="222"/>
      <c r="P683" s="221"/>
      <c r="Q683" s="222"/>
      <c r="R683" s="221"/>
      <c r="S683" s="222"/>
      <c r="T683" s="221"/>
      <c r="U683" s="222"/>
      <c r="V683" s="169" t="str">
        <f t="shared" si="20"/>
        <v/>
      </c>
      <c r="W683" s="39" t="str">
        <f t="shared" si="21"/>
        <v/>
      </c>
    </row>
    <row r="684" spans="10:23" ht="21.75" thickTop="1" thickBot="1">
      <c r="J684" s="221"/>
      <c r="K684" s="222"/>
      <c r="L684" s="221"/>
      <c r="M684" s="222"/>
      <c r="N684" s="221"/>
      <c r="O684" s="222"/>
      <c r="P684" s="221"/>
      <c r="Q684" s="222"/>
      <c r="R684" s="221"/>
      <c r="S684" s="222"/>
      <c r="T684" s="221"/>
      <c r="U684" s="222"/>
      <c r="V684" s="169" t="str">
        <f t="shared" si="20"/>
        <v/>
      </c>
      <c r="W684" s="39" t="str">
        <f t="shared" si="21"/>
        <v/>
      </c>
    </row>
    <row r="685" spans="10:23" ht="21.75" thickTop="1" thickBot="1">
      <c r="J685" s="221"/>
      <c r="K685" s="222"/>
      <c r="L685" s="221"/>
      <c r="M685" s="222"/>
      <c r="N685" s="221"/>
      <c r="O685" s="222"/>
      <c r="P685" s="221"/>
      <c r="Q685" s="222"/>
      <c r="R685" s="221"/>
      <c r="S685" s="222"/>
      <c r="T685" s="221"/>
      <c r="U685" s="222"/>
      <c r="V685" s="169" t="str">
        <f t="shared" si="20"/>
        <v/>
      </c>
      <c r="W685" s="39" t="str">
        <f t="shared" si="21"/>
        <v/>
      </c>
    </row>
    <row r="686" spans="10:23" ht="21.75" thickTop="1" thickBot="1">
      <c r="J686" s="221"/>
      <c r="K686" s="222"/>
      <c r="L686" s="221"/>
      <c r="M686" s="222"/>
      <c r="N686" s="221"/>
      <c r="O686" s="222"/>
      <c r="P686" s="221"/>
      <c r="Q686" s="222"/>
      <c r="R686" s="221"/>
      <c r="S686" s="222"/>
      <c r="T686" s="221"/>
      <c r="U686" s="222"/>
      <c r="V686" s="169" t="str">
        <f t="shared" si="20"/>
        <v/>
      </c>
      <c r="W686" s="39" t="str">
        <f t="shared" si="21"/>
        <v/>
      </c>
    </row>
    <row r="687" spans="10:23" ht="21.75" thickTop="1" thickBot="1">
      <c r="J687" s="221"/>
      <c r="K687" s="222"/>
      <c r="L687" s="221"/>
      <c r="M687" s="222"/>
      <c r="N687" s="221"/>
      <c r="O687" s="222"/>
      <c r="P687" s="221"/>
      <c r="Q687" s="222"/>
      <c r="R687" s="221"/>
      <c r="S687" s="222"/>
      <c r="T687" s="221"/>
      <c r="U687" s="222"/>
      <c r="V687" s="169" t="str">
        <f t="shared" si="20"/>
        <v/>
      </c>
      <c r="W687" s="39" t="str">
        <f t="shared" si="21"/>
        <v/>
      </c>
    </row>
    <row r="688" spans="10:23" ht="21.75" thickTop="1" thickBot="1">
      <c r="J688" s="221"/>
      <c r="K688" s="222"/>
      <c r="L688" s="221"/>
      <c r="M688" s="222"/>
      <c r="N688" s="221"/>
      <c r="O688" s="222"/>
      <c r="P688" s="221"/>
      <c r="Q688" s="222"/>
      <c r="R688" s="221"/>
      <c r="S688" s="222"/>
      <c r="T688" s="221"/>
      <c r="U688" s="222"/>
      <c r="V688" s="169" t="str">
        <f t="shared" si="20"/>
        <v/>
      </c>
      <c r="W688" s="39" t="str">
        <f t="shared" si="21"/>
        <v/>
      </c>
    </row>
    <row r="689" spans="10:23" ht="21.75" thickTop="1" thickBot="1">
      <c r="J689" s="221"/>
      <c r="K689" s="222"/>
      <c r="L689" s="221"/>
      <c r="M689" s="222"/>
      <c r="N689" s="221"/>
      <c r="O689" s="222"/>
      <c r="P689" s="221"/>
      <c r="Q689" s="222"/>
      <c r="R689" s="221"/>
      <c r="S689" s="222"/>
      <c r="T689" s="221"/>
      <c r="U689" s="222"/>
      <c r="V689" s="169" t="str">
        <f t="shared" si="20"/>
        <v/>
      </c>
      <c r="W689" s="39" t="str">
        <f t="shared" si="21"/>
        <v/>
      </c>
    </row>
    <row r="690" spans="10:23" ht="21.75" thickTop="1" thickBot="1">
      <c r="J690" s="221"/>
      <c r="K690" s="222"/>
      <c r="L690" s="221"/>
      <c r="M690" s="222"/>
      <c r="N690" s="221"/>
      <c r="O690" s="222"/>
      <c r="P690" s="221"/>
      <c r="Q690" s="222"/>
      <c r="R690" s="221"/>
      <c r="S690" s="222"/>
      <c r="T690" s="221"/>
      <c r="U690" s="222"/>
      <c r="V690" s="169" t="str">
        <f t="shared" si="20"/>
        <v/>
      </c>
      <c r="W690" s="39" t="str">
        <f t="shared" si="21"/>
        <v/>
      </c>
    </row>
    <row r="691" spans="10:23" ht="21.75" thickTop="1" thickBot="1">
      <c r="J691" s="221"/>
      <c r="K691" s="222"/>
      <c r="L691" s="221"/>
      <c r="M691" s="222"/>
      <c r="N691" s="221"/>
      <c r="O691" s="222"/>
      <c r="P691" s="221"/>
      <c r="Q691" s="222"/>
      <c r="R691" s="221"/>
      <c r="S691" s="222"/>
      <c r="T691" s="221"/>
      <c r="U691" s="222"/>
      <c r="V691" s="169" t="str">
        <f t="shared" si="20"/>
        <v/>
      </c>
      <c r="W691" s="39" t="str">
        <f t="shared" si="21"/>
        <v/>
      </c>
    </row>
    <row r="692" spans="10:23" ht="21.75" thickTop="1" thickBot="1">
      <c r="J692" s="221"/>
      <c r="K692" s="222"/>
      <c r="L692" s="221"/>
      <c r="M692" s="222"/>
      <c r="N692" s="221"/>
      <c r="O692" s="222"/>
      <c r="P692" s="221"/>
      <c r="Q692" s="222"/>
      <c r="R692" s="221"/>
      <c r="S692" s="222"/>
      <c r="T692" s="221"/>
      <c r="U692" s="222"/>
      <c r="V692" s="169" t="str">
        <f t="shared" si="20"/>
        <v/>
      </c>
      <c r="W692" s="39" t="str">
        <f t="shared" si="21"/>
        <v/>
      </c>
    </row>
    <row r="693" spans="10:23" ht="21.75" thickTop="1" thickBot="1">
      <c r="J693" s="221"/>
      <c r="K693" s="222"/>
      <c r="L693" s="221"/>
      <c r="M693" s="222"/>
      <c r="N693" s="221"/>
      <c r="O693" s="222"/>
      <c r="P693" s="221"/>
      <c r="Q693" s="222"/>
      <c r="R693" s="221"/>
      <c r="S693" s="222"/>
      <c r="T693" s="221"/>
      <c r="U693" s="222"/>
      <c r="V693" s="169" t="str">
        <f t="shared" si="20"/>
        <v/>
      </c>
      <c r="W693" s="39" t="str">
        <f t="shared" si="21"/>
        <v/>
      </c>
    </row>
    <row r="694" spans="10:23" ht="21.75" thickTop="1" thickBot="1">
      <c r="J694" s="221"/>
      <c r="K694" s="222"/>
      <c r="L694" s="221"/>
      <c r="M694" s="222"/>
      <c r="N694" s="221"/>
      <c r="O694" s="222"/>
      <c r="P694" s="221"/>
      <c r="Q694" s="222"/>
      <c r="R694" s="221"/>
      <c r="S694" s="222"/>
      <c r="T694" s="221"/>
      <c r="U694" s="222"/>
      <c r="V694" s="169" t="str">
        <f t="shared" si="20"/>
        <v/>
      </c>
      <c r="W694" s="39" t="str">
        <f t="shared" si="21"/>
        <v/>
      </c>
    </row>
    <row r="695" spans="10:23" ht="21.75" thickTop="1" thickBot="1">
      <c r="J695" s="221"/>
      <c r="K695" s="222"/>
      <c r="L695" s="221"/>
      <c r="M695" s="222"/>
      <c r="N695" s="221"/>
      <c r="O695" s="222"/>
      <c r="P695" s="221"/>
      <c r="Q695" s="222"/>
      <c r="R695" s="221"/>
      <c r="S695" s="222"/>
      <c r="T695" s="221"/>
      <c r="U695" s="222"/>
      <c r="V695" s="169" t="str">
        <f t="shared" si="20"/>
        <v/>
      </c>
      <c r="W695" s="39" t="str">
        <f t="shared" si="21"/>
        <v/>
      </c>
    </row>
    <row r="696" spans="10:23" ht="21.75" thickTop="1" thickBot="1">
      <c r="J696" s="221"/>
      <c r="K696" s="222"/>
      <c r="L696" s="221"/>
      <c r="M696" s="222"/>
      <c r="N696" s="221"/>
      <c r="O696" s="222"/>
      <c r="P696" s="221"/>
      <c r="Q696" s="222"/>
      <c r="R696" s="221"/>
      <c r="S696" s="222"/>
      <c r="T696" s="221"/>
      <c r="U696" s="222"/>
      <c r="V696" s="169" t="str">
        <f t="shared" si="20"/>
        <v/>
      </c>
      <c r="W696" s="39" t="str">
        <f t="shared" si="21"/>
        <v/>
      </c>
    </row>
    <row r="697" spans="10:23" ht="21.75" thickTop="1" thickBot="1">
      <c r="J697" s="221"/>
      <c r="K697" s="222"/>
      <c r="L697" s="221"/>
      <c r="M697" s="222"/>
      <c r="N697" s="221"/>
      <c r="O697" s="222"/>
      <c r="P697" s="221"/>
      <c r="Q697" s="222"/>
      <c r="R697" s="221"/>
      <c r="S697" s="222"/>
      <c r="T697" s="221"/>
      <c r="U697" s="222"/>
      <c r="V697" s="169" t="str">
        <f t="shared" si="20"/>
        <v/>
      </c>
      <c r="W697" s="39" t="str">
        <f t="shared" si="21"/>
        <v/>
      </c>
    </row>
    <row r="698" spans="10:23" ht="21.75" thickTop="1" thickBot="1">
      <c r="J698" s="221"/>
      <c r="K698" s="222"/>
      <c r="L698" s="221"/>
      <c r="M698" s="222"/>
      <c r="N698" s="221"/>
      <c r="O698" s="222"/>
      <c r="P698" s="221"/>
      <c r="Q698" s="222"/>
      <c r="R698" s="221"/>
      <c r="S698" s="222"/>
      <c r="T698" s="221"/>
      <c r="U698" s="222"/>
      <c r="V698" s="169" t="str">
        <f t="shared" si="20"/>
        <v/>
      </c>
      <c r="W698" s="39" t="str">
        <f t="shared" si="21"/>
        <v/>
      </c>
    </row>
    <row r="699" spans="10:23" ht="21.75" thickTop="1" thickBot="1">
      <c r="J699" s="221"/>
      <c r="K699" s="222"/>
      <c r="L699" s="221"/>
      <c r="M699" s="222"/>
      <c r="N699" s="221"/>
      <c r="O699" s="222"/>
      <c r="P699" s="221"/>
      <c r="Q699" s="222"/>
      <c r="R699" s="221"/>
      <c r="S699" s="222"/>
      <c r="T699" s="221"/>
      <c r="U699" s="222"/>
      <c r="V699" s="169" t="str">
        <f t="shared" si="20"/>
        <v/>
      </c>
      <c r="W699" s="39" t="str">
        <f t="shared" si="21"/>
        <v/>
      </c>
    </row>
    <row r="700" spans="10:23" ht="21.75" thickTop="1" thickBot="1">
      <c r="J700" s="221"/>
      <c r="K700" s="222"/>
      <c r="L700" s="221"/>
      <c r="M700" s="222"/>
      <c r="N700" s="221"/>
      <c r="O700" s="222"/>
      <c r="P700" s="221"/>
      <c r="Q700" s="222"/>
      <c r="R700" s="221"/>
      <c r="S700" s="222"/>
      <c r="T700" s="221"/>
      <c r="U700" s="222"/>
      <c r="V700" s="169" t="str">
        <f t="shared" si="20"/>
        <v/>
      </c>
      <c r="W700" s="39" t="str">
        <f t="shared" si="21"/>
        <v/>
      </c>
    </row>
    <row r="701" spans="10:23" ht="21.75" thickTop="1" thickBot="1">
      <c r="J701" s="221"/>
      <c r="K701" s="222"/>
      <c r="L701" s="221"/>
      <c r="M701" s="222"/>
      <c r="N701" s="221"/>
      <c r="O701" s="222"/>
      <c r="P701" s="221"/>
      <c r="Q701" s="222"/>
      <c r="R701" s="221"/>
      <c r="S701" s="222"/>
      <c r="T701" s="221"/>
      <c r="U701" s="222"/>
      <c r="V701" s="169" t="str">
        <f t="shared" si="20"/>
        <v/>
      </c>
      <c r="W701" s="39" t="str">
        <f t="shared" si="21"/>
        <v/>
      </c>
    </row>
    <row r="702" spans="10:23" ht="21.75" thickTop="1" thickBot="1">
      <c r="J702" s="221"/>
      <c r="K702" s="222"/>
      <c r="L702" s="221"/>
      <c r="M702" s="222"/>
      <c r="N702" s="221"/>
      <c r="O702" s="222"/>
      <c r="P702" s="221"/>
      <c r="Q702" s="222"/>
      <c r="R702" s="221"/>
      <c r="S702" s="222"/>
      <c r="T702" s="221"/>
      <c r="U702" s="222"/>
      <c r="V702" s="169" t="str">
        <f t="shared" si="20"/>
        <v/>
      </c>
      <c r="W702" s="39" t="str">
        <f t="shared" si="21"/>
        <v/>
      </c>
    </row>
    <row r="703" spans="10:23" ht="21.75" thickTop="1" thickBot="1">
      <c r="J703" s="221"/>
      <c r="K703" s="222"/>
      <c r="L703" s="221"/>
      <c r="M703" s="222"/>
      <c r="N703" s="221"/>
      <c r="O703" s="222"/>
      <c r="P703" s="221"/>
      <c r="Q703" s="222"/>
      <c r="R703" s="221"/>
      <c r="S703" s="222"/>
      <c r="T703" s="221"/>
      <c r="U703" s="222"/>
      <c r="V703" s="169" t="str">
        <f t="shared" si="20"/>
        <v/>
      </c>
      <c r="W703" s="39" t="str">
        <f t="shared" si="21"/>
        <v/>
      </c>
    </row>
    <row r="704" spans="10:23" ht="21.75" thickTop="1" thickBot="1">
      <c r="J704" s="221"/>
      <c r="K704" s="222"/>
      <c r="L704" s="221"/>
      <c r="M704" s="222"/>
      <c r="N704" s="221"/>
      <c r="O704" s="222"/>
      <c r="P704" s="221"/>
      <c r="Q704" s="222"/>
      <c r="R704" s="221"/>
      <c r="S704" s="222"/>
      <c r="T704" s="221"/>
      <c r="U704" s="222"/>
      <c r="V704" s="169" t="str">
        <f t="shared" si="20"/>
        <v/>
      </c>
      <c r="W704" s="39" t="str">
        <f t="shared" si="21"/>
        <v/>
      </c>
    </row>
    <row r="705" spans="10:23" ht="21.75" thickTop="1" thickBot="1">
      <c r="J705" s="221"/>
      <c r="K705" s="222"/>
      <c r="L705" s="221"/>
      <c r="M705" s="222"/>
      <c r="N705" s="221"/>
      <c r="O705" s="222"/>
      <c r="P705" s="221"/>
      <c r="Q705" s="222"/>
      <c r="R705" s="221"/>
      <c r="S705" s="222"/>
      <c r="T705" s="221"/>
      <c r="U705" s="222"/>
      <c r="V705" s="169" t="str">
        <f t="shared" si="20"/>
        <v/>
      </c>
      <c r="W705" s="39" t="str">
        <f t="shared" si="21"/>
        <v/>
      </c>
    </row>
    <row r="706" spans="10:23" ht="21.75" thickTop="1" thickBot="1">
      <c r="J706" s="221"/>
      <c r="K706" s="222"/>
      <c r="L706" s="221"/>
      <c r="M706" s="222"/>
      <c r="N706" s="221"/>
      <c r="O706" s="222"/>
      <c r="P706" s="221"/>
      <c r="Q706" s="222"/>
      <c r="R706" s="221"/>
      <c r="S706" s="222"/>
      <c r="T706" s="221"/>
      <c r="U706" s="222"/>
      <c r="V706" s="169" t="str">
        <f t="shared" si="20"/>
        <v/>
      </c>
      <c r="W706" s="39" t="str">
        <f t="shared" si="21"/>
        <v/>
      </c>
    </row>
    <row r="707" spans="10:23" ht="21.75" thickTop="1" thickBot="1">
      <c r="J707" s="221"/>
      <c r="K707" s="222"/>
      <c r="L707" s="221"/>
      <c r="M707" s="222"/>
      <c r="N707" s="221"/>
      <c r="O707" s="222"/>
      <c r="P707" s="221"/>
      <c r="Q707" s="222"/>
      <c r="R707" s="221"/>
      <c r="S707" s="222"/>
      <c r="T707" s="221"/>
      <c r="U707" s="222"/>
      <c r="V707" s="169" t="str">
        <f t="shared" si="20"/>
        <v/>
      </c>
      <c r="W707" s="39" t="str">
        <f t="shared" si="21"/>
        <v/>
      </c>
    </row>
    <row r="708" spans="10:23" ht="21.75" thickTop="1" thickBot="1">
      <c r="J708" s="221"/>
      <c r="K708" s="222"/>
      <c r="L708" s="221"/>
      <c r="M708" s="222"/>
      <c r="N708" s="221"/>
      <c r="O708" s="222"/>
      <c r="P708" s="221"/>
      <c r="Q708" s="222"/>
      <c r="R708" s="221"/>
      <c r="S708" s="222"/>
      <c r="T708" s="221"/>
      <c r="U708" s="222"/>
      <c r="V708" s="169" t="str">
        <f t="shared" si="20"/>
        <v/>
      </c>
      <c r="W708" s="39" t="str">
        <f t="shared" si="21"/>
        <v/>
      </c>
    </row>
    <row r="709" spans="10:23" ht="21.75" thickTop="1" thickBot="1">
      <c r="J709" s="221"/>
      <c r="K709" s="222"/>
      <c r="L709" s="221"/>
      <c r="M709" s="222"/>
      <c r="N709" s="221"/>
      <c r="O709" s="222"/>
      <c r="P709" s="221"/>
      <c r="Q709" s="222"/>
      <c r="R709" s="221"/>
      <c r="S709" s="222"/>
      <c r="T709" s="221"/>
      <c r="U709" s="222"/>
      <c r="V709" s="169" t="str">
        <f t="shared" si="20"/>
        <v/>
      </c>
      <c r="W709" s="39" t="str">
        <f t="shared" si="21"/>
        <v/>
      </c>
    </row>
    <row r="710" spans="10:23" ht="21.75" thickTop="1" thickBot="1">
      <c r="J710" s="221"/>
      <c r="K710" s="222"/>
      <c r="L710" s="221"/>
      <c r="M710" s="222"/>
      <c r="N710" s="221"/>
      <c r="O710" s="222"/>
      <c r="P710" s="221"/>
      <c r="Q710" s="222"/>
      <c r="R710" s="221"/>
      <c r="S710" s="222"/>
      <c r="T710" s="221"/>
      <c r="U710" s="222"/>
      <c r="V710" s="169" t="str">
        <f t="shared" si="20"/>
        <v/>
      </c>
      <c r="W710" s="39" t="str">
        <f t="shared" si="21"/>
        <v/>
      </c>
    </row>
    <row r="711" spans="10:23" ht="21.75" thickTop="1" thickBot="1">
      <c r="J711" s="221"/>
      <c r="K711" s="222"/>
      <c r="L711" s="221"/>
      <c r="M711" s="222"/>
      <c r="N711" s="221"/>
      <c r="O711" s="222"/>
      <c r="P711" s="221"/>
      <c r="Q711" s="222"/>
      <c r="R711" s="221"/>
      <c r="S711" s="222"/>
      <c r="T711" s="221"/>
      <c r="U711" s="222"/>
      <c r="V711" s="169" t="str">
        <f t="shared" si="20"/>
        <v/>
      </c>
      <c r="W711" s="39" t="str">
        <f t="shared" si="21"/>
        <v/>
      </c>
    </row>
    <row r="712" spans="10:23" ht="21.75" thickTop="1" thickBot="1">
      <c r="J712" s="221"/>
      <c r="K712" s="222"/>
      <c r="L712" s="221"/>
      <c r="M712" s="222"/>
      <c r="N712" s="221"/>
      <c r="O712" s="222"/>
      <c r="P712" s="221"/>
      <c r="Q712" s="222"/>
      <c r="R712" s="221"/>
      <c r="S712" s="222"/>
      <c r="T712" s="221"/>
      <c r="U712" s="222"/>
      <c r="V712" s="169" t="str">
        <f t="shared" si="20"/>
        <v/>
      </c>
      <c r="W712" s="39" t="str">
        <f t="shared" si="21"/>
        <v/>
      </c>
    </row>
    <row r="713" spans="10:23" ht="21.75" thickTop="1" thickBot="1">
      <c r="J713" s="221"/>
      <c r="K713" s="222"/>
      <c r="L713" s="221"/>
      <c r="M713" s="222"/>
      <c r="N713" s="221"/>
      <c r="O713" s="222"/>
      <c r="P713" s="221"/>
      <c r="Q713" s="222"/>
      <c r="R713" s="221"/>
      <c r="S713" s="222"/>
      <c r="T713" s="221"/>
      <c r="U713" s="222"/>
      <c r="V713" s="169" t="str">
        <f t="shared" si="20"/>
        <v/>
      </c>
      <c r="W713" s="39" t="str">
        <f t="shared" si="21"/>
        <v/>
      </c>
    </row>
    <row r="714" spans="10:23" ht="21.75" thickTop="1" thickBot="1">
      <c r="J714" s="221"/>
      <c r="K714" s="222"/>
      <c r="L714" s="221"/>
      <c r="M714" s="222"/>
      <c r="N714" s="221"/>
      <c r="O714" s="222"/>
      <c r="P714" s="221"/>
      <c r="Q714" s="222"/>
      <c r="R714" s="221"/>
      <c r="S714" s="222"/>
      <c r="T714" s="221"/>
      <c r="U714" s="222"/>
      <c r="V714" s="169" t="str">
        <f t="shared" si="20"/>
        <v/>
      </c>
      <c r="W714" s="39" t="str">
        <f t="shared" si="21"/>
        <v/>
      </c>
    </row>
    <row r="715" spans="10:23" ht="21.75" thickTop="1" thickBot="1">
      <c r="J715" s="221"/>
      <c r="K715" s="222"/>
      <c r="L715" s="221"/>
      <c r="M715" s="222"/>
      <c r="N715" s="221"/>
      <c r="O715" s="222"/>
      <c r="P715" s="221"/>
      <c r="Q715" s="222"/>
      <c r="R715" s="221"/>
      <c r="S715" s="222"/>
      <c r="T715" s="221"/>
      <c r="U715" s="222"/>
      <c r="V715" s="169" t="str">
        <f t="shared" si="20"/>
        <v/>
      </c>
      <c r="W715" s="39" t="str">
        <f t="shared" si="21"/>
        <v/>
      </c>
    </row>
    <row r="716" spans="10:23" ht="21.75" thickTop="1" thickBot="1">
      <c r="J716" s="221"/>
      <c r="K716" s="222"/>
      <c r="L716" s="221"/>
      <c r="M716" s="222"/>
      <c r="N716" s="221"/>
      <c r="O716" s="222"/>
      <c r="P716" s="221"/>
      <c r="Q716" s="222"/>
      <c r="R716" s="221"/>
      <c r="S716" s="222"/>
      <c r="T716" s="221"/>
      <c r="U716" s="222"/>
      <c r="V716" s="169" t="str">
        <f t="shared" si="20"/>
        <v/>
      </c>
      <c r="W716" s="39" t="str">
        <f t="shared" si="21"/>
        <v/>
      </c>
    </row>
    <row r="717" spans="10:23" ht="21.75" thickTop="1" thickBot="1">
      <c r="J717" s="221"/>
      <c r="K717" s="222"/>
      <c r="L717" s="221"/>
      <c r="M717" s="222"/>
      <c r="N717" s="221"/>
      <c r="O717" s="222"/>
      <c r="P717" s="221"/>
      <c r="Q717" s="222"/>
      <c r="R717" s="221"/>
      <c r="S717" s="222"/>
      <c r="T717" s="221"/>
      <c r="U717" s="222"/>
      <c r="V717" s="169" t="str">
        <f t="shared" si="20"/>
        <v/>
      </c>
      <c r="W717" s="39" t="str">
        <f t="shared" si="21"/>
        <v/>
      </c>
    </row>
    <row r="718" spans="10:23" ht="21.75" thickTop="1" thickBot="1">
      <c r="J718" s="221"/>
      <c r="K718" s="222"/>
      <c r="L718" s="221"/>
      <c r="M718" s="222"/>
      <c r="N718" s="221"/>
      <c r="O718" s="222"/>
      <c r="P718" s="221"/>
      <c r="Q718" s="222"/>
      <c r="R718" s="221"/>
      <c r="S718" s="222"/>
      <c r="T718" s="221"/>
      <c r="U718" s="222"/>
      <c r="V718" s="169" t="str">
        <f t="shared" si="20"/>
        <v/>
      </c>
      <c r="W718" s="39" t="str">
        <f t="shared" si="21"/>
        <v/>
      </c>
    </row>
    <row r="719" spans="10:23" ht="21.75" thickTop="1" thickBot="1">
      <c r="J719" s="221"/>
      <c r="K719" s="222"/>
      <c r="L719" s="221"/>
      <c r="M719" s="222"/>
      <c r="N719" s="221"/>
      <c r="O719" s="222"/>
      <c r="P719" s="221"/>
      <c r="Q719" s="222"/>
      <c r="R719" s="221"/>
      <c r="S719" s="222"/>
      <c r="T719" s="221"/>
      <c r="U719" s="222"/>
      <c r="V719" s="169" t="str">
        <f t="shared" si="20"/>
        <v/>
      </c>
      <c r="W719" s="39" t="str">
        <f t="shared" si="21"/>
        <v/>
      </c>
    </row>
    <row r="720" spans="10:23" ht="21.75" thickTop="1" thickBot="1">
      <c r="J720" s="221"/>
      <c r="K720" s="222"/>
      <c r="L720" s="221"/>
      <c r="M720" s="222"/>
      <c r="N720" s="221"/>
      <c r="O720" s="222"/>
      <c r="P720" s="221"/>
      <c r="Q720" s="222"/>
      <c r="R720" s="221"/>
      <c r="S720" s="222"/>
      <c r="T720" s="221"/>
      <c r="U720" s="222"/>
      <c r="V720" s="169" t="str">
        <f t="shared" si="20"/>
        <v/>
      </c>
      <c r="W720" s="39" t="str">
        <f t="shared" si="21"/>
        <v/>
      </c>
    </row>
    <row r="721" spans="10:23" ht="21.75" thickTop="1" thickBot="1">
      <c r="J721" s="221"/>
      <c r="K721" s="222"/>
      <c r="L721" s="221"/>
      <c r="M721" s="222"/>
      <c r="N721" s="221"/>
      <c r="O721" s="222"/>
      <c r="P721" s="221"/>
      <c r="Q721" s="222"/>
      <c r="R721" s="221"/>
      <c r="S721" s="222"/>
      <c r="T721" s="221"/>
      <c r="U721" s="222"/>
      <c r="V721" s="169" t="str">
        <f t="shared" si="20"/>
        <v/>
      </c>
      <c r="W721" s="39" t="str">
        <f t="shared" si="21"/>
        <v/>
      </c>
    </row>
    <row r="722" spans="10:23" ht="21.75" thickTop="1" thickBot="1">
      <c r="J722" s="221"/>
      <c r="K722" s="222"/>
      <c r="L722" s="221"/>
      <c r="M722" s="222"/>
      <c r="N722" s="221"/>
      <c r="O722" s="222"/>
      <c r="P722" s="221"/>
      <c r="Q722" s="222"/>
      <c r="R722" s="221"/>
      <c r="S722" s="222"/>
      <c r="T722" s="221"/>
      <c r="U722" s="222"/>
      <c r="V722" s="169" t="str">
        <f t="shared" si="20"/>
        <v/>
      </c>
      <c r="W722" s="39" t="str">
        <f t="shared" si="21"/>
        <v/>
      </c>
    </row>
    <row r="723" spans="10:23" ht="21.75" thickTop="1" thickBot="1">
      <c r="J723" s="221"/>
      <c r="K723" s="222"/>
      <c r="L723" s="221"/>
      <c r="M723" s="222"/>
      <c r="N723" s="221"/>
      <c r="O723" s="222"/>
      <c r="P723" s="221"/>
      <c r="Q723" s="222"/>
      <c r="R723" s="221"/>
      <c r="S723" s="222"/>
      <c r="T723" s="221"/>
      <c r="U723" s="222"/>
      <c r="V723" s="169" t="str">
        <f t="shared" si="20"/>
        <v/>
      </c>
      <c r="W723" s="39" t="str">
        <f t="shared" si="21"/>
        <v/>
      </c>
    </row>
    <row r="724" spans="10:23" ht="21.75" thickTop="1" thickBot="1">
      <c r="J724" s="221"/>
      <c r="K724" s="222"/>
      <c r="L724" s="221"/>
      <c r="M724" s="222"/>
      <c r="N724" s="221"/>
      <c r="O724" s="222"/>
      <c r="P724" s="221"/>
      <c r="Q724" s="222"/>
      <c r="R724" s="221"/>
      <c r="S724" s="222"/>
      <c r="T724" s="221"/>
      <c r="U724" s="222"/>
      <c r="V724" s="169" t="str">
        <f t="shared" si="20"/>
        <v/>
      </c>
      <c r="W724" s="39" t="str">
        <f t="shared" si="21"/>
        <v/>
      </c>
    </row>
    <row r="725" spans="10:23" ht="21.75" thickTop="1" thickBot="1">
      <c r="J725" s="221"/>
      <c r="K725" s="222"/>
      <c r="L725" s="221"/>
      <c r="M725" s="222"/>
      <c r="N725" s="221"/>
      <c r="O725" s="222"/>
      <c r="P725" s="221"/>
      <c r="Q725" s="222"/>
      <c r="R725" s="221"/>
      <c r="S725" s="222"/>
      <c r="T725" s="221"/>
      <c r="U725" s="222"/>
      <c r="V725" s="169" t="str">
        <f t="shared" si="20"/>
        <v/>
      </c>
      <c r="W725" s="39" t="str">
        <f t="shared" si="21"/>
        <v/>
      </c>
    </row>
    <row r="726" spans="10:23" ht="21.75" thickTop="1" thickBot="1">
      <c r="J726" s="221"/>
      <c r="K726" s="222"/>
      <c r="L726" s="221"/>
      <c r="M726" s="222"/>
      <c r="N726" s="221"/>
      <c r="O726" s="222"/>
      <c r="P726" s="221"/>
      <c r="Q726" s="222"/>
      <c r="R726" s="221"/>
      <c r="S726" s="222"/>
      <c r="T726" s="221"/>
      <c r="U726" s="222"/>
      <c r="V726" s="169" t="str">
        <f t="shared" si="20"/>
        <v/>
      </c>
      <c r="W726" s="39" t="str">
        <f t="shared" si="21"/>
        <v/>
      </c>
    </row>
    <row r="727" spans="10:23" ht="21.75" thickTop="1" thickBot="1">
      <c r="J727" s="221"/>
      <c r="K727" s="222"/>
      <c r="L727" s="221"/>
      <c r="M727" s="222"/>
      <c r="N727" s="221"/>
      <c r="O727" s="222"/>
      <c r="P727" s="221"/>
      <c r="Q727" s="222"/>
      <c r="R727" s="221"/>
      <c r="S727" s="222"/>
      <c r="T727" s="221"/>
      <c r="U727" s="222"/>
      <c r="V727" s="169" t="str">
        <f t="shared" si="20"/>
        <v/>
      </c>
      <c r="W727" s="39" t="str">
        <f t="shared" si="21"/>
        <v/>
      </c>
    </row>
    <row r="728" spans="10:23" ht="21.75" thickTop="1" thickBot="1">
      <c r="J728" s="221"/>
      <c r="K728" s="222"/>
      <c r="L728" s="221"/>
      <c r="M728" s="222"/>
      <c r="N728" s="221"/>
      <c r="O728" s="222"/>
      <c r="P728" s="221"/>
      <c r="Q728" s="222"/>
      <c r="R728" s="221"/>
      <c r="S728" s="222"/>
      <c r="T728" s="221"/>
      <c r="U728" s="222"/>
      <c r="V728" s="169" t="str">
        <f t="shared" si="20"/>
        <v/>
      </c>
      <c r="W728" s="39" t="str">
        <f t="shared" si="21"/>
        <v/>
      </c>
    </row>
    <row r="729" spans="10:23" ht="21.75" thickTop="1" thickBot="1">
      <c r="J729" s="221"/>
      <c r="K729" s="222"/>
      <c r="L729" s="221"/>
      <c r="M729" s="222"/>
      <c r="N729" s="221"/>
      <c r="O729" s="222"/>
      <c r="P729" s="221"/>
      <c r="Q729" s="222"/>
      <c r="R729" s="221"/>
      <c r="S729" s="222"/>
      <c r="T729" s="221"/>
      <c r="U729" s="222"/>
      <c r="V729" s="169" t="str">
        <f t="shared" si="20"/>
        <v/>
      </c>
      <c r="W729" s="39" t="str">
        <f t="shared" si="21"/>
        <v/>
      </c>
    </row>
    <row r="730" spans="10:23" ht="21.75" thickTop="1" thickBot="1">
      <c r="J730" s="221"/>
      <c r="K730" s="222"/>
      <c r="L730" s="221"/>
      <c r="M730" s="222"/>
      <c r="N730" s="221"/>
      <c r="O730" s="222"/>
      <c r="P730" s="221"/>
      <c r="Q730" s="222"/>
      <c r="R730" s="221"/>
      <c r="S730" s="222"/>
      <c r="T730" s="221"/>
      <c r="U730" s="222"/>
      <c r="V730" s="169" t="str">
        <f t="shared" si="20"/>
        <v/>
      </c>
      <c r="W730" s="39" t="str">
        <f t="shared" si="21"/>
        <v/>
      </c>
    </row>
    <row r="731" spans="10:23" ht="21.75" thickTop="1" thickBot="1">
      <c r="J731" s="221"/>
      <c r="K731" s="222"/>
      <c r="L731" s="221"/>
      <c r="M731" s="222"/>
      <c r="N731" s="221"/>
      <c r="O731" s="222"/>
      <c r="P731" s="221"/>
      <c r="Q731" s="222"/>
      <c r="R731" s="221"/>
      <c r="S731" s="222"/>
      <c r="T731" s="221"/>
      <c r="U731" s="222"/>
      <c r="V731" s="169" t="str">
        <f t="shared" si="20"/>
        <v/>
      </c>
      <c r="W731" s="39" t="str">
        <f t="shared" si="21"/>
        <v/>
      </c>
    </row>
    <row r="732" spans="10:23" ht="21.75" thickTop="1" thickBot="1">
      <c r="J732" s="221"/>
      <c r="K732" s="222"/>
      <c r="L732" s="221"/>
      <c r="M732" s="222"/>
      <c r="N732" s="221"/>
      <c r="O732" s="222"/>
      <c r="P732" s="221"/>
      <c r="Q732" s="222"/>
      <c r="R732" s="221"/>
      <c r="S732" s="222"/>
      <c r="T732" s="221"/>
      <c r="U732" s="222"/>
      <c r="V732" s="169" t="str">
        <f t="shared" si="20"/>
        <v/>
      </c>
      <c r="W732" s="39" t="str">
        <f t="shared" si="21"/>
        <v/>
      </c>
    </row>
    <row r="733" spans="10:23" ht="21.75" thickTop="1" thickBot="1">
      <c r="J733" s="221"/>
      <c r="K733" s="222"/>
      <c r="L733" s="221"/>
      <c r="M733" s="222"/>
      <c r="N733" s="221"/>
      <c r="O733" s="222"/>
      <c r="P733" s="221"/>
      <c r="Q733" s="222"/>
      <c r="R733" s="221"/>
      <c r="S733" s="222"/>
      <c r="T733" s="221"/>
      <c r="U733" s="222"/>
      <c r="V733" s="169" t="str">
        <f t="shared" ref="V733:V796" si="22">IF(AND(COUNTA(K733,M733,O733,Q733,S733,U733)=0,COUNTA(J733,L733,N733,P733,R733,T733)=6),"x","")</f>
        <v/>
      </c>
      <c r="W733" s="39" t="str">
        <f t="shared" ref="W733:W796" si="23">IF(COUNTA(K733,M733,O733,Q733,S733,U733)=1,"x","")</f>
        <v/>
      </c>
    </row>
    <row r="734" spans="10:23" ht="21.75" thickTop="1" thickBot="1">
      <c r="J734" s="221"/>
      <c r="K734" s="222"/>
      <c r="L734" s="221"/>
      <c r="M734" s="222"/>
      <c r="N734" s="221"/>
      <c r="O734" s="222"/>
      <c r="P734" s="221"/>
      <c r="Q734" s="222"/>
      <c r="R734" s="221"/>
      <c r="S734" s="222"/>
      <c r="T734" s="221"/>
      <c r="U734" s="222"/>
      <c r="V734" s="169" t="str">
        <f t="shared" si="22"/>
        <v/>
      </c>
      <c r="W734" s="39" t="str">
        <f t="shared" si="23"/>
        <v/>
      </c>
    </row>
    <row r="735" spans="10:23" ht="21.75" thickTop="1" thickBot="1">
      <c r="J735" s="221"/>
      <c r="K735" s="222"/>
      <c r="L735" s="221"/>
      <c r="M735" s="222"/>
      <c r="N735" s="221"/>
      <c r="O735" s="222"/>
      <c r="P735" s="221"/>
      <c r="Q735" s="222"/>
      <c r="R735" s="221"/>
      <c r="S735" s="222"/>
      <c r="T735" s="221"/>
      <c r="U735" s="222"/>
      <c r="V735" s="169" t="str">
        <f t="shared" si="22"/>
        <v/>
      </c>
      <c r="W735" s="39" t="str">
        <f t="shared" si="23"/>
        <v/>
      </c>
    </row>
    <row r="736" spans="10:23" ht="21.75" thickTop="1" thickBot="1">
      <c r="J736" s="221"/>
      <c r="K736" s="222"/>
      <c r="L736" s="221"/>
      <c r="M736" s="222"/>
      <c r="N736" s="221"/>
      <c r="O736" s="222"/>
      <c r="P736" s="221"/>
      <c r="Q736" s="222"/>
      <c r="R736" s="221"/>
      <c r="S736" s="222"/>
      <c r="T736" s="221"/>
      <c r="U736" s="222"/>
      <c r="V736" s="169" t="str">
        <f t="shared" si="22"/>
        <v/>
      </c>
      <c r="W736" s="39" t="str">
        <f t="shared" si="23"/>
        <v/>
      </c>
    </row>
    <row r="737" spans="10:23" ht="21.75" thickTop="1" thickBot="1">
      <c r="J737" s="221"/>
      <c r="K737" s="222"/>
      <c r="L737" s="221"/>
      <c r="M737" s="222"/>
      <c r="N737" s="221"/>
      <c r="O737" s="222"/>
      <c r="P737" s="221"/>
      <c r="Q737" s="222"/>
      <c r="R737" s="221"/>
      <c r="S737" s="222"/>
      <c r="T737" s="221"/>
      <c r="U737" s="222"/>
      <c r="V737" s="169" t="str">
        <f t="shared" si="22"/>
        <v/>
      </c>
      <c r="W737" s="39" t="str">
        <f t="shared" si="23"/>
        <v/>
      </c>
    </row>
    <row r="738" spans="10:23" ht="21.75" thickTop="1" thickBot="1">
      <c r="J738" s="221"/>
      <c r="K738" s="222"/>
      <c r="L738" s="221"/>
      <c r="M738" s="222"/>
      <c r="N738" s="221"/>
      <c r="O738" s="222"/>
      <c r="P738" s="221"/>
      <c r="Q738" s="222"/>
      <c r="R738" s="221"/>
      <c r="S738" s="222"/>
      <c r="T738" s="221"/>
      <c r="U738" s="222"/>
      <c r="V738" s="169" t="str">
        <f t="shared" si="22"/>
        <v/>
      </c>
      <c r="W738" s="39" t="str">
        <f t="shared" si="23"/>
        <v/>
      </c>
    </row>
    <row r="739" spans="10:23" ht="21.75" thickTop="1" thickBot="1">
      <c r="J739" s="221"/>
      <c r="K739" s="222"/>
      <c r="L739" s="221"/>
      <c r="M739" s="222"/>
      <c r="N739" s="221"/>
      <c r="O739" s="222"/>
      <c r="P739" s="221"/>
      <c r="Q739" s="222"/>
      <c r="R739" s="221"/>
      <c r="S739" s="222"/>
      <c r="T739" s="221"/>
      <c r="U739" s="222"/>
      <c r="V739" s="169" t="str">
        <f t="shared" si="22"/>
        <v/>
      </c>
      <c r="W739" s="39" t="str">
        <f t="shared" si="23"/>
        <v/>
      </c>
    </row>
    <row r="740" spans="10:23" ht="21.75" thickTop="1" thickBot="1">
      <c r="J740" s="221"/>
      <c r="K740" s="222"/>
      <c r="L740" s="221"/>
      <c r="M740" s="222"/>
      <c r="N740" s="221"/>
      <c r="O740" s="222"/>
      <c r="P740" s="221"/>
      <c r="Q740" s="222"/>
      <c r="R740" s="221"/>
      <c r="S740" s="222"/>
      <c r="T740" s="221"/>
      <c r="U740" s="222"/>
      <c r="V740" s="169" t="str">
        <f t="shared" si="22"/>
        <v/>
      </c>
      <c r="W740" s="39" t="str">
        <f t="shared" si="23"/>
        <v/>
      </c>
    </row>
    <row r="741" spans="10:23" ht="21.75" thickTop="1" thickBot="1">
      <c r="J741" s="221"/>
      <c r="K741" s="222"/>
      <c r="L741" s="221"/>
      <c r="M741" s="222"/>
      <c r="N741" s="221"/>
      <c r="O741" s="222"/>
      <c r="P741" s="221"/>
      <c r="Q741" s="222"/>
      <c r="R741" s="221"/>
      <c r="S741" s="222"/>
      <c r="T741" s="221"/>
      <c r="U741" s="222"/>
      <c r="V741" s="169" t="str">
        <f t="shared" si="22"/>
        <v/>
      </c>
      <c r="W741" s="39" t="str">
        <f t="shared" si="23"/>
        <v/>
      </c>
    </row>
    <row r="742" spans="10:23" ht="21.75" thickTop="1" thickBot="1">
      <c r="J742" s="221"/>
      <c r="K742" s="222"/>
      <c r="L742" s="221"/>
      <c r="M742" s="222"/>
      <c r="N742" s="221"/>
      <c r="O742" s="222"/>
      <c r="P742" s="221"/>
      <c r="Q742" s="222"/>
      <c r="R742" s="221"/>
      <c r="S742" s="222"/>
      <c r="T742" s="221"/>
      <c r="U742" s="222"/>
      <c r="V742" s="169" t="str">
        <f t="shared" si="22"/>
        <v/>
      </c>
      <c r="W742" s="39" t="str">
        <f t="shared" si="23"/>
        <v/>
      </c>
    </row>
    <row r="743" spans="10:23" ht="21.75" thickTop="1" thickBot="1">
      <c r="J743" s="221"/>
      <c r="K743" s="222"/>
      <c r="L743" s="221"/>
      <c r="M743" s="222"/>
      <c r="N743" s="221"/>
      <c r="O743" s="222"/>
      <c r="P743" s="221"/>
      <c r="Q743" s="222"/>
      <c r="R743" s="221"/>
      <c r="S743" s="222"/>
      <c r="T743" s="221"/>
      <c r="U743" s="222"/>
      <c r="V743" s="169" t="str">
        <f t="shared" si="22"/>
        <v/>
      </c>
      <c r="W743" s="39" t="str">
        <f t="shared" si="23"/>
        <v/>
      </c>
    </row>
    <row r="744" spans="10:23" ht="21.75" thickTop="1" thickBot="1">
      <c r="J744" s="221"/>
      <c r="K744" s="222"/>
      <c r="L744" s="221"/>
      <c r="M744" s="222"/>
      <c r="N744" s="221"/>
      <c r="O744" s="222"/>
      <c r="P744" s="221"/>
      <c r="Q744" s="222"/>
      <c r="R744" s="221"/>
      <c r="S744" s="222"/>
      <c r="T744" s="221"/>
      <c r="U744" s="222"/>
      <c r="V744" s="169" t="str">
        <f t="shared" si="22"/>
        <v/>
      </c>
      <c r="W744" s="39" t="str">
        <f t="shared" si="23"/>
        <v/>
      </c>
    </row>
    <row r="745" spans="10:23" ht="21.75" thickTop="1" thickBot="1">
      <c r="J745" s="221"/>
      <c r="K745" s="222"/>
      <c r="L745" s="221"/>
      <c r="M745" s="222"/>
      <c r="N745" s="221"/>
      <c r="O745" s="222"/>
      <c r="P745" s="221"/>
      <c r="Q745" s="222"/>
      <c r="R745" s="221"/>
      <c r="S745" s="222"/>
      <c r="T745" s="221"/>
      <c r="U745" s="222"/>
      <c r="V745" s="169" t="str">
        <f t="shared" si="22"/>
        <v/>
      </c>
      <c r="W745" s="39" t="str">
        <f t="shared" si="23"/>
        <v/>
      </c>
    </row>
    <row r="746" spans="10:23" ht="21.75" thickTop="1" thickBot="1">
      <c r="J746" s="221"/>
      <c r="K746" s="222"/>
      <c r="L746" s="221"/>
      <c r="M746" s="222"/>
      <c r="N746" s="221"/>
      <c r="O746" s="222"/>
      <c r="P746" s="221"/>
      <c r="Q746" s="222"/>
      <c r="R746" s="221"/>
      <c r="S746" s="222"/>
      <c r="T746" s="221"/>
      <c r="U746" s="222"/>
      <c r="V746" s="169" t="str">
        <f t="shared" si="22"/>
        <v/>
      </c>
      <c r="W746" s="39" t="str">
        <f t="shared" si="23"/>
        <v/>
      </c>
    </row>
    <row r="747" spans="10:23" ht="21.75" thickTop="1" thickBot="1">
      <c r="J747" s="221"/>
      <c r="K747" s="222"/>
      <c r="L747" s="221"/>
      <c r="M747" s="222"/>
      <c r="N747" s="221"/>
      <c r="O747" s="222"/>
      <c r="P747" s="221"/>
      <c r="Q747" s="222"/>
      <c r="R747" s="221"/>
      <c r="S747" s="222"/>
      <c r="T747" s="221"/>
      <c r="U747" s="222"/>
      <c r="V747" s="169" t="str">
        <f t="shared" si="22"/>
        <v/>
      </c>
      <c r="W747" s="39" t="str">
        <f t="shared" si="23"/>
        <v/>
      </c>
    </row>
    <row r="748" spans="10:23" ht="21.75" thickTop="1" thickBot="1">
      <c r="J748" s="221"/>
      <c r="K748" s="222"/>
      <c r="L748" s="221"/>
      <c r="M748" s="222"/>
      <c r="N748" s="221"/>
      <c r="O748" s="222"/>
      <c r="P748" s="221"/>
      <c r="Q748" s="222"/>
      <c r="R748" s="221"/>
      <c r="S748" s="222"/>
      <c r="T748" s="221"/>
      <c r="U748" s="222"/>
      <c r="V748" s="169" t="str">
        <f t="shared" si="22"/>
        <v/>
      </c>
      <c r="W748" s="39" t="str">
        <f t="shared" si="23"/>
        <v/>
      </c>
    </row>
    <row r="749" spans="10:23" ht="21.75" thickTop="1" thickBot="1">
      <c r="J749" s="221"/>
      <c r="K749" s="222"/>
      <c r="L749" s="221"/>
      <c r="M749" s="222"/>
      <c r="N749" s="221"/>
      <c r="O749" s="222"/>
      <c r="P749" s="221"/>
      <c r="Q749" s="222"/>
      <c r="R749" s="221"/>
      <c r="S749" s="222"/>
      <c r="T749" s="221"/>
      <c r="U749" s="222"/>
      <c r="V749" s="169" t="str">
        <f t="shared" si="22"/>
        <v/>
      </c>
      <c r="W749" s="39" t="str">
        <f t="shared" si="23"/>
        <v/>
      </c>
    </row>
    <row r="750" spans="10:23" ht="21.75" thickTop="1" thickBot="1">
      <c r="J750" s="221"/>
      <c r="K750" s="222"/>
      <c r="L750" s="221"/>
      <c r="M750" s="222"/>
      <c r="N750" s="221"/>
      <c r="O750" s="222"/>
      <c r="P750" s="221"/>
      <c r="Q750" s="222"/>
      <c r="R750" s="221"/>
      <c r="S750" s="222"/>
      <c r="T750" s="221"/>
      <c r="U750" s="222"/>
      <c r="V750" s="169" t="str">
        <f t="shared" si="22"/>
        <v/>
      </c>
      <c r="W750" s="39" t="str">
        <f t="shared" si="23"/>
        <v/>
      </c>
    </row>
    <row r="751" spans="10:23" ht="21.75" thickTop="1" thickBot="1">
      <c r="J751" s="221"/>
      <c r="K751" s="222"/>
      <c r="L751" s="221"/>
      <c r="M751" s="222"/>
      <c r="N751" s="221"/>
      <c r="O751" s="222"/>
      <c r="P751" s="221"/>
      <c r="Q751" s="222"/>
      <c r="R751" s="221"/>
      <c r="S751" s="222"/>
      <c r="T751" s="221"/>
      <c r="U751" s="222"/>
      <c r="V751" s="169" t="str">
        <f t="shared" si="22"/>
        <v/>
      </c>
      <c r="W751" s="39" t="str">
        <f t="shared" si="23"/>
        <v/>
      </c>
    </row>
    <row r="752" spans="10:23" ht="21.75" thickTop="1" thickBot="1">
      <c r="J752" s="221"/>
      <c r="K752" s="222"/>
      <c r="L752" s="221"/>
      <c r="M752" s="222"/>
      <c r="N752" s="221"/>
      <c r="O752" s="222"/>
      <c r="P752" s="221"/>
      <c r="Q752" s="222"/>
      <c r="R752" s="221"/>
      <c r="S752" s="222"/>
      <c r="T752" s="221"/>
      <c r="U752" s="222"/>
      <c r="V752" s="169" t="str">
        <f t="shared" si="22"/>
        <v/>
      </c>
      <c r="W752" s="39" t="str">
        <f t="shared" si="23"/>
        <v/>
      </c>
    </row>
    <row r="753" spans="10:23" ht="21.75" thickTop="1" thickBot="1">
      <c r="J753" s="221"/>
      <c r="K753" s="222"/>
      <c r="L753" s="221"/>
      <c r="M753" s="222"/>
      <c r="N753" s="221"/>
      <c r="O753" s="222"/>
      <c r="P753" s="221"/>
      <c r="Q753" s="222"/>
      <c r="R753" s="221"/>
      <c r="S753" s="222"/>
      <c r="T753" s="221"/>
      <c r="U753" s="222"/>
      <c r="V753" s="169" t="str">
        <f t="shared" si="22"/>
        <v/>
      </c>
      <c r="W753" s="39" t="str">
        <f t="shared" si="23"/>
        <v/>
      </c>
    </row>
    <row r="754" spans="10:23" ht="21.75" thickTop="1" thickBot="1">
      <c r="J754" s="221"/>
      <c r="K754" s="222"/>
      <c r="L754" s="221"/>
      <c r="M754" s="222"/>
      <c r="N754" s="221"/>
      <c r="O754" s="222"/>
      <c r="P754" s="221"/>
      <c r="Q754" s="222"/>
      <c r="R754" s="221"/>
      <c r="S754" s="222"/>
      <c r="T754" s="221"/>
      <c r="U754" s="222"/>
      <c r="V754" s="169" t="str">
        <f t="shared" si="22"/>
        <v/>
      </c>
      <c r="W754" s="39" t="str">
        <f t="shared" si="23"/>
        <v/>
      </c>
    </row>
    <row r="755" spans="10:23" ht="21.75" thickTop="1" thickBot="1">
      <c r="J755" s="221"/>
      <c r="K755" s="222"/>
      <c r="L755" s="221"/>
      <c r="M755" s="222"/>
      <c r="N755" s="221"/>
      <c r="O755" s="222"/>
      <c r="P755" s="221"/>
      <c r="Q755" s="222"/>
      <c r="R755" s="221"/>
      <c r="S755" s="222"/>
      <c r="T755" s="221"/>
      <c r="U755" s="222"/>
      <c r="V755" s="169" t="str">
        <f t="shared" si="22"/>
        <v/>
      </c>
      <c r="W755" s="39" t="str">
        <f t="shared" si="23"/>
        <v/>
      </c>
    </row>
    <row r="756" spans="10:23" ht="21.75" thickTop="1" thickBot="1">
      <c r="J756" s="221"/>
      <c r="K756" s="222"/>
      <c r="L756" s="221"/>
      <c r="M756" s="222"/>
      <c r="N756" s="221"/>
      <c r="O756" s="222"/>
      <c r="P756" s="221"/>
      <c r="Q756" s="222"/>
      <c r="R756" s="221"/>
      <c r="S756" s="222"/>
      <c r="T756" s="221"/>
      <c r="U756" s="222"/>
      <c r="V756" s="169" t="str">
        <f t="shared" si="22"/>
        <v/>
      </c>
      <c r="W756" s="39" t="str">
        <f t="shared" si="23"/>
        <v/>
      </c>
    </row>
    <row r="757" spans="10:23" ht="21.75" thickTop="1" thickBot="1">
      <c r="J757" s="221"/>
      <c r="K757" s="222"/>
      <c r="L757" s="221"/>
      <c r="M757" s="222"/>
      <c r="N757" s="221"/>
      <c r="O757" s="222"/>
      <c r="P757" s="221"/>
      <c r="Q757" s="222"/>
      <c r="R757" s="221"/>
      <c r="S757" s="222"/>
      <c r="T757" s="221"/>
      <c r="U757" s="222"/>
      <c r="V757" s="169" t="str">
        <f t="shared" si="22"/>
        <v/>
      </c>
      <c r="W757" s="39" t="str">
        <f t="shared" si="23"/>
        <v/>
      </c>
    </row>
    <row r="758" spans="10:23" ht="21.75" thickTop="1" thickBot="1">
      <c r="J758" s="221"/>
      <c r="K758" s="222"/>
      <c r="L758" s="221"/>
      <c r="M758" s="222"/>
      <c r="N758" s="221"/>
      <c r="O758" s="222"/>
      <c r="P758" s="221"/>
      <c r="Q758" s="222"/>
      <c r="R758" s="221"/>
      <c r="S758" s="222"/>
      <c r="T758" s="221"/>
      <c r="U758" s="222"/>
      <c r="V758" s="169" t="str">
        <f t="shared" si="22"/>
        <v/>
      </c>
      <c r="W758" s="39" t="str">
        <f t="shared" si="23"/>
        <v/>
      </c>
    </row>
    <row r="759" spans="10:23" ht="21.75" thickTop="1" thickBot="1">
      <c r="J759" s="221"/>
      <c r="K759" s="222"/>
      <c r="L759" s="221"/>
      <c r="M759" s="222"/>
      <c r="N759" s="221"/>
      <c r="O759" s="222"/>
      <c r="P759" s="221"/>
      <c r="Q759" s="222"/>
      <c r="R759" s="221"/>
      <c r="S759" s="222"/>
      <c r="T759" s="221"/>
      <c r="U759" s="222"/>
      <c r="V759" s="169" t="str">
        <f t="shared" si="22"/>
        <v/>
      </c>
      <c r="W759" s="39" t="str">
        <f t="shared" si="23"/>
        <v/>
      </c>
    </row>
    <row r="760" spans="10:23" ht="21.75" thickTop="1" thickBot="1">
      <c r="J760" s="221"/>
      <c r="K760" s="222"/>
      <c r="L760" s="221"/>
      <c r="M760" s="222"/>
      <c r="N760" s="221"/>
      <c r="O760" s="222"/>
      <c r="P760" s="221"/>
      <c r="Q760" s="222"/>
      <c r="R760" s="221"/>
      <c r="S760" s="222"/>
      <c r="T760" s="221"/>
      <c r="U760" s="222"/>
      <c r="V760" s="169" t="str">
        <f t="shared" si="22"/>
        <v/>
      </c>
      <c r="W760" s="39" t="str">
        <f t="shared" si="23"/>
        <v/>
      </c>
    </row>
    <row r="761" spans="10:23" ht="21.75" thickTop="1" thickBot="1">
      <c r="J761" s="221"/>
      <c r="K761" s="222"/>
      <c r="L761" s="221"/>
      <c r="M761" s="222"/>
      <c r="N761" s="221"/>
      <c r="O761" s="222"/>
      <c r="P761" s="221"/>
      <c r="Q761" s="222"/>
      <c r="R761" s="221"/>
      <c r="S761" s="222"/>
      <c r="T761" s="221"/>
      <c r="U761" s="222"/>
      <c r="V761" s="169" t="str">
        <f t="shared" si="22"/>
        <v/>
      </c>
      <c r="W761" s="39" t="str">
        <f t="shared" si="23"/>
        <v/>
      </c>
    </row>
    <row r="762" spans="10:23" ht="21.75" thickTop="1" thickBot="1">
      <c r="J762" s="221"/>
      <c r="K762" s="222"/>
      <c r="L762" s="221"/>
      <c r="M762" s="222"/>
      <c r="N762" s="221"/>
      <c r="O762" s="222"/>
      <c r="P762" s="221"/>
      <c r="Q762" s="222"/>
      <c r="R762" s="221"/>
      <c r="S762" s="222"/>
      <c r="T762" s="221"/>
      <c r="U762" s="222"/>
      <c r="V762" s="169" t="str">
        <f t="shared" si="22"/>
        <v/>
      </c>
      <c r="W762" s="39" t="str">
        <f t="shared" si="23"/>
        <v/>
      </c>
    </row>
    <row r="763" spans="10:23" ht="21.75" thickTop="1" thickBot="1">
      <c r="J763" s="221"/>
      <c r="K763" s="222"/>
      <c r="L763" s="221"/>
      <c r="M763" s="222"/>
      <c r="N763" s="221"/>
      <c r="O763" s="222"/>
      <c r="P763" s="221"/>
      <c r="Q763" s="222"/>
      <c r="R763" s="221"/>
      <c r="S763" s="222"/>
      <c r="T763" s="221"/>
      <c r="U763" s="222"/>
      <c r="V763" s="169" t="str">
        <f t="shared" si="22"/>
        <v/>
      </c>
      <c r="W763" s="39" t="str">
        <f t="shared" si="23"/>
        <v/>
      </c>
    </row>
    <row r="764" spans="10:23" ht="21.75" thickTop="1" thickBot="1">
      <c r="J764" s="221"/>
      <c r="K764" s="222"/>
      <c r="L764" s="221"/>
      <c r="M764" s="222"/>
      <c r="N764" s="221"/>
      <c r="O764" s="222"/>
      <c r="P764" s="221"/>
      <c r="Q764" s="222"/>
      <c r="R764" s="221"/>
      <c r="S764" s="222"/>
      <c r="T764" s="221"/>
      <c r="U764" s="222"/>
      <c r="V764" s="169" t="str">
        <f t="shared" si="22"/>
        <v/>
      </c>
      <c r="W764" s="39" t="str">
        <f t="shared" si="23"/>
        <v/>
      </c>
    </row>
    <row r="765" spans="10:23" ht="21.75" thickTop="1" thickBot="1">
      <c r="J765" s="221"/>
      <c r="K765" s="222"/>
      <c r="L765" s="221"/>
      <c r="M765" s="222"/>
      <c r="N765" s="221"/>
      <c r="O765" s="222"/>
      <c r="P765" s="221"/>
      <c r="Q765" s="222"/>
      <c r="R765" s="221"/>
      <c r="S765" s="222"/>
      <c r="T765" s="221"/>
      <c r="U765" s="222"/>
      <c r="V765" s="169" t="str">
        <f t="shared" si="22"/>
        <v/>
      </c>
      <c r="W765" s="39" t="str">
        <f t="shared" si="23"/>
        <v/>
      </c>
    </row>
    <row r="766" spans="10:23" ht="21.75" thickTop="1" thickBot="1">
      <c r="J766" s="221"/>
      <c r="K766" s="222"/>
      <c r="L766" s="221"/>
      <c r="M766" s="222"/>
      <c r="N766" s="221"/>
      <c r="O766" s="222"/>
      <c r="P766" s="221"/>
      <c r="Q766" s="222"/>
      <c r="R766" s="221"/>
      <c r="S766" s="222"/>
      <c r="T766" s="221"/>
      <c r="U766" s="222"/>
      <c r="V766" s="169" t="str">
        <f t="shared" si="22"/>
        <v/>
      </c>
      <c r="W766" s="39" t="str">
        <f t="shared" si="23"/>
        <v/>
      </c>
    </row>
    <row r="767" spans="10:23" ht="21.75" thickTop="1" thickBot="1">
      <c r="J767" s="221"/>
      <c r="K767" s="222"/>
      <c r="L767" s="221"/>
      <c r="M767" s="222"/>
      <c r="N767" s="221"/>
      <c r="O767" s="222"/>
      <c r="P767" s="221"/>
      <c r="Q767" s="222"/>
      <c r="R767" s="221"/>
      <c r="S767" s="222"/>
      <c r="T767" s="221"/>
      <c r="U767" s="222"/>
      <c r="V767" s="169" t="str">
        <f t="shared" si="22"/>
        <v/>
      </c>
      <c r="W767" s="39" t="str">
        <f t="shared" si="23"/>
        <v/>
      </c>
    </row>
    <row r="768" spans="10:23" ht="21.75" thickTop="1" thickBot="1">
      <c r="J768" s="221"/>
      <c r="K768" s="222"/>
      <c r="L768" s="221"/>
      <c r="M768" s="222"/>
      <c r="N768" s="221"/>
      <c r="O768" s="222"/>
      <c r="P768" s="221"/>
      <c r="Q768" s="222"/>
      <c r="R768" s="221"/>
      <c r="S768" s="222"/>
      <c r="T768" s="221"/>
      <c r="U768" s="222"/>
      <c r="V768" s="169" t="str">
        <f t="shared" si="22"/>
        <v/>
      </c>
      <c r="W768" s="39" t="str">
        <f t="shared" si="23"/>
        <v/>
      </c>
    </row>
    <row r="769" spans="10:23" ht="21.75" thickTop="1" thickBot="1">
      <c r="J769" s="221"/>
      <c r="K769" s="222"/>
      <c r="L769" s="221"/>
      <c r="M769" s="222"/>
      <c r="N769" s="221"/>
      <c r="O769" s="222"/>
      <c r="P769" s="221"/>
      <c r="Q769" s="222"/>
      <c r="R769" s="221"/>
      <c r="S769" s="222"/>
      <c r="T769" s="221"/>
      <c r="U769" s="222"/>
      <c r="V769" s="169" t="str">
        <f t="shared" si="22"/>
        <v/>
      </c>
      <c r="W769" s="39" t="str">
        <f t="shared" si="23"/>
        <v/>
      </c>
    </row>
    <row r="770" spans="10:23" ht="21.75" thickTop="1" thickBot="1">
      <c r="J770" s="221"/>
      <c r="K770" s="222"/>
      <c r="L770" s="221"/>
      <c r="M770" s="222"/>
      <c r="N770" s="221"/>
      <c r="O770" s="222"/>
      <c r="P770" s="221"/>
      <c r="Q770" s="222"/>
      <c r="R770" s="221"/>
      <c r="S770" s="222"/>
      <c r="T770" s="221"/>
      <c r="U770" s="222"/>
      <c r="V770" s="169" t="str">
        <f t="shared" si="22"/>
        <v/>
      </c>
      <c r="W770" s="39" t="str">
        <f t="shared" si="23"/>
        <v/>
      </c>
    </row>
    <row r="771" spans="10:23" ht="21.75" thickTop="1" thickBot="1">
      <c r="J771" s="221"/>
      <c r="K771" s="222"/>
      <c r="L771" s="221"/>
      <c r="M771" s="222"/>
      <c r="N771" s="221"/>
      <c r="O771" s="222"/>
      <c r="P771" s="221"/>
      <c r="Q771" s="222"/>
      <c r="R771" s="221"/>
      <c r="S771" s="222"/>
      <c r="T771" s="221"/>
      <c r="U771" s="222"/>
      <c r="V771" s="169" t="str">
        <f t="shared" si="22"/>
        <v/>
      </c>
      <c r="W771" s="39" t="str">
        <f t="shared" si="23"/>
        <v/>
      </c>
    </row>
    <row r="772" spans="10:23" ht="21.75" thickTop="1" thickBot="1">
      <c r="J772" s="221"/>
      <c r="K772" s="222"/>
      <c r="L772" s="221"/>
      <c r="M772" s="222"/>
      <c r="N772" s="221"/>
      <c r="O772" s="222"/>
      <c r="P772" s="221"/>
      <c r="Q772" s="222"/>
      <c r="R772" s="221"/>
      <c r="S772" s="222"/>
      <c r="T772" s="221"/>
      <c r="U772" s="222"/>
      <c r="V772" s="169" t="str">
        <f t="shared" si="22"/>
        <v/>
      </c>
      <c r="W772" s="39" t="str">
        <f t="shared" si="23"/>
        <v/>
      </c>
    </row>
    <row r="773" spans="10:23" ht="21.75" thickTop="1" thickBot="1">
      <c r="J773" s="221"/>
      <c r="K773" s="222"/>
      <c r="L773" s="221"/>
      <c r="M773" s="222"/>
      <c r="N773" s="221"/>
      <c r="O773" s="222"/>
      <c r="P773" s="221"/>
      <c r="Q773" s="222"/>
      <c r="R773" s="221"/>
      <c r="S773" s="222"/>
      <c r="T773" s="221"/>
      <c r="U773" s="222"/>
      <c r="V773" s="169" t="str">
        <f t="shared" si="22"/>
        <v/>
      </c>
      <c r="W773" s="39" t="str">
        <f t="shared" si="23"/>
        <v/>
      </c>
    </row>
    <row r="774" spans="10:23" ht="21.75" thickTop="1" thickBot="1">
      <c r="J774" s="221"/>
      <c r="K774" s="222"/>
      <c r="L774" s="221"/>
      <c r="M774" s="222"/>
      <c r="N774" s="221"/>
      <c r="O774" s="222"/>
      <c r="P774" s="221"/>
      <c r="Q774" s="222"/>
      <c r="R774" s="221"/>
      <c r="S774" s="222"/>
      <c r="T774" s="221"/>
      <c r="U774" s="222"/>
      <c r="V774" s="169" t="str">
        <f t="shared" si="22"/>
        <v/>
      </c>
      <c r="W774" s="39" t="str">
        <f t="shared" si="23"/>
        <v/>
      </c>
    </row>
    <row r="775" spans="10:23" ht="21.75" thickTop="1" thickBot="1">
      <c r="J775" s="221"/>
      <c r="K775" s="222"/>
      <c r="L775" s="221"/>
      <c r="M775" s="222"/>
      <c r="N775" s="221"/>
      <c r="O775" s="222"/>
      <c r="P775" s="221"/>
      <c r="Q775" s="222"/>
      <c r="R775" s="221"/>
      <c r="S775" s="222"/>
      <c r="T775" s="221"/>
      <c r="U775" s="222"/>
      <c r="V775" s="169" t="str">
        <f t="shared" si="22"/>
        <v/>
      </c>
      <c r="W775" s="39" t="str">
        <f t="shared" si="23"/>
        <v/>
      </c>
    </row>
    <row r="776" spans="10:23" ht="21.75" thickTop="1" thickBot="1">
      <c r="J776" s="221"/>
      <c r="K776" s="222"/>
      <c r="L776" s="221"/>
      <c r="M776" s="222"/>
      <c r="N776" s="221"/>
      <c r="O776" s="222"/>
      <c r="P776" s="221"/>
      <c r="Q776" s="222"/>
      <c r="R776" s="221"/>
      <c r="S776" s="222"/>
      <c r="T776" s="221"/>
      <c r="U776" s="222"/>
      <c r="V776" s="169" t="str">
        <f t="shared" si="22"/>
        <v/>
      </c>
      <c r="W776" s="39" t="str">
        <f t="shared" si="23"/>
        <v/>
      </c>
    </row>
    <row r="777" spans="10:23" ht="21.75" thickTop="1" thickBot="1">
      <c r="J777" s="221"/>
      <c r="K777" s="222"/>
      <c r="L777" s="221"/>
      <c r="M777" s="222"/>
      <c r="N777" s="221"/>
      <c r="O777" s="222"/>
      <c r="P777" s="221"/>
      <c r="Q777" s="222"/>
      <c r="R777" s="221"/>
      <c r="S777" s="222"/>
      <c r="T777" s="221"/>
      <c r="U777" s="222"/>
      <c r="V777" s="169" t="str">
        <f t="shared" si="22"/>
        <v/>
      </c>
      <c r="W777" s="39" t="str">
        <f t="shared" si="23"/>
        <v/>
      </c>
    </row>
    <row r="778" spans="10:23" ht="21.75" thickTop="1" thickBot="1">
      <c r="J778" s="221"/>
      <c r="K778" s="222"/>
      <c r="L778" s="221"/>
      <c r="M778" s="222"/>
      <c r="N778" s="221"/>
      <c r="O778" s="222"/>
      <c r="P778" s="221"/>
      <c r="Q778" s="222"/>
      <c r="R778" s="221"/>
      <c r="S778" s="222"/>
      <c r="T778" s="221"/>
      <c r="U778" s="222"/>
      <c r="V778" s="169" t="str">
        <f t="shared" si="22"/>
        <v/>
      </c>
      <c r="W778" s="39" t="str">
        <f t="shared" si="23"/>
        <v/>
      </c>
    </row>
    <row r="779" spans="10:23" ht="21.75" thickTop="1" thickBot="1">
      <c r="J779" s="221"/>
      <c r="K779" s="222"/>
      <c r="L779" s="221"/>
      <c r="M779" s="222"/>
      <c r="N779" s="221"/>
      <c r="O779" s="222"/>
      <c r="P779" s="221"/>
      <c r="Q779" s="222"/>
      <c r="R779" s="221"/>
      <c r="S779" s="222"/>
      <c r="T779" s="221"/>
      <c r="U779" s="222"/>
      <c r="V779" s="169" t="str">
        <f t="shared" si="22"/>
        <v/>
      </c>
      <c r="W779" s="39" t="str">
        <f t="shared" si="23"/>
        <v/>
      </c>
    </row>
    <row r="780" spans="10:23" ht="21.75" thickTop="1" thickBot="1">
      <c r="J780" s="221"/>
      <c r="K780" s="222"/>
      <c r="L780" s="221"/>
      <c r="M780" s="222"/>
      <c r="N780" s="221"/>
      <c r="O780" s="222"/>
      <c r="P780" s="221"/>
      <c r="Q780" s="222"/>
      <c r="R780" s="221"/>
      <c r="S780" s="222"/>
      <c r="T780" s="221"/>
      <c r="U780" s="222"/>
      <c r="V780" s="169" t="str">
        <f t="shared" si="22"/>
        <v/>
      </c>
      <c r="W780" s="39" t="str">
        <f t="shared" si="23"/>
        <v/>
      </c>
    </row>
    <row r="781" spans="10:23" ht="21.75" thickTop="1" thickBot="1">
      <c r="J781" s="221"/>
      <c r="K781" s="222"/>
      <c r="L781" s="221"/>
      <c r="M781" s="222"/>
      <c r="N781" s="221"/>
      <c r="O781" s="222"/>
      <c r="P781" s="221"/>
      <c r="Q781" s="222"/>
      <c r="R781" s="221"/>
      <c r="S781" s="222"/>
      <c r="T781" s="221"/>
      <c r="U781" s="222"/>
      <c r="V781" s="169" t="str">
        <f t="shared" si="22"/>
        <v/>
      </c>
      <c r="W781" s="39" t="str">
        <f t="shared" si="23"/>
        <v/>
      </c>
    </row>
    <row r="782" spans="10:23" ht="21.75" thickTop="1" thickBot="1">
      <c r="J782" s="221"/>
      <c r="K782" s="222"/>
      <c r="L782" s="221"/>
      <c r="M782" s="222"/>
      <c r="N782" s="221"/>
      <c r="O782" s="222"/>
      <c r="P782" s="221"/>
      <c r="Q782" s="222"/>
      <c r="R782" s="221"/>
      <c r="S782" s="222"/>
      <c r="T782" s="221"/>
      <c r="U782" s="222"/>
      <c r="V782" s="169" t="str">
        <f t="shared" si="22"/>
        <v/>
      </c>
      <c r="W782" s="39" t="str">
        <f t="shared" si="23"/>
        <v/>
      </c>
    </row>
    <row r="783" spans="10:23" ht="21.75" thickTop="1" thickBot="1">
      <c r="J783" s="221"/>
      <c r="K783" s="222"/>
      <c r="L783" s="221"/>
      <c r="M783" s="222"/>
      <c r="N783" s="221"/>
      <c r="O783" s="222"/>
      <c r="P783" s="221"/>
      <c r="Q783" s="222"/>
      <c r="R783" s="221"/>
      <c r="S783" s="222"/>
      <c r="T783" s="221"/>
      <c r="U783" s="222"/>
      <c r="V783" s="169" t="str">
        <f t="shared" si="22"/>
        <v/>
      </c>
      <c r="W783" s="39" t="str">
        <f t="shared" si="23"/>
        <v/>
      </c>
    </row>
    <row r="784" spans="10:23" ht="21.75" thickTop="1" thickBot="1">
      <c r="J784" s="221"/>
      <c r="K784" s="222"/>
      <c r="L784" s="221"/>
      <c r="M784" s="222"/>
      <c r="N784" s="221"/>
      <c r="O784" s="222"/>
      <c r="P784" s="221"/>
      <c r="Q784" s="222"/>
      <c r="R784" s="221"/>
      <c r="S784" s="222"/>
      <c r="T784" s="221"/>
      <c r="U784" s="222"/>
      <c r="V784" s="169" t="str">
        <f t="shared" si="22"/>
        <v/>
      </c>
      <c r="W784" s="39" t="str">
        <f t="shared" si="23"/>
        <v/>
      </c>
    </row>
    <row r="785" spans="10:23" ht="21.75" thickTop="1" thickBot="1">
      <c r="J785" s="221"/>
      <c r="K785" s="222"/>
      <c r="L785" s="221"/>
      <c r="M785" s="222"/>
      <c r="N785" s="221"/>
      <c r="O785" s="222"/>
      <c r="P785" s="221"/>
      <c r="Q785" s="222"/>
      <c r="R785" s="221"/>
      <c r="S785" s="222"/>
      <c r="T785" s="221"/>
      <c r="U785" s="222"/>
      <c r="V785" s="169" t="str">
        <f t="shared" si="22"/>
        <v/>
      </c>
      <c r="W785" s="39" t="str">
        <f t="shared" si="23"/>
        <v/>
      </c>
    </row>
    <row r="786" spans="10:23" ht="21.75" thickTop="1" thickBot="1">
      <c r="J786" s="221"/>
      <c r="K786" s="222"/>
      <c r="L786" s="221"/>
      <c r="M786" s="222"/>
      <c r="N786" s="221"/>
      <c r="O786" s="222"/>
      <c r="P786" s="221"/>
      <c r="Q786" s="222"/>
      <c r="R786" s="221"/>
      <c r="S786" s="222"/>
      <c r="T786" s="221"/>
      <c r="U786" s="222"/>
      <c r="V786" s="169" t="str">
        <f t="shared" si="22"/>
        <v/>
      </c>
      <c r="W786" s="39" t="str">
        <f t="shared" si="23"/>
        <v/>
      </c>
    </row>
    <row r="787" spans="10:23" ht="21.75" thickTop="1" thickBot="1">
      <c r="J787" s="221"/>
      <c r="K787" s="222"/>
      <c r="L787" s="221"/>
      <c r="M787" s="222"/>
      <c r="N787" s="221"/>
      <c r="O787" s="222"/>
      <c r="P787" s="221"/>
      <c r="Q787" s="222"/>
      <c r="R787" s="221"/>
      <c r="S787" s="222"/>
      <c r="T787" s="221"/>
      <c r="U787" s="222"/>
      <c r="V787" s="169" t="str">
        <f t="shared" si="22"/>
        <v/>
      </c>
      <c r="W787" s="39" t="str">
        <f t="shared" si="23"/>
        <v/>
      </c>
    </row>
    <row r="788" spans="10:23" ht="21.75" thickTop="1" thickBot="1">
      <c r="J788" s="221"/>
      <c r="K788" s="222"/>
      <c r="L788" s="221"/>
      <c r="M788" s="222"/>
      <c r="N788" s="221"/>
      <c r="O788" s="222"/>
      <c r="P788" s="221"/>
      <c r="Q788" s="222"/>
      <c r="R788" s="221"/>
      <c r="S788" s="222"/>
      <c r="T788" s="221"/>
      <c r="U788" s="222"/>
      <c r="V788" s="169" t="str">
        <f t="shared" si="22"/>
        <v/>
      </c>
      <c r="W788" s="39" t="str">
        <f t="shared" si="23"/>
        <v/>
      </c>
    </row>
    <row r="789" spans="10:23" ht="21.75" thickTop="1" thickBot="1">
      <c r="J789" s="221"/>
      <c r="K789" s="222"/>
      <c r="L789" s="221"/>
      <c r="M789" s="222"/>
      <c r="N789" s="221"/>
      <c r="O789" s="222"/>
      <c r="P789" s="221"/>
      <c r="Q789" s="222"/>
      <c r="R789" s="221"/>
      <c r="S789" s="222"/>
      <c r="T789" s="221"/>
      <c r="U789" s="222"/>
      <c r="V789" s="169" t="str">
        <f t="shared" si="22"/>
        <v/>
      </c>
      <c r="W789" s="39" t="str">
        <f t="shared" si="23"/>
        <v/>
      </c>
    </row>
    <row r="790" spans="10:23" ht="21.75" thickTop="1" thickBot="1">
      <c r="J790" s="221"/>
      <c r="K790" s="222"/>
      <c r="L790" s="221"/>
      <c r="M790" s="222"/>
      <c r="N790" s="221"/>
      <c r="O790" s="222"/>
      <c r="P790" s="221"/>
      <c r="Q790" s="222"/>
      <c r="R790" s="221"/>
      <c r="S790" s="222"/>
      <c r="T790" s="221"/>
      <c r="U790" s="222"/>
      <c r="V790" s="169" t="str">
        <f t="shared" si="22"/>
        <v/>
      </c>
      <c r="W790" s="39" t="str">
        <f t="shared" si="23"/>
        <v/>
      </c>
    </row>
    <row r="791" spans="10:23" ht="21.75" thickTop="1" thickBot="1">
      <c r="J791" s="221"/>
      <c r="K791" s="222"/>
      <c r="L791" s="221"/>
      <c r="M791" s="222"/>
      <c r="N791" s="221"/>
      <c r="O791" s="222"/>
      <c r="P791" s="221"/>
      <c r="Q791" s="222"/>
      <c r="R791" s="221"/>
      <c r="S791" s="222"/>
      <c r="T791" s="221"/>
      <c r="U791" s="222"/>
      <c r="V791" s="169" t="str">
        <f t="shared" si="22"/>
        <v/>
      </c>
      <c r="W791" s="39" t="str">
        <f t="shared" si="23"/>
        <v/>
      </c>
    </row>
    <row r="792" spans="10:23" ht="21.75" thickTop="1" thickBot="1">
      <c r="J792" s="221"/>
      <c r="K792" s="222"/>
      <c r="L792" s="221"/>
      <c r="M792" s="222"/>
      <c r="N792" s="221"/>
      <c r="O792" s="222"/>
      <c r="P792" s="221"/>
      <c r="Q792" s="222"/>
      <c r="R792" s="221"/>
      <c r="S792" s="222"/>
      <c r="T792" s="221"/>
      <c r="U792" s="222"/>
      <c r="V792" s="169" t="str">
        <f t="shared" si="22"/>
        <v/>
      </c>
      <c r="W792" s="39" t="str">
        <f t="shared" si="23"/>
        <v/>
      </c>
    </row>
    <row r="793" spans="10:23" ht="21.75" thickTop="1" thickBot="1">
      <c r="J793" s="221"/>
      <c r="K793" s="222"/>
      <c r="L793" s="221"/>
      <c r="M793" s="222"/>
      <c r="N793" s="221"/>
      <c r="O793" s="222"/>
      <c r="P793" s="221"/>
      <c r="Q793" s="222"/>
      <c r="R793" s="221"/>
      <c r="S793" s="222"/>
      <c r="T793" s="221"/>
      <c r="U793" s="222"/>
      <c r="V793" s="169" t="str">
        <f t="shared" si="22"/>
        <v/>
      </c>
      <c r="W793" s="39" t="str">
        <f t="shared" si="23"/>
        <v/>
      </c>
    </row>
    <row r="794" spans="10:23" ht="21.75" thickTop="1" thickBot="1">
      <c r="J794" s="221"/>
      <c r="K794" s="222"/>
      <c r="L794" s="221"/>
      <c r="M794" s="222"/>
      <c r="N794" s="221"/>
      <c r="O794" s="222"/>
      <c r="P794" s="221"/>
      <c r="Q794" s="222"/>
      <c r="R794" s="221"/>
      <c r="S794" s="222"/>
      <c r="T794" s="221"/>
      <c r="U794" s="222"/>
      <c r="V794" s="169" t="str">
        <f t="shared" si="22"/>
        <v/>
      </c>
      <c r="W794" s="39" t="str">
        <f t="shared" si="23"/>
        <v/>
      </c>
    </row>
    <row r="795" spans="10:23" ht="21.75" thickTop="1" thickBot="1">
      <c r="J795" s="221"/>
      <c r="K795" s="222"/>
      <c r="L795" s="221"/>
      <c r="M795" s="222"/>
      <c r="N795" s="221"/>
      <c r="O795" s="222"/>
      <c r="P795" s="221"/>
      <c r="Q795" s="222"/>
      <c r="R795" s="221"/>
      <c r="S795" s="222"/>
      <c r="T795" s="221"/>
      <c r="U795" s="222"/>
      <c r="V795" s="169" t="str">
        <f t="shared" si="22"/>
        <v/>
      </c>
      <c r="W795" s="39" t="str">
        <f t="shared" si="23"/>
        <v/>
      </c>
    </row>
    <row r="796" spans="10:23" ht="21.75" thickTop="1" thickBot="1">
      <c r="J796" s="221"/>
      <c r="K796" s="222"/>
      <c r="L796" s="221"/>
      <c r="M796" s="222"/>
      <c r="N796" s="221"/>
      <c r="O796" s="222"/>
      <c r="P796" s="221"/>
      <c r="Q796" s="222"/>
      <c r="R796" s="221"/>
      <c r="S796" s="222"/>
      <c r="T796" s="221"/>
      <c r="U796" s="222"/>
      <c r="V796" s="169" t="str">
        <f t="shared" si="22"/>
        <v/>
      </c>
      <c r="W796" s="39" t="str">
        <f t="shared" si="23"/>
        <v/>
      </c>
    </row>
    <row r="797" spans="10:23" ht="21.75" thickTop="1" thickBot="1">
      <c r="J797" s="221"/>
      <c r="K797" s="222"/>
      <c r="L797" s="221"/>
      <c r="M797" s="222"/>
      <c r="N797" s="221"/>
      <c r="O797" s="222"/>
      <c r="P797" s="221"/>
      <c r="Q797" s="222"/>
      <c r="R797" s="221"/>
      <c r="S797" s="222"/>
      <c r="T797" s="221"/>
      <c r="U797" s="222"/>
      <c r="V797" s="169" t="str">
        <f t="shared" ref="V797:V811" si="24">IF(AND(COUNTA(K797,M797,O797,Q797,S797,U797)=0,COUNTA(J797,L797,N797,P797,R797,T797)=6),"x","")</f>
        <v/>
      </c>
      <c r="W797" s="39" t="str">
        <f t="shared" ref="W797:W811" si="25">IF(COUNTA(K797,M797,O797,Q797,S797,U797)=1,"x","")</f>
        <v/>
      </c>
    </row>
    <row r="798" spans="10:23" ht="21.75" thickTop="1" thickBot="1">
      <c r="J798" s="221"/>
      <c r="K798" s="222"/>
      <c r="L798" s="221"/>
      <c r="M798" s="222"/>
      <c r="N798" s="221"/>
      <c r="O798" s="222"/>
      <c r="P798" s="221"/>
      <c r="Q798" s="222"/>
      <c r="R798" s="221"/>
      <c r="S798" s="222"/>
      <c r="T798" s="221"/>
      <c r="U798" s="222"/>
      <c r="V798" s="169" t="str">
        <f t="shared" si="24"/>
        <v/>
      </c>
      <c r="W798" s="39" t="str">
        <f t="shared" si="25"/>
        <v/>
      </c>
    </row>
    <row r="799" spans="10:23" ht="21.75" thickTop="1" thickBot="1">
      <c r="J799" s="221"/>
      <c r="K799" s="222"/>
      <c r="L799" s="221"/>
      <c r="M799" s="222"/>
      <c r="N799" s="221"/>
      <c r="O799" s="222"/>
      <c r="P799" s="221"/>
      <c r="Q799" s="222"/>
      <c r="R799" s="221"/>
      <c r="S799" s="222"/>
      <c r="T799" s="221"/>
      <c r="U799" s="222"/>
      <c r="V799" s="169" t="str">
        <f t="shared" si="24"/>
        <v/>
      </c>
      <c r="W799" s="39" t="str">
        <f t="shared" si="25"/>
        <v/>
      </c>
    </row>
    <row r="800" spans="10:23" ht="21.75" thickTop="1" thickBot="1">
      <c r="J800" s="221"/>
      <c r="K800" s="222"/>
      <c r="L800" s="221"/>
      <c r="M800" s="222"/>
      <c r="N800" s="221"/>
      <c r="O800" s="222"/>
      <c r="P800" s="221"/>
      <c r="Q800" s="222"/>
      <c r="R800" s="221"/>
      <c r="S800" s="222"/>
      <c r="T800" s="221"/>
      <c r="U800" s="222"/>
      <c r="V800" s="169" t="str">
        <f t="shared" si="24"/>
        <v/>
      </c>
      <c r="W800" s="39" t="str">
        <f t="shared" si="25"/>
        <v/>
      </c>
    </row>
    <row r="801" spans="10:23" ht="21.75" thickTop="1" thickBot="1">
      <c r="J801" s="221"/>
      <c r="K801" s="222"/>
      <c r="L801" s="221"/>
      <c r="M801" s="222"/>
      <c r="N801" s="221"/>
      <c r="O801" s="222"/>
      <c r="P801" s="221"/>
      <c r="Q801" s="222"/>
      <c r="R801" s="221"/>
      <c r="S801" s="222"/>
      <c r="T801" s="221"/>
      <c r="U801" s="222"/>
      <c r="V801" s="169" t="str">
        <f t="shared" si="24"/>
        <v/>
      </c>
      <c r="W801" s="39" t="str">
        <f t="shared" si="25"/>
        <v/>
      </c>
    </row>
    <row r="802" spans="10:23" ht="21.75" thickTop="1" thickBot="1">
      <c r="J802" s="221"/>
      <c r="K802" s="222"/>
      <c r="L802" s="221"/>
      <c r="M802" s="222"/>
      <c r="N802" s="221"/>
      <c r="O802" s="222"/>
      <c r="P802" s="221"/>
      <c r="Q802" s="222"/>
      <c r="R802" s="221"/>
      <c r="S802" s="222"/>
      <c r="T802" s="221"/>
      <c r="U802" s="222"/>
      <c r="V802" s="169" t="str">
        <f t="shared" si="24"/>
        <v/>
      </c>
      <c r="W802" s="39" t="str">
        <f t="shared" si="25"/>
        <v/>
      </c>
    </row>
    <row r="803" spans="10:23" ht="21.75" thickTop="1" thickBot="1">
      <c r="J803" s="221"/>
      <c r="K803" s="222"/>
      <c r="L803" s="221"/>
      <c r="M803" s="222"/>
      <c r="N803" s="221"/>
      <c r="O803" s="222"/>
      <c r="P803" s="221"/>
      <c r="Q803" s="222"/>
      <c r="R803" s="221"/>
      <c r="S803" s="222"/>
      <c r="T803" s="221"/>
      <c r="U803" s="222"/>
      <c r="V803" s="169" t="str">
        <f t="shared" si="24"/>
        <v/>
      </c>
      <c r="W803" s="39" t="str">
        <f t="shared" si="25"/>
        <v/>
      </c>
    </row>
    <row r="804" spans="10:23" ht="21.75" thickTop="1" thickBot="1">
      <c r="J804" s="221"/>
      <c r="K804" s="222"/>
      <c r="L804" s="221"/>
      <c r="M804" s="222"/>
      <c r="N804" s="221"/>
      <c r="O804" s="222"/>
      <c r="P804" s="221"/>
      <c r="Q804" s="222"/>
      <c r="R804" s="221"/>
      <c r="S804" s="222"/>
      <c r="T804" s="221"/>
      <c r="U804" s="222"/>
      <c r="V804" s="169" t="str">
        <f t="shared" si="24"/>
        <v/>
      </c>
      <c r="W804" s="39" t="str">
        <f t="shared" si="25"/>
        <v/>
      </c>
    </row>
    <row r="805" spans="10:23" ht="21.75" thickTop="1" thickBot="1">
      <c r="J805" s="221"/>
      <c r="K805" s="222"/>
      <c r="L805" s="221"/>
      <c r="M805" s="222"/>
      <c r="N805" s="221"/>
      <c r="O805" s="222"/>
      <c r="P805" s="221"/>
      <c r="Q805" s="222"/>
      <c r="R805" s="221"/>
      <c r="S805" s="222"/>
      <c r="T805" s="221"/>
      <c r="U805" s="222"/>
      <c r="V805" s="169" t="str">
        <f t="shared" si="24"/>
        <v/>
      </c>
      <c r="W805" s="39" t="str">
        <f t="shared" si="25"/>
        <v/>
      </c>
    </row>
    <row r="806" spans="10:23" ht="21.75" thickTop="1" thickBot="1">
      <c r="J806" s="221"/>
      <c r="K806" s="222"/>
      <c r="L806" s="221"/>
      <c r="M806" s="222"/>
      <c r="N806" s="221"/>
      <c r="O806" s="222"/>
      <c r="P806" s="221"/>
      <c r="Q806" s="222"/>
      <c r="R806" s="221"/>
      <c r="S806" s="222"/>
      <c r="T806" s="221"/>
      <c r="U806" s="222"/>
      <c r="V806" s="169" t="str">
        <f t="shared" si="24"/>
        <v/>
      </c>
      <c r="W806" s="39" t="str">
        <f t="shared" si="25"/>
        <v/>
      </c>
    </row>
    <row r="807" spans="10:23" ht="21.75" thickTop="1" thickBot="1">
      <c r="J807" s="221"/>
      <c r="K807" s="222"/>
      <c r="L807" s="221"/>
      <c r="M807" s="222"/>
      <c r="N807" s="221"/>
      <c r="O807" s="222"/>
      <c r="P807" s="221"/>
      <c r="Q807" s="222"/>
      <c r="R807" s="221"/>
      <c r="S807" s="222"/>
      <c r="T807" s="221"/>
      <c r="U807" s="222"/>
      <c r="V807" s="169" t="str">
        <f t="shared" si="24"/>
        <v/>
      </c>
      <c r="W807" s="39" t="str">
        <f t="shared" si="25"/>
        <v/>
      </c>
    </row>
    <row r="808" spans="10:23" ht="21.75" thickTop="1" thickBot="1">
      <c r="J808" s="221"/>
      <c r="K808" s="222"/>
      <c r="L808" s="221"/>
      <c r="M808" s="222"/>
      <c r="N808" s="221"/>
      <c r="O808" s="222"/>
      <c r="P808" s="221"/>
      <c r="Q808" s="222"/>
      <c r="R808" s="221"/>
      <c r="S808" s="222"/>
      <c r="T808" s="221"/>
      <c r="U808" s="222"/>
      <c r="V808" s="169" t="str">
        <f t="shared" si="24"/>
        <v/>
      </c>
      <c r="W808" s="39" t="str">
        <f t="shared" si="25"/>
        <v/>
      </c>
    </row>
    <row r="809" spans="10:23" ht="21.75" thickTop="1" thickBot="1">
      <c r="J809" s="221"/>
      <c r="K809" s="222"/>
      <c r="L809" s="221"/>
      <c r="M809" s="222"/>
      <c r="N809" s="221"/>
      <c r="O809" s="222"/>
      <c r="P809" s="221"/>
      <c r="Q809" s="222"/>
      <c r="R809" s="221"/>
      <c r="S809" s="222"/>
      <c r="T809" s="221"/>
      <c r="U809" s="222"/>
      <c r="V809" s="169" t="str">
        <f t="shared" si="24"/>
        <v/>
      </c>
      <c r="W809" s="39" t="str">
        <f t="shared" si="25"/>
        <v/>
      </c>
    </row>
    <row r="810" spans="10:23" ht="21.75" thickTop="1" thickBot="1">
      <c r="J810" s="221"/>
      <c r="K810" s="222"/>
      <c r="L810" s="221"/>
      <c r="M810" s="222"/>
      <c r="N810" s="221"/>
      <c r="O810" s="222"/>
      <c r="P810" s="221"/>
      <c r="Q810" s="222"/>
      <c r="R810" s="221"/>
      <c r="S810" s="222"/>
      <c r="T810" s="221"/>
      <c r="U810" s="222"/>
      <c r="V810" s="169" t="str">
        <f t="shared" si="24"/>
        <v/>
      </c>
      <c r="W810" s="39" t="str">
        <f t="shared" si="25"/>
        <v/>
      </c>
    </row>
    <row r="811" spans="10:23" ht="21.75" thickTop="1" thickBot="1">
      <c r="J811" s="221"/>
      <c r="K811" s="222"/>
      <c r="L811" s="221"/>
      <c r="M811" s="222"/>
      <c r="N811" s="221"/>
      <c r="O811" s="222"/>
      <c r="P811" s="221"/>
      <c r="Q811" s="222"/>
      <c r="R811" s="221"/>
      <c r="S811" s="222"/>
      <c r="T811" s="221"/>
      <c r="U811" s="222"/>
      <c r="V811" s="169" t="str">
        <f t="shared" si="24"/>
        <v/>
      </c>
      <c r="W811" s="39" t="str">
        <f t="shared" si="25"/>
        <v/>
      </c>
    </row>
    <row r="812" spans="10:23" ht="13.5" thickTop="1"/>
  </sheetData>
  <sheetProtection sheet="1" objects="1" scenarios="1"/>
  <mergeCells count="11">
    <mergeCell ref="A23:A27"/>
    <mergeCell ref="C11:Y11"/>
    <mergeCell ref="C12:Y12"/>
    <mergeCell ref="C14:Y15"/>
    <mergeCell ref="C19:Y20"/>
    <mergeCell ref="L21:M21"/>
    <mergeCell ref="N21:O21"/>
    <mergeCell ref="P21:Q21"/>
    <mergeCell ref="R21:S21"/>
    <mergeCell ref="T21:U21"/>
    <mergeCell ref="V21:W21"/>
  </mergeCells>
  <conditionalFormatting sqref="I23:I43">
    <cfRule type="cellIs" dxfId="10" priority="1" stopIfTrue="1" operator="equal">
      <formula>"Boiler"</formula>
    </cfRule>
  </conditionalFormatting>
  <conditionalFormatting sqref="Z23:Z43">
    <cfRule type="expression" dxfId="9" priority="2" stopIfTrue="1">
      <formula>AND(I23="Boiler",$Z$5&gt;24)</formula>
    </cfRule>
  </conditionalFormatting>
  <conditionalFormatting sqref="X23:X43">
    <cfRule type="expression" dxfId="8" priority="3" stopIfTrue="1">
      <formula>AND(OR(H23="x",I23="x"),X23="")</formula>
    </cfRule>
  </conditionalFormatting>
  <conditionalFormatting sqref="N23:N811 R23:R811 P23:P811 L23:L811 T23:T811">
    <cfRule type="expression" dxfId="7" priority="4" stopIfTrue="1">
      <formula>COUNTA(K23,L23,M23)&gt;1</formula>
    </cfRule>
  </conditionalFormatting>
  <conditionalFormatting sqref="K23:K811">
    <cfRule type="expression" dxfId="6" priority="5" stopIfTrue="1">
      <formula>COUNTA(K23,L23)&gt;1</formula>
    </cfRule>
  </conditionalFormatting>
  <conditionalFormatting sqref="V23:V811">
    <cfRule type="expression" dxfId="5" priority="6" stopIfTrue="1">
      <formula>COUNTIF(V23:W23,"x")=2</formula>
    </cfRule>
  </conditionalFormatting>
  <conditionalFormatting sqref="Q23:Q811 S23:S811 M23:M811 O23:O811 U23:U811">
    <cfRule type="expression" dxfId="4" priority="7" stopIfTrue="1">
      <formula>COUNTA($K23,$M23,$O23,$Q23,$S23,$U23)&gt;1</formula>
    </cfRule>
  </conditionalFormatting>
  <conditionalFormatting sqref="W23:W811">
    <cfRule type="expression" dxfId="3" priority="8" stopIfTrue="1">
      <formula>COUNTIF(V23:W23,"x")=2</formula>
    </cfRule>
  </conditionalFormatting>
  <printOptions horizontalCentered="1"/>
  <pageMargins left="0.98425196850393704" right="0.78740157480314965" top="0.78740157480314965" bottom="1.1023622047244095" header="0.94488188976377963" footer="0.94488188976377963"/>
  <pageSetup paperSize="9" orientation="portrait" horizontalDpi="4294967292" verticalDpi="4294967292" r:id="rId1"/>
  <headerFooter alignWithMargins="0">
    <oddHeader>&amp;C &amp;R&amp;D</oddHeader>
    <oddFooter xml:space="preserve">&amp;L&amp;8          &amp;A, Seite &amp;P von &amp;N&amp;C &amp;R&amp;9Unterschrift des Verantwortlichen  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79873" r:id="rId4">
          <objectPr defaultSize="0" autoPict="0" r:id="rId5">
            <anchor moveWithCells="1">
              <from>
                <xdr:col>36</xdr:col>
                <xdr:colOff>47625</xdr:colOff>
                <xdr:row>0</xdr:row>
                <xdr:rowOff>28575</xdr:rowOff>
              </from>
              <to>
                <xdr:col>36</xdr:col>
                <xdr:colOff>295275</xdr:colOff>
                <xdr:row>1</xdr:row>
                <xdr:rowOff>76200</xdr:rowOff>
              </to>
            </anchor>
          </objectPr>
        </oleObject>
      </mc:Choice>
      <mc:Fallback>
        <oleObject progId="MS_ClipArt_Gallery" shapeId="7987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N102"/>
  <sheetViews>
    <sheetView showGridLines="0" zoomScale="145" zoomScaleNormal="145" workbookViewId="0">
      <pane ySplit="3" topLeftCell="A4" activePane="bottomLeft" state="frozenSplit"/>
      <selection activeCell="W5" sqref="W5"/>
      <selection pane="bottomLeft" activeCell="W5" sqref="W5"/>
    </sheetView>
  </sheetViews>
  <sheetFormatPr baseColWidth="10" defaultRowHeight="12.75"/>
  <cols>
    <col min="1" max="1" width="3.7109375" style="171" customWidth="1"/>
    <col min="2" max="2" width="25.7109375" style="172" customWidth="1"/>
    <col min="3" max="3" width="5.7109375" style="172" customWidth="1"/>
    <col min="4" max="4" width="4.7109375" style="172" customWidth="1"/>
    <col min="5" max="5" width="8.7109375" style="172" customWidth="1"/>
    <col min="6" max="6" width="14.7109375" style="172" customWidth="1"/>
    <col min="7" max="11" width="8.7109375" style="172" customWidth="1"/>
    <col min="12" max="12" width="18.7109375" style="172" customWidth="1"/>
    <col min="13" max="13" width="8.7109375" style="172" customWidth="1"/>
    <col min="14" max="14" width="14.7109375" style="172" customWidth="1"/>
    <col min="15" max="16384" width="11.42578125" style="172"/>
  </cols>
  <sheetData>
    <row r="1" spans="1:14" ht="3" customHeight="1" thickBo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4" s="130" customFormat="1" ht="17.25" thickTop="1" thickBot="1">
      <c r="A2" s="489" t="s">
        <v>106</v>
      </c>
      <c r="B2" s="490"/>
      <c r="C2" s="490"/>
      <c r="D2" s="490"/>
      <c r="E2" s="490"/>
      <c r="F2" s="491"/>
      <c r="G2" s="486" t="s">
        <v>96</v>
      </c>
      <c r="H2" s="487"/>
      <c r="I2" s="487"/>
      <c r="J2" s="487"/>
      <c r="K2" s="488"/>
      <c r="L2" s="492"/>
      <c r="M2" s="493"/>
      <c r="N2" s="494"/>
    </row>
    <row r="3" spans="1:14" s="130" customFormat="1" ht="14.25" thickTop="1" thickBot="1">
      <c r="A3" s="173" t="s">
        <v>97</v>
      </c>
      <c r="B3" s="128" t="s">
        <v>98</v>
      </c>
      <c r="C3" s="128" t="s">
        <v>99</v>
      </c>
      <c r="D3" s="128" t="s">
        <v>4</v>
      </c>
      <c r="E3" s="128" t="s">
        <v>100</v>
      </c>
      <c r="F3" s="128" t="s">
        <v>8</v>
      </c>
      <c r="G3" s="174" t="s">
        <v>101</v>
      </c>
      <c r="H3" s="175" t="s">
        <v>103</v>
      </c>
      <c r="I3" s="175" t="s">
        <v>104</v>
      </c>
      <c r="J3" s="175" t="s">
        <v>105</v>
      </c>
      <c r="K3" s="174" t="s">
        <v>102</v>
      </c>
      <c r="L3" s="128" t="s">
        <v>11</v>
      </c>
      <c r="M3" s="128" t="s">
        <v>48</v>
      </c>
      <c r="N3" s="128" t="s">
        <v>32</v>
      </c>
    </row>
    <row r="4" spans="1:14" ht="24" customHeight="1" thickTop="1" thickBot="1">
      <c r="A4" s="98">
        <v>1</v>
      </c>
      <c r="B4" s="176"/>
      <c r="C4" s="177"/>
      <c r="D4" s="178"/>
      <c r="E4" s="179"/>
      <c r="F4" s="179"/>
      <c r="G4" s="180"/>
      <c r="H4" s="181"/>
      <c r="I4" s="182"/>
      <c r="J4" s="183"/>
      <c r="K4" s="180"/>
      <c r="L4" s="34"/>
      <c r="M4" s="37"/>
      <c r="N4" s="32"/>
    </row>
    <row r="5" spans="1:14" ht="24" customHeight="1" thickTop="1" thickBot="1">
      <c r="A5" s="98">
        <v>2</v>
      </c>
      <c r="B5" s="177"/>
      <c r="C5" s="177"/>
      <c r="D5" s="178"/>
      <c r="E5" s="179"/>
      <c r="F5" s="179"/>
      <c r="G5" s="180"/>
      <c r="H5" s="181"/>
      <c r="I5" s="184"/>
      <c r="J5" s="183"/>
      <c r="K5" s="180"/>
      <c r="L5" s="34"/>
      <c r="M5" s="37"/>
      <c r="N5" s="32"/>
    </row>
    <row r="6" spans="1:14" ht="24" customHeight="1" thickTop="1" thickBot="1">
      <c r="A6" s="98">
        <v>3</v>
      </c>
      <c r="B6" s="177"/>
      <c r="C6" s="177"/>
      <c r="D6" s="178"/>
      <c r="E6" s="179"/>
      <c r="F6" s="179"/>
      <c r="G6" s="185"/>
      <c r="H6" s="181"/>
      <c r="I6" s="184"/>
      <c r="J6" s="183"/>
      <c r="K6" s="180"/>
      <c r="L6" s="34"/>
      <c r="M6" s="37"/>
      <c r="N6" s="32"/>
    </row>
    <row r="7" spans="1:14" ht="24" customHeight="1" thickTop="1" thickBot="1">
      <c r="A7" s="98">
        <v>4</v>
      </c>
      <c r="B7" s="177"/>
      <c r="C7" s="177"/>
      <c r="D7" s="178"/>
      <c r="E7" s="179"/>
      <c r="F7" s="179"/>
      <c r="G7" s="180"/>
      <c r="H7" s="181"/>
      <c r="I7" s="184"/>
      <c r="J7" s="183"/>
      <c r="K7" s="180"/>
      <c r="L7" s="34"/>
      <c r="M7" s="37"/>
      <c r="N7" s="32"/>
    </row>
    <row r="8" spans="1:14" ht="24" customHeight="1" thickTop="1" thickBot="1">
      <c r="A8" s="98">
        <v>5</v>
      </c>
      <c r="B8" s="177"/>
      <c r="C8" s="177"/>
      <c r="D8" s="178"/>
      <c r="E8" s="179"/>
      <c r="F8" s="179"/>
      <c r="G8" s="180"/>
      <c r="H8" s="181"/>
      <c r="I8" s="184"/>
      <c r="J8" s="183"/>
      <c r="K8" s="180"/>
      <c r="L8" s="34"/>
      <c r="M8" s="37"/>
      <c r="N8" s="32"/>
    </row>
    <row r="9" spans="1:14" ht="24" customHeight="1" thickTop="1" thickBot="1">
      <c r="A9" s="98">
        <v>6</v>
      </c>
      <c r="B9" s="177"/>
      <c r="C9" s="177"/>
      <c r="D9" s="178"/>
      <c r="E9" s="179"/>
      <c r="F9" s="179"/>
      <c r="G9" s="180"/>
      <c r="H9" s="181"/>
      <c r="I9" s="184"/>
      <c r="J9" s="183"/>
      <c r="K9" s="180"/>
      <c r="L9" s="34"/>
      <c r="M9" s="37"/>
      <c r="N9" s="32"/>
    </row>
    <row r="10" spans="1:14" ht="24" customHeight="1" thickTop="1" thickBot="1">
      <c r="A10" s="98">
        <v>7</v>
      </c>
      <c r="B10" s="177"/>
      <c r="C10" s="177"/>
      <c r="D10" s="178"/>
      <c r="E10" s="179"/>
      <c r="F10" s="179"/>
      <c r="G10" s="180"/>
      <c r="H10" s="181"/>
      <c r="I10" s="184"/>
      <c r="J10" s="183"/>
      <c r="K10" s="180"/>
      <c r="L10" s="34"/>
      <c r="M10" s="37"/>
      <c r="N10" s="32"/>
    </row>
    <row r="11" spans="1:14" ht="24" customHeight="1" thickTop="1" thickBot="1">
      <c r="A11" s="98">
        <v>8</v>
      </c>
      <c r="B11" s="177"/>
      <c r="C11" s="177"/>
      <c r="D11" s="178"/>
      <c r="E11" s="179"/>
      <c r="F11" s="179"/>
      <c r="G11" s="180"/>
      <c r="H11" s="181"/>
      <c r="I11" s="184"/>
      <c r="J11" s="183"/>
      <c r="K11" s="180"/>
      <c r="L11" s="34"/>
      <c r="M11" s="37"/>
      <c r="N11" s="32"/>
    </row>
    <row r="12" spans="1:14" ht="24" customHeight="1" thickTop="1" thickBot="1">
      <c r="A12" s="98">
        <v>9</v>
      </c>
      <c r="B12" s="177"/>
      <c r="C12" s="177"/>
      <c r="D12" s="178"/>
      <c r="E12" s="179"/>
      <c r="F12" s="179"/>
      <c r="G12" s="180"/>
      <c r="H12" s="181"/>
      <c r="I12" s="184"/>
      <c r="J12" s="183"/>
      <c r="K12" s="180"/>
      <c r="L12" s="34"/>
      <c r="M12" s="37"/>
      <c r="N12" s="32"/>
    </row>
    <row r="13" spans="1:14" ht="24" customHeight="1" thickTop="1" thickBot="1">
      <c r="A13" s="98">
        <v>10</v>
      </c>
      <c r="B13" s="177"/>
      <c r="C13" s="177"/>
      <c r="D13" s="178"/>
      <c r="E13" s="179"/>
      <c r="F13" s="179"/>
      <c r="G13" s="180"/>
      <c r="H13" s="181"/>
      <c r="I13" s="184"/>
      <c r="J13" s="183"/>
      <c r="K13" s="180"/>
      <c r="L13" s="34"/>
      <c r="M13" s="37"/>
      <c r="N13" s="32"/>
    </row>
    <row r="14" spans="1:14" ht="24" customHeight="1" thickTop="1" thickBot="1">
      <c r="A14" s="98">
        <v>11</v>
      </c>
      <c r="B14" s="177"/>
      <c r="C14" s="177"/>
      <c r="D14" s="178"/>
      <c r="E14" s="179"/>
      <c r="F14" s="179"/>
      <c r="G14" s="180"/>
      <c r="H14" s="181"/>
      <c r="I14" s="184"/>
      <c r="J14" s="183"/>
      <c r="K14" s="180"/>
      <c r="L14" s="34"/>
      <c r="M14" s="37"/>
      <c r="N14" s="32"/>
    </row>
    <row r="15" spans="1:14" ht="24" customHeight="1" thickTop="1" thickBot="1">
      <c r="A15" s="98">
        <v>12</v>
      </c>
      <c r="B15" s="177"/>
      <c r="C15" s="177"/>
      <c r="D15" s="178"/>
      <c r="E15" s="179"/>
      <c r="F15" s="179"/>
      <c r="G15" s="180"/>
      <c r="H15" s="181"/>
      <c r="I15" s="184"/>
      <c r="J15" s="183"/>
      <c r="K15" s="180"/>
      <c r="L15" s="34"/>
      <c r="M15" s="37"/>
      <c r="N15" s="32"/>
    </row>
    <row r="16" spans="1:14" ht="24" customHeight="1" thickTop="1" thickBot="1">
      <c r="A16" s="98">
        <v>13</v>
      </c>
      <c r="B16" s="177"/>
      <c r="C16" s="177"/>
      <c r="D16" s="178"/>
      <c r="E16" s="179"/>
      <c r="F16" s="179"/>
      <c r="G16" s="180"/>
      <c r="H16" s="181"/>
      <c r="I16" s="184"/>
      <c r="J16" s="183"/>
      <c r="K16" s="180"/>
      <c r="L16" s="34"/>
      <c r="M16" s="37"/>
      <c r="N16" s="32"/>
    </row>
    <row r="17" spans="1:14" ht="24" customHeight="1" thickTop="1" thickBot="1">
      <c r="A17" s="98">
        <v>14</v>
      </c>
      <c r="B17" s="177"/>
      <c r="C17" s="177"/>
      <c r="D17" s="179"/>
      <c r="E17" s="179"/>
      <c r="F17" s="179"/>
      <c r="G17" s="180"/>
      <c r="H17" s="181"/>
      <c r="I17" s="184"/>
      <c r="J17" s="183"/>
      <c r="K17" s="180"/>
      <c r="L17" s="34"/>
      <c r="M17" s="37"/>
      <c r="N17" s="32"/>
    </row>
    <row r="18" spans="1:14" ht="24" customHeight="1" thickTop="1" thickBot="1">
      <c r="A18" s="98">
        <v>15</v>
      </c>
      <c r="B18" s="177"/>
      <c r="C18" s="177"/>
      <c r="D18" s="178"/>
      <c r="E18" s="179"/>
      <c r="F18" s="179"/>
      <c r="G18" s="180"/>
      <c r="H18" s="181"/>
      <c r="I18" s="184"/>
      <c r="J18" s="183"/>
      <c r="K18" s="180"/>
      <c r="L18" s="34"/>
      <c r="M18" s="37"/>
      <c r="N18" s="32"/>
    </row>
    <row r="19" spans="1:14" ht="24" customHeight="1" thickTop="1" thickBot="1">
      <c r="A19" s="98">
        <v>16</v>
      </c>
      <c r="B19" s="177"/>
      <c r="C19" s="177"/>
      <c r="D19" s="179"/>
      <c r="E19" s="179"/>
      <c r="F19" s="179"/>
      <c r="G19" s="180"/>
      <c r="H19" s="181"/>
      <c r="I19" s="184"/>
      <c r="J19" s="183"/>
      <c r="K19" s="180"/>
      <c r="L19" s="34"/>
      <c r="M19" s="37"/>
      <c r="N19" s="32"/>
    </row>
    <row r="20" spans="1:14" ht="24" customHeight="1" thickTop="1" thickBot="1">
      <c r="A20" s="98">
        <v>17</v>
      </c>
      <c r="B20" s="177"/>
      <c r="C20" s="177"/>
      <c r="D20" s="179"/>
      <c r="E20" s="179"/>
      <c r="F20" s="179"/>
      <c r="G20" s="180"/>
      <c r="H20" s="181"/>
      <c r="I20" s="186"/>
      <c r="J20" s="187"/>
      <c r="K20" s="180"/>
      <c r="L20" s="34"/>
      <c r="M20" s="37"/>
      <c r="N20" s="32"/>
    </row>
    <row r="21" spans="1:14" ht="24" customHeight="1" thickTop="1" thickBot="1">
      <c r="A21" s="98">
        <v>18</v>
      </c>
      <c r="B21" s="177"/>
      <c r="C21" s="177"/>
      <c r="D21" s="179"/>
      <c r="E21" s="179"/>
      <c r="F21" s="179"/>
      <c r="G21" s="180"/>
      <c r="H21" s="181"/>
      <c r="I21" s="184"/>
      <c r="J21" s="183"/>
      <c r="K21" s="180"/>
      <c r="L21" s="34"/>
      <c r="M21" s="37"/>
      <c r="N21" s="32"/>
    </row>
    <row r="22" spans="1:14" ht="24" customHeight="1" thickTop="1" thickBot="1">
      <c r="A22" s="98">
        <v>19</v>
      </c>
      <c r="B22" s="177"/>
      <c r="C22" s="177"/>
      <c r="D22" s="179"/>
      <c r="E22" s="179"/>
      <c r="F22" s="179"/>
      <c r="G22" s="180"/>
      <c r="H22" s="181"/>
      <c r="I22" s="184"/>
      <c r="J22" s="183"/>
      <c r="K22" s="180"/>
      <c r="L22" s="34"/>
      <c r="M22" s="37"/>
      <c r="N22" s="32"/>
    </row>
    <row r="23" spans="1:14" ht="24" customHeight="1" thickTop="1" thickBot="1">
      <c r="A23" s="98">
        <v>20</v>
      </c>
      <c r="B23" s="177"/>
      <c r="C23" s="177"/>
      <c r="D23" s="178"/>
      <c r="E23" s="179"/>
      <c r="F23" s="179"/>
      <c r="G23" s="180"/>
      <c r="H23" s="181"/>
      <c r="I23" s="184"/>
      <c r="J23" s="183"/>
      <c r="K23" s="180"/>
      <c r="L23" s="34"/>
      <c r="M23" s="37"/>
      <c r="N23" s="32"/>
    </row>
    <row r="24" spans="1:14" ht="24" customHeight="1" thickTop="1" thickBot="1">
      <c r="A24" s="98">
        <v>21</v>
      </c>
      <c r="B24" s="177"/>
      <c r="C24" s="177"/>
      <c r="D24" s="178"/>
      <c r="E24" s="179"/>
      <c r="F24" s="179"/>
      <c r="G24" s="180"/>
      <c r="H24" s="181"/>
      <c r="I24" s="184"/>
      <c r="J24" s="183"/>
      <c r="K24" s="180"/>
      <c r="L24" s="34"/>
      <c r="M24" s="37"/>
      <c r="N24" s="32"/>
    </row>
    <row r="25" spans="1:14" ht="24" customHeight="1" thickTop="1" thickBot="1">
      <c r="A25" s="98">
        <v>22</v>
      </c>
      <c r="B25" s="177"/>
      <c r="C25" s="177"/>
      <c r="D25" s="178"/>
      <c r="E25" s="179"/>
      <c r="F25" s="179"/>
      <c r="G25" s="180"/>
      <c r="H25" s="181"/>
      <c r="I25" s="184"/>
      <c r="J25" s="183"/>
      <c r="K25" s="180"/>
      <c r="L25" s="34"/>
      <c r="M25" s="37"/>
      <c r="N25" s="188"/>
    </row>
    <row r="26" spans="1:14" ht="24" customHeight="1" thickTop="1" thickBot="1">
      <c r="A26" s="98">
        <v>23</v>
      </c>
      <c r="B26" s="177"/>
      <c r="C26" s="177"/>
      <c r="D26" s="178"/>
      <c r="E26" s="179"/>
      <c r="F26" s="179"/>
      <c r="G26" s="180"/>
      <c r="H26" s="181"/>
      <c r="I26" s="184"/>
      <c r="J26" s="183"/>
      <c r="K26" s="180"/>
      <c r="L26" s="34"/>
      <c r="M26" s="37"/>
      <c r="N26" s="188"/>
    </row>
    <row r="27" spans="1:14" ht="24" customHeight="1" thickTop="1" thickBot="1">
      <c r="A27" s="98">
        <v>24</v>
      </c>
      <c r="B27" s="177"/>
      <c r="C27" s="177"/>
      <c r="D27" s="178"/>
      <c r="E27" s="179"/>
      <c r="F27" s="179"/>
      <c r="G27" s="180"/>
      <c r="H27" s="181"/>
      <c r="I27" s="184"/>
      <c r="J27" s="183"/>
      <c r="K27" s="180"/>
      <c r="L27" s="34"/>
      <c r="M27" s="37"/>
      <c r="N27" s="188"/>
    </row>
    <row r="28" spans="1:14" ht="24" customHeight="1" thickTop="1" thickBot="1">
      <c r="A28" s="98">
        <v>25</v>
      </c>
      <c r="B28" s="177"/>
      <c r="C28" s="177"/>
      <c r="D28" s="178"/>
      <c r="E28" s="179"/>
      <c r="F28" s="179"/>
      <c r="G28" s="180"/>
      <c r="H28" s="181"/>
      <c r="I28" s="184"/>
      <c r="J28" s="183"/>
      <c r="K28" s="180"/>
      <c r="L28" s="34"/>
      <c r="M28" s="37"/>
      <c r="N28" s="188"/>
    </row>
    <row r="29" spans="1:14" ht="24" customHeight="1" thickTop="1" thickBot="1">
      <c r="A29" s="98">
        <v>26</v>
      </c>
      <c r="B29" s="177"/>
      <c r="C29" s="177"/>
      <c r="D29" s="178"/>
      <c r="E29" s="179"/>
      <c r="F29" s="179"/>
      <c r="G29" s="180"/>
      <c r="H29" s="181"/>
      <c r="I29" s="189"/>
      <c r="J29" s="190"/>
      <c r="K29" s="180"/>
      <c r="L29" s="34"/>
      <c r="M29" s="37"/>
      <c r="N29" s="188"/>
    </row>
    <row r="30" spans="1:14" ht="24" customHeight="1" thickTop="1" thickBot="1">
      <c r="A30" s="98">
        <v>27</v>
      </c>
      <c r="B30" s="177"/>
      <c r="C30" s="177"/>
      <c r="D30" s="178"/>
      <c r="E30" s="179"/>
      <c r="F30" s="179"/>
      <c r="G30" s="180"/>
      <c r="H30" s="181"/>
      <c r="I30" s="189"/>
      <c r="J30" s="190"/>
      <c r="K30" s="180"/>
      <c r="L30" s="34"/>
      <c r="M30" s="37"/>
      <c r="N30" s="188"/>
    </row>
    <row r="31" spans="1:14" ht="24" customHeight="1" thickTop="1" thickBot="1">
      <c r="A31" s="98">
        <v>28</v>
      </c>
      <c r="B31" s="177"/>
      <c r="C31" s="177"/>
      <c r="D31" s="178"/>
      <c r="E31" s="179"/>
      <c r="F31" s="179"/>
      <c r="G31" s="180"/>
      <c r="H31" s="181"/>
      <c r="I31" s="189"/>
      <c r="J31" s="190"/>
      <c r="K31" s="180"/>
      <c r="L31" s="34"/>
      <c r="M31" s="37"/>
      <c r="N31" s="188"/>
    </row>
    <row r="32" spans="1:14" ht="24" customHeight="1" thickTop="1" thickBot="1">
      <c r="A32" s="98">
        <v>29</v>
      </c>
      <c r="B32" s="177"/>
      <c r="C32" s="177"/>
      <c r="D32" s="178"/>
      <c r="E32" s="179"/>
      <c r="F32" s="179"/>
      <c r="G32" s="180"/>
      <c r="H32" s="181"/>
      <c r="I32" s="184"/>
      <c r="J32" s="183"/>
      <c r="K32" s="180"/>
      <c r="L32" s="34"/>
      <c r="M32" s="37"/>
      <c r="N32" s="188"/>
    </row>
    <row r="33" spans="1:14" ht="24" customHeight="1" thickTop="1" thickBot="1">
      <c r="A33" s="98">
        <v>30</v>
      </c>
      <c r="B33" s="177"/>
      <c r="C33" s="177"/>
      <c r="D33" s="178"/>
      <c r="E33" s="179"/>
      <c r="F33" s="179"/>
      <c r="G33" s="180"/>
      <c r="H33" s="181"/>
      <c r="I33" s="184"/>
      <c r="J33" s="183"/>
      <c r="K33" s="180"/>
      <c r="L33" s="34"/>
      <c r="M33" s="37"/>
      <c r="N33" s="188"/>
    </row>
    <row r="34" spans="1:14" ht="24" customHeight="1" thickTop="1" thickBot="1">
      <c r="A34" s="98">
        <v>31</v>
      </c>
      <c r="B34" s="177"/>
      <c r="C34" s="191"/>
      <c r="D34" s="178"/>
      <c r="E34" s="179"/>
      <c r="F34" s="179"/>
      <c r="G34" s="180"/>
      <c r="H34" s="181"/>
      <c r="I34" s="184"/>
      <c r="J34" s="183"/>
      <c r="K34" s="180"/>
      <c r="L34" s="34"/>
      <c r="M34" s="37"/>
      <c r="N34" s="188"/>
    </row>
    <row r="35" spans="1:14" ht="24" customHeight="1" thickTop="1" thickBot="1">
      <c r="A35" s="98">
        <v>32</v>
      </c>
      <c r="B35" s="177"/>
      <c r="C35" s="191"/>
      <c r="D35" s="178"/>
      <c r="E35" s="179"/>
      <c r="F35" s="179"/>
      <c r="G35" s="180"/>
      <c r="H35" s="181"/>
      <c r="I35" s="184"/>
      <c r="J35" s="183"/>
      <c r="K35" s="180"/>
      <c r="L35" s="34"/>
      <c r="M35" s="37"/>
      <c r="N35" s="188"/>
    </row>
    <row r="36" spans="1:14" ht="24" customHeight="1" thickTop="1" thickBot="1">
      <c r="A36" s="98">
        <v>33</v>
      </c>
      <c r="B36" s="177"/>
      <c r="C36" s="191"/>
      <c r="D36" s="178"/>
      <c r="E36" s="179"/>
      <c r="F36" s="179"/>
      <c r="G36" s="180"/>
      <c r="H36" s="181"/>
      <c r="I36" s="184"/>
      <c r="J36" s="183"/>
      <c r="K36" s="180"/>
      <c r="L36" s="34"/>
      <c r="M36" s="37"/>
      <c r="N36" s="188"/>
    </row>
    <row r="37" spans="1:14" ht="24" customHeight="1" thickTop="1" thickBot="1">
      <c r="A37" s="98">
        <v>34</v>
      </c>
      <c r="B37" s="177"/>
      <c r="C37" s="177"/>
      <c r="D37" s="178"/>
      <c r="E37" s="179"/>
      <c r="F37" s="179"/>
      <c r="G37" s="180"/>
      <c r="H37" s="181"/>
      <c r="I37" s="184"/>
      <c r="J37" s="183"/>
      <c r="K37" s="180"/>
      <c r="L37" s="34"/>
      <c r="M37" s="37"/>
      <c r="N37" s="188"/>
    </row>
    <row r="38" spans="1:14" ht="24" customHeight="1" thickTop="1" thickBot="1">
      <c r="A38" s="98">
        <v>35</v>
      </c>
      <c r="B38" s="177"/>
      <c r="C38" s="177"/>
      <c r="D38" s="178"/>
      <c r="E38" s="179"/>
      <c r="F38" s="179"/>
      <c r="G38" s="180"/>
      <c r="H38" s="181"/>
      <c r="I38" s="184"/>
      <c r="J38" s="183"/>
      <c r="K38" s="180"/>
      <c r="L38" s="34"/>
      <c r="M38" s="37"/>
      <c r="N38" s="188"/>
    </row>
    <row r="39" spans="1:14" ht="24" customHeight="1" thickTop="1" thickBot="1">
      <c r="A39" s="98">
        <v>36</v>
      </c>
      <c r="B39" s="177"/>
      <c r="C39" s="177"/>
      <c r="D39" s="178"/>
      <c r="E39" s="179"/>
      <c r="F39" s="179"/>
      <c r="G39" s="180"/>
      <c r="H39" s="181"/>
      <c r="I39" s="184"/>
      <c r="J39" s="183"/>
      <c r="K39" s="180"/>
      <c r="L39" s="192"/>
      <c r="M39" s="37"/>
      <c r="N39" s="188"/>
    </row>
    <row r="40" spans="1:14" ht="24" customHeight="1" thickTop="1" thickBot="1">
      <c r="A40" s="98">
        <v>37</v>
      </c>
      <c r="B40" s="177"/>
      <c r="C40" s="191"/>
      <c r="D40" s="178"/>
      <c r="E40" s="179"/>
      <c r="F40" s="179"/>
      <c r="G40" s="180"/>
      <c r="H40" s="181"/>
      <c r="I40" s="184"/>
      <c r="J40" s="183"/>
      <c r="K40" s="180"/>
      <c r="L40" s="34"/>
      <c r="M40" s="37"/>
      <c r="N40" s="188"/>
    </row>
    <row r="41" spans="1:14" ht="24" customHeight="1" thickTop="1" thickBot="1">
      <c r="A41" s="98">
        <v>38</v>
      </c>
      <c r="B41" s="177"/>
      <c r="C41" s="177"/>
      <c r="D41" s="178"/>
      <c r="E41" s="179"/>
      <c r="F41" s="179"/>
      <c r="G41" s="180"/>
      <c r="H41" s="181"/>
      <c r="I41" s="184"/>
      <c r="J41" s="183"/>
      <c r="K41" s="180"/>
      <c r="L41" s="34"/>
      <c r="M41" s="37"/>
      <c r="N41" s="188"/>
    </row>
    <row r="42" spans="1:14" ht="24" customHeight="1" thickTop="1" thickBot="1">
      <c r="A42" s="98">
        <v>39</v>
      </c>
      <c r="B42" s="177"/>
      <c r="C42" s="177"/>
      <c r="D42" s="178"/>
      <c r="E42" s="179"/>
      <c r="F42" s="179"/>
      <c r="G42" s="180"/>
      <c r="H42" s="181"/>
      <c r="I42" s="184"/>
      <c r="J42" s="183"/>
      <c r="K42" s="180"/>
      <c r="L42" s="34"/>
      <c r="M42" s="37"/>
      <c r="N42" s="188"/>
    </row>
    <row r="43" spans="1:14" ht="24" customHeight="1" thickTop="1" thickBot="1">
      <c r="A43" s="98">
        <v>40</v>
      </c>
      <c r="B43" s="177"/>
      <c r="C43" s="177"/>
      <c r="D43" s="178"/>
      <c r="E43" s="179"/>
      <c r="F43" s="179"/>
      <c r="G43" s="180"/>
      <c r="H43" s="181"/>
      <c r="I43" s="184"/>
      <c r="J43" s="183"/>
      <c r="K43" s="180"/>
      <c r="L43" s="34"/>
      <c r="M43" s="37"/>
      <c r="N43" s="188"/>
    </row>
    <row r="44" spans="1:14" ht="24" customHeight="1" thickTop="1" thickBot="1">
      <c r="A44" s="98">
        <v>41</v>
      </c>
      <c r="B44" s="177"/>
      <c r="C44" s="177"/>
      <c r="D44" s="178"/>
      <c r="E44" s="179"/>
      <c r="F44" s="179"/>
      <c r="G44" s="180"/>
      <c r="H44" s="181"/>
      <c r="I44" s="184"/>
      <c r="J44" s="183"/>
      <c r="K44" s="180"/>
      <c r="L44" s="34"/>
      <c r="M44" s="37"/>
      <c r="N44" s="188"/>
    </row>
    <row r="45" spans="1:14" ht="24" customHeight="1" thickTop="1" thickBot="1">
      <c r="A45" s="98">
        <v>42</v>
      </c>
      <c r="B45" s="177"/>
      <c r="C45" s="177"/>
      <c r="D45" s="178"/>
      <c r="E45" s="179"/>
      <c r="F45" s="179"/>
      <c r="G45" s="180"/>
      <c r="H45" s="181"/>
      <c r="I45" s="184"/>
      <c r="J45" s="183"/>
      <c r="K45" s="180"/>
      <c r="L45" s="34"/>
      <c r="M45" s="37"/>
      <c r="N45" s="188"/>
    </row>
    <row r="46" spans="1:14" ht="24" customHeight="1" thickTop="1" thickBot="1">
      <c r="A46" s="98">
        <v>43</v>
      </c>
      <c r="B46" s="177"/>
      <c r="C46" s="177"/>
      <c r="D46" s="178"/>
      <c r="E46" s="179"/>
      <c r="F46" s="179"/>
      <c r="G46" s="180"/>
      <c r="H46" s="181"/>
      <c r="I46" s="184"/>
      <c r="J46" s="183"/>
      <c r="K46" s="180"/>
      <c r="L46" s="34"/>
      <c r="M46" s="37"/>
      <c r="N46" s="188"/>
    </row>
    <row r="47" spans="1:14" ht="24" customHeight="1" thickTop="1" thickBot="1">
      <c r="A47" s="98">
        <v>44</v>
      </c>
      <c r="B47" s="177"/>
      <c r="C47" s="177"/>
      <c r="D47" s="178"/>
      <c r="E47" s="179"/>
      <c r="F47" s="179"/>
      <c r="G47" s="180"/>
      <c r="H47" s="181"/>
      <c r="I47" s="184"/>
      <c r="J47" s="183"/>
      <c r="K47" s="180"/>
      <c r="L47" s="34"/>
      <c r="M47" s="37"/>
      <c r="N47" s="188"/>
    </row>
    <row r="48" spans="1:14" ht="24" customHeight="1" thickTop="1" thickBot="1">
      <c r="A48" s="98">
        <v>45</v>
      </c>
      <c r="B48" s="177"/>
      <c r="C48" s="177"/>
      <c r="D48" s="178"/>
      <c r="E48" s="179"/>
      <c r="F48" s="179"/>
      <c r="G48" s="180"/>
      <c r="H48" s="181"/>
      <c r="I48" s="184"/>
      <c r="J48" s="183"/>
      <c r="K48" s="180"/>
      <c r="L48" s="34"/>
      <c r="M48" s="37"/>
      <c r="N48" s="188"/>
    </row>
    <row r="49" spans="1:14" ht="24" customHeight="1" thickTop="1" thickBot="1">
      <c r="A49" s="98">
        <v>46</v>
      </c>
      <c r="B49" s="177"/>
      <c r="C49" s="193"/>
      <c r="D49" s="194"/>
      <c r="E49" s="179"/>
      <c r="F49" s="179"/>
      <c r="G49" s="180"/>
      <c r="H49" s="181"/>
      <c r="I49" s="184"/>
      <c r="J49" s="183"/>
      <c r="K49" s="180"/>
      <c r="L49" s="34"/>
      <c r="M49" s="37"/>
      <c r="N49" s="188"/>
    </row>
    <row r="50" spans="1:14" ht="24" customHeight="1" thickTop="1" thickBot="1">
      <c r="A50" s="98">
        <v>47</v>
      </c>
      <c r="B50" s="177"/>
      <c r="C50" s="193"/>
      <c r="D50" s="194"/>
      <c r="E50" s="179"/>
      <c r="F50" s="179"/>
      <c r="G50" s="180"/>
      <c r="H50" s="181"/>
      <c r="I50" s="184"/>
      <c r="J50" s="183"/>
      <c r="K50" s="180"/>
      <c r="L50" s="34"/>
      <c r="M50" s="37"/>
      <c r="N50" s="188"/>
    </row>
    <row r="51" spans="1:14" ht="24" customHeight="1" thickTop="1" thickBot="1">
      <c r="A51" s="98">
        <v>48</v>
      </c>
      <c r="B51" s="177"/>
      <c r="C51" s="193"/>
      <c r="D51" s="194"/>
      <c r="E51" s="179"/>
      <c r="F51" s="179"/>
      <c r="G51" s="180"/>
      <c r="H51" s="181"/>
      <c r="I51" s="184"/>
      <c r="J51" s="183"/>
      <c r="K51" s="180"/>
      <c r="L51" s="34"/>
      <c r="M51" s="37"/>
      <c r="N51" s="188"/>
    </row>
    <row r="52" spans="1:14" ht="24" customHeight="1" thickTop="1" thickBot="1">
      <c r="A52" s="98">
        <v>49</v>
      </c>
      <c r="B52" s="177"/>
      <c r="C52" s="193"/>
      <c r="D52" s="194"/>
      <c r="E52" s="179"/>
      <c r="F52" s="179"/>
      <c r="G52" s="180"/>
      <c r="H52" s="181"/>
      <c r="I52" s="184"/>
      <c r="J52" s="183"/>
      <c r="K52" s="180"/>
      <c r="L52" s="34"/>
      <c r="M52" s="37"/>
      <c r="N52" s="188"/>
    </row>
    <row r="53" spans="1:14" ht="24" customHeight="1" thickTop="1" thickBot="1">
      <c r="A53" s="98">
        <v>50</v>
      </c>
      <c r="B53" s="177"/>
      <c r="C53" s="177"/>
      <c r="D53" s="178"/>
      <c r="E53" s="179"/>
      <c r="F53" s="179"/>
      <c r="G53" s="180"/>
      <c r="H53" s="181"/>
      <c r="I53" s="184"/>
      <c r="J53" s="183"/>
      <c r="K53" s="180"/>
      <c r="L53" s="34"/>
      <c r="M53" s="37"/>
      <c r="N53" s="188"/>
    </row>
    <row r="54" spans="1:14" ht="24" customHeight="1" thickTop="1" thickBot="1">
      <c r="A54" s="98">
        <v>51</v>
      </c>
      <c r="B54" s="177"/>
      <c r="C54" s="177"/>
      <c r="D54" s="178"/>
      <c r="E54" s="179"/>
      <c r="F54" s="179"/>
      <c r="G54" s="180"/>
      <c r="H54" s="181"/>
      <c r="I54" s="184"/>
      <c r="J54" s="183"/>
      <c r="K54" s="180"/>
      <c r="L54" s="34"/>
      <c r="M54" s="37"/>
      <c r="N54" s="188"/>
    </row>
    <row r="55" spans="1:14" ht="24" customHeight="1" thickTop="1" thickBot="1">
      <c r="A55" s="98">
        <v>52</v>
      </c>
      <c r="B55" s="177"/>
      <c r="C55" s="177"/>
      <c r="D55" s="178"/>
      <c r="E55" s="179"/>
      <c r="F55" s="179"/>
      <c r="G55" s="180"/>
      <c r="H55" s="181"/>
      <c r="I55" s="195"/>
      <c r="J55" s="183"/>
      <c r="K55" s="180"/>
      <c r="L55" s="34"/>
      <c r="M55" s="37"/>
      <c r="N55" s="188"/>
    </row>
    <row r="56" spans="1:14" ht="24" customHeight="1" thickTop="1" thickBot="1">
      <c r="A56" s="98">
        <v>53</v>
      </c>
      <c r="B56" s="177"/>
      <c r="C56" s="177"/>
      <c r="D56" s="178"/>
      <c r="E56" s="179"/>
      <c r="F56" s="179"/>
      <c r="G56" s="180"/>
      <c r="H56" s="181"/>
      <c r="I56" s="195"/>
      <c r="J56" s="183"/>
      <c r="K56" s="180"/>
      <c r="L56" s="34"/>
      <c r="M56" s="37"/>
      <c r="N56" s="188"/>
    </row>
    <row r="57" spans="1:14" ht="24" customHeight="1" thickTop="1" thickBot="1">
      <c r="A57" s="98">
        <v>54</v>
      </c>
      <c r="B57" s="177"/>
      <c r="C57" s="177"/>
      <c r="D57" s="178"/>
      <c r="E57" s="179"/>
      <c r="F57" s="179"/>
      <c r="G57" s="180"/>
      <c r="H57" s="181"/>
      <c r="I57" s="195"/>
      <c r="J57" s="183"/>
      <c r="K57" s="180"/>
      <c r="L57" s="34"/>
      <c r="M57" s="37"/>
      <c r="N57" s="188"/>
    </row>
    <row r="58" spans="1:14" ht="24" customHeight="1" thickTop="1" thickBot="1">
      <c r="A58" s="98">
        <v>55</v>
      </c>
      <c r="B58" s="177"/>
      <c r="C58" s="177"/>
      <c r="D58" s="178"/>
      <c r="E58" s="179"/>
      <c r="F58" s="179"/>
      <c r="G58" s="180"/>
      <c r="H58" s="181"/>
      <c r="I58" s="195"/>
      <c r="J58" s="183"/>
      <c r="K58" s="180"/>
      <c r="L58" s="34"/>
      <c r="M58" s="37"/>
      <c r="N58" s="188"/>
    </row>
    <row r="59" spans="1:14" ht="24" customHeight="1" thickTop="1" thickBot="1">
      <c r="A59" s="98">
        <v>56</v>
      </c>
      <c r="B59" s="177"/>
      <c r="C59" s="177"/>
      <c r="D59" s="178"/>
      <c r="E59" s="179"/>
      <c r="F59" s="179"/>
      <c r="G59" s="180"/>
      <c r="H59" s="181"/>
      <c r="I59" s="195"/>
      <c r="J59" s="183"/>
      <c r="K59" s="180"/>
      <c r="L59" s="34"/>
      <c r="M59" s="37"/>
      <c r="N59" s="188"/>
    </row>
    <row r="60" spans="1:14" ht="24" customHeight="1" thickTop="1" thickBot="1">
      <c r="A60" s="98">
        <v>57</v>
      </c>
      <c r="B60" s="177"/>
      <c r="C60" s="177"/>
      <c r="D60" s="178"/>
      <c r="E60" s="179"/>
      <c r="F60" s="179"/>
      <c r="G60" s="180"/>
      <c r="H60" s="181"/>
      <c r="I60" s="195"/>
      <c r="J60" s="183"/>
      <c r="K60" s="180"/>
      <c r="L60" s="34"/>
      <c r="M60" s="37"/>
      <c r="N60" s="188"/>
    </row>
    <row r="61" spans="1:14" ht="24" customHeight="1" thickTop="1" thickBot="1">
      <c r="A61" s="98">
        <v>58</v>
      </c>
      <c r="B61" s="177"/>
      <c r="C61" s="177"/>
      <c r="D61" s="484"/>
      <c r="E61" s="179"/>
      <c r="F61" s="179"/>
      <c r="G61" s="180"/>
      <c r="H61" s="181"/>
      <c r="I61" s="195"/>
      <c r="J61" s="183"/>
      <c r="K61" s="180"/>
      <c r="L61" s="34"/>
      <c r="M61" s="37"/>
      <c r="N61" s="188"/>
    </row>
    <row r="62" spans="1:14" ht="24" customHeight="1" thickTop="1" thickBot="1">
      <c r="A62" s="98">
        <v>59</v>
      </c>
      <c r="B62" s="177"/>
      <c r="C62" s="177"/>
      <c r="D62" s="485"/>
      <c r="E62" s="179"/>
      <c r="F62" s="179"/>
      <c r="G62" s="180"/>
      <c r="H62" s="181"/>
      <c r="I62" s="195"/>
      <c r="J62" s="183"/>
      <c r="K62" s="180"/>
      <c r="L62" s="34"/>
      <c r="M62" s="37"/>
      <c r="N62" s="188"/>
    </row>
    <row r="63" spans="1:14" ht="24" customHeight="1" thickTop="1" thickBot="1">
      <c r="A63" s="98">
        <v>60</v>
      </c>
      <c r="B63" s="177"/>
      <c r="C63" s="177"/>
      <c r="D63" s="196"/>
      <c r="E63" s="179"/>
      <c r="F63" s="179"/>
      <c r="G63" s="180"/>
      <c r="H63" s="181"/>
      <c r="I63" s="195"/>
      <c r="J63" s="183"/>
      <c r="K63" s="180"/>
      <c r="L63" s="34"/>
      <c r="M63" s="37"/>
      <c r="N63" s="188"/>
    </row>
    <row r="64" spans="1:14" ht="24" customHeight="1" thickTop="1" thickBot="1">
      <c r="A64" s="98">
        <v>61</v>
      </c>
      <c r="B64" s="177"/>
      <c r="C64" s="177"/>
      <c r="D64" s="196"/>
      <c r="E64" s="179"/>
      <c r="F64" s="179"/>
      <c r="G64" s="180"/>
      <c r="H64" s="181"/>
      <c r="I64" s="195"/>
      <c r="J64" s="183"/>
      <c r="K64" s="180"/>
      <c r="L64" s="34"/>
      <c r="M64" s="37"/>
      <c r="N64" s="188"/>
    </row>
    <row r="65" spans="1:14" ht="24" customHeight="1" thickTop="1" thickBot="1">
      <c r="A65" s="98">
        <v>62</v>
      </c>
      <c r="B65" s="177"/>
      <c r="C65" s="177"/>
      <c r="D65" s="196"/>
      <c r="E65" s="179"/>
      <c r="F65" s="179"/>
      <c r="G65" s="180"/>
      <c r="H65" s="181"/>
      <c r="I65" s="195"/>
      <c r="J65" s="183"/>
      <c r="K65" s="180"/>
      <c r="L65" s="34"/>
      <c r="M65" s="37"/>
      <c r="N65" s="188"/>
    </row>
    <row r="66" spans="1:14" ht="24" customHeight="1" thickTop="1" thickBot="1">
      <c r="A66" s="98">
        <v>63</v>
      </c>
      <c r="B66" s="177"/>
      <c r="C66" s="177"/>
      <c r="D66" s="196"/>
      <c r="E66" s="179"/>
      <c r="F66" s="179"/>
      <c r="G66" s="180"/>
      <c r="H66" s="181"/>
      <c r="I66" s="195"/>
      <c r="J66" s="183"/>
      <c r="K66" s="180"/>
      <c r="L66" s="34"/>
      <c r="M66" s="37"/>
      <c r="N66" s="188"/>
    </row>
    <row r="67" spans="1:14" ht="24" customHeight="1" thickTop="1" thickBot="1">
      <c r="A67" s="98">
        <v>64</v>
      </c>
      <c r="B67" s="177"/>
      <c r="C67" s="177"/>
      <c r="D67" s="196"/>
      <c r="E67" s="179"/>
      <c r="F67" s="179"/>
      <c r="G67" s="180"/>
      <c r="H67" s="181"/>
      <c r="I67" s="195"/>
      <c r="J67" s="183"/>
      <c r="K67" s="180"/>
      <c r="L67" s="34"/>
      <c r="M67" s="37"/>
      <c r="N67" s="188"/>
    </row>
    <row r="68" spans="1:14" ht="24" customHeight="1" thickTop="1" thickBot="1">
      <c r="A68" s="98">
        <v>65</v>
      </c>
      <c r="B68" s="177"/>
      <c r="C68" s="177"/>
      <c r="D68" s="196"/>
      <c r="E68" s="179"/>
      <c r="F68" s="179"/>
      <c r="G68" s="180"/>
      <c r="H68" s="181"/>
      <c r="I68" s="195"/>
      <c r="J68" s="183"/>
      <c r="K68" s="180"/>
      <c r="L68" s="34"/>
      <c r="M68" s="37"/>
      <c r="N68" s="188"/>
    </row>
    <row r="69" spans="1:14" ht="24" customHeight="1" thickTop="1" thickBot="1">
      <c r="A69" s="98">
        <v>66</v>
      </c>
      <c r="B69" s="177"/>
      <c r="C69" s="177"/>
      <c r="D69" s="196"/>
      <c r="E69" s="179"/>
      <c r="F69" s="179"/>
      <c r="G69" s="180"/>
      <c r="H69" s="181"/>
      <c r="I69" s="195"/>
      <c r="J69" s="183"/>
      <c r="K69" s="180"/>
      <c r="L69" s="34"/>
      <c r="M69" s="37"/>
      <c r="N69" s="188"/>
    </row>
    <row r="70" spans="1:14" ht="24" customHeight="1" thickTop="1" thickBot="1">
      <c r="A70" s="98">
        <v>67</v>
      </c>
      <c r="B70" s="177"/>
      <c r="C70" s="177"/>
      <c r="D70" s="196"/>
      <c r="E70" s="179"/>
      <c r="F70" s="179"/>
      <c r="G70" s="180"/>
      <c r="H70" s="181"/>
      <c r="I70" s="195"/>
      <c r="J70" s="183"/>
      <c r="K70" s="180"/>
      <c r="L70" s="34"/>
      <c r="M70" s="37"/>
      <c r="N70" s="188"/>
    </row>
    <row r="71" spans="1:14" ht="24" customHeight="1" thickTop="1" thickBot="1">
      <c r="A71" s="98">
        <v>68</v>
      </c>
      <c r="B71" s="177"/>
      <c r="C71" s="177"/>
      <c r="D71" s="178"/>
      <c r="E71" s="179"/>
      <c r="F71" s="179"/>
      <c r="G71" s="180"/>
      <c r="H71" s="181"/>
      <c r="I71" s="195"/>
      <c r="J71" s="183"/>
      <c r="K71" s="180"/>
      <c r="L71" s="34"/>
      <c r="M71" s="37"/>
      <c r="N71" s="188"/>
    </row>
    <row r="72" spans="1:14" ht="24" customHeight="1" thickTop="1" thickBot="1">
      <c r="A72" s="98">
        <v>69</v>
      </c>
      <c r="B72" s="177"/>
      <c r="C72" s="177"/>
      <c r="D72" s="178"/>
      <c r="E72" s="179"/>
      <c r="F72" s="179"/>
      <c r="G72" s="180"/>
      <c r="H72" s="181"/>
      <c r="I72" s="195"/>
      <c r="J72" s="197"/>
      <c r="K72" s="180"/>
      <c r="L72" s="34"/>
      <c r="M72" s="37"/>
      <c r="N72" s="188"/>
    </row>
    <row r="73" spans="1:14" ht="24" customHeight="1" thickTop="1" thickBot="1">
      <c r="A73" s="98">
        <v>70</v>
      </c>
      <c r="B73" s="177"/>
      <c r="C73" s="177"/>
      <c r="D73" s="178"/>
      <c r="E73" s="179"/>
      <c r="F73" s="179"/>
      <c r="G73" s="180"/>
      <c r="H73" s="181"/>
      <c r="I73" s="195"/>
      <c r="J73" s="197"/>
      <c r="K73" s="180"/>
      <c r="L73" s="34"/>
      <c r="M73" s="37"/>
      <c r="N73" s="188"/>
    </row>
    <row r="74" spans="1:14" ht="24" customHeight="1" thickTop="1" thickBot="1">
      <c r="A74" s="98">
        <v>71</v>
      </c>
      <c r="B74" s="177"/>
      <c r="C74" s="177"/>
      <c r="D74" s="196"/>
      <c r="E74" s="179"/>
      <c r="F74" s="179"/>
      <c r="G74" s="180"/>
      <c r="H74" s="181"/>
      <c r="I74" s="195"/>
      <c r="J74" s="183"/>
      <c r="K74" s="180"/>
      <c r="L74" s="34"/>
      <c r="M74" s="37"/>
      <c r="N74" s="188"/>
    </row>
    <row r="75" spans="1:14" ht="24" customHeight="1" thickTop="1" thickBot="1">
      <c r="A75" s="98">
        <v>72</v>
      </c>
      <c r="B75" s="177"/>
      <c r="C75" s="177"/>
      <c r="D75" s="198"/>
      <c r="E75" s="179"/>
      <c r="F75" s="179"/>
      <c r="G75" s="180"/>
      <c r="H75" s="181"/>
      <c r="I75" s="195"/>
      <c r="J75" s="183"/>
      <c r="K75" s="180"/>
      <c r="L75" s="34"/>
      <c r="M75" s="37"/>
      <c r="N75" s="188"/>
    </row>
    <row r="76" spans="1:14" ht="24" customHeight="1" thickTop="1" thickBot="1">
      <c r="A76" s="98">
        <v>73</v>
      </c>
      <c r="B76" s="177"/>
      <c r="C76" s="177"/>
      <c r="D76" s="178"/>
      <c r="E76" s="179"/>
      <c r="F76" s="179"/>
      <c r="G76" s="180"/>
      <c r="H76" s="181"/>
      <c r="I76" s="195"/>
      <c r="J76" s="183"/>
      <c r="K76" s="180"/>
      <c r="L76" s="34"/>
      <c r="M76" s="37"/>
      <c r="N76" s="188"/>
    </row>
    <row r="77" spans="1:14" ht="24" customHeight="1" thickTop="1" thickBot="1">
      <c r="A77" s="98">
        <v>74</v>
      </c>
      <c r="B77" s="177"/>
      <c r="C77" s="177"/>
      <c r="D77" s="178"/>
      <c r="E77" s="179"/>
      <c r="F77" s="179"/>
      <c r="G77" s="180"/>
      <c r="H77" s="181"/>
      <c r="I77" s="195"/>
      <c r="J77" s="183"/>
      <c r="K77" s="180"/>
      <c r="L77" s="34"/>
      <c r="M77" s="37"/>
      <c r="N77" s="188"/>
    </row>
    <row r="78" spans="1:14" ht="24" customHeight="1" thickTop="1" thickBot="1">
      <c r="A78" s="98">
        <v>75</v>
      </c>
      <c r="B78" s="177"/>
      <c r="C78" s="177"/>
      <c r="D78" s="179"/>
      <c r="E78" s="179"/>
      <c r="F78" s="179"/>
      <c r="G78" s="180"/>
      <c r="H78" s="181"/>
      <c r="I78" s="195"/>
      <c r="J78" s="183"/>
      <c r="K78" s="180"/>
      <c r="L78" s="34"/>
      <c r="M78" s="37"/>
      <c r="N78" s="188"/>
    </row>
    <row r="79" spans="1:14" ht="24" customHeight="1" thickTop="1" thickBot="1">
      <c r="A79" s="98">
        <v>76</v>
      </c>
      <c r="B79" s="177"/>
      <c r="C79" s="177"/>
      <c r="D79" s="178"/>
      <c r="E79" s="179"/>
      <c r="F79" s="179"/>
      <c r="G79" s="180"/>
      <c r="H79" s="181"/>
      <c r="I79" s="195"/>
      <c r="J79" s="183"/>
      <c r="K79" s="180"/>
      <c r="L79" s="34"/>
      <c r="M79" s="37"/>
      <c r="N79" s="188"/>
    </row>
    <row r="80" spans="1:14" ht="24" customHeight="1" thickTop="1" thickBot="1">
      <c r="A80" s="98">
        <v>77</v>
      </c>
      <c r="B80" s="177"/>
      <c r="C80" s="177"/>
      <c r="D80" s="178"/>
      <c r="E80" s="179"/>
      <c r="F80" s="179"/>
      <c r="G80" s="180"/>
      <c r="H80" s="181"/>
      <c r="I80" s="195"/>
      <c r="J80" s="197"/>
      <c r="K80" s="180"/>
      <c r="L80" s="34"/>
      <c r="M80" s="37"/>
      <c r="N80" s="32"/>
    </row>
    <row r="81" spans="1:14" ht="24" customHeight="1" thickTop="1" thickBot="1">
      <c r="A81" s="98">
        <v>78</v>
      </c>
      <c r="B81" s="177"/>
      <c r="C81" s="177"/>
      <c r="D81" s="178"/>
      <c r="E81" s="179"/>
      <c r="F81" s="179"/>
      <c r="G81" s="180"/>
      <c r="H81" s="181"/>
      <c r="I81" s="195"/>
      <c r="J81" s="197"/>
      <c r="K81" s="180"/>
      <c r="L81" s="34"/>
      <c r="M81" s="37"/>
      <c r="N81" s="32"/>
    </row>
    <row r="82" spans="1:14" ht="24" customHeight="1" thickTop="1" thickBot="1">
      <c r="A82" s="98">
        <v>79</v>
      </c>
      <c r="B82" s="177"/>
      <c r="C82" s="177"/>
      <c r="D82" s="178"/>
      <c r="E82" s="179"/>
      <c r="F82" s="179"/>
      <c r="G82" s="180"/>
      <c r="H82" s="181"/>
      <c r="I82" s="195"/>
      <c r="J82" s="197"/>
      <c r="K82" s="180"/>
      <c r="L82" s="34"/>
      <c r="M82" s="37"/>
      <c r="N82" s="32"/>
    </row>
    <row r="83" spans="1:14" ht="24" customHeight="1" thickTop="1" thickBot="1">
      <c r="A83" s="98">
        <v>80</v>
      </c>
      <c r="B83" s="177"/>
      <c r="C83" s="177"/>
      <c r="D83" s="178"/>
      <c r="E83" s="179"/>
      <c r="F83" s="179"/>
      <c r="G83" s="180"/>
      <c r="H83" s="181"/>
      <c r="I83" s="195"/>
      <c r="J83" s="197"/>
      <c r="K83" s="180"/>
      <c r="L83" s="34"/>
      <c r="M83" s="37"/>
      <c r="N83" s="32"/>
    </row>
    <row r="84" spans="1:14" ht="24" customHeight="1" thickTop="1" thickBot="1">
      <c r="A84" s="98">
        <v>81</v>
      </c>
      <c r="B84" s="177"/>
      <c r="C84" s="177"/>
      <c r="D84" s="178"/>
      <c r="E84" s="179"/>
      <c r="F84" s="179"/>
      <c r="G84" s="180"/>
      <c r="H84" s="181"/>
      <c r="I84" s="195"/>
      <c r="J84" s="197"/>
      <c r="K84" s="180"/>
      <c r="L84" s="34"/>
      <c r="M84" s="37"/>
      <c r="N84" s="32"/>
    </row>
    <row r="85" spans="1:14" ht="24" customHeight="1" thickTop="1" thickBot="1">
      <c r="A85" s="98">
        <v>82</v>
      </c>
      <c r="B85" s="177"/>
      <c r="C85" s="177"/>
      <c r="D85" s="178"/>
      <c r="E85" s="179"/>
      <c r="F85" s="179"/>
      <c r="G85" s="180"/>
      <c r="H85" s="181"/>
      <c r="I85" s="195"/>
      <c r="J85" s="197"/>
      <c r="K85" s="180"/>
      <c r="L85" s="34"/>
      <c r="M85" s="37"/>
      <c r="N85" s="32"/>
    </row>
    <row r="86" spans="1:14" ht="24" customHeight="1" thickTop="1" thickBot="1">
      <c r="A86" s="98">
        <v>83</v>
      </c>
      <c r="B86" s="177"/>
      <c r="C86" s="177"/>
      <c r="D86" s="178"/>
      <c r="E86" s="179"/>
      <c r="F86" s="179"/>
      <c r="G86" s="180"/>
      <c r="H86" s="181"/>
      <c r="I86" s="195"/>
      <c r="J86" s="197"/>
      <c r="K86" s="180"/>
      <c r="L86" s="34"/>
      <c r="M86" s="37"/>
      <c r="N86" s="32"/>
    </row>
    <row r="87" spans="1:14" ht="24" customHeight="1" thickTop="1" thickBot="1">
      <c r="A87" s="98">
        <v>84</v>
      </c>
      <c r="B87" s="177"/>
      <c r="C87" s="177"/>
      <c r="D87" s="178"/>
      <c r="E87" s="179"/>
      <c r="F87" s="179"/>
      <c r="G87" s="180"/>
      <c r="H87" s="181"/>
      <c r="I87" s="195"/>
      <c r="J87" s="197"/>
      <c r="K87" s="180"/>
      <c r="L87" s="34"/>
      <c r="M87" s="37"/>
      <c r="N87" s="32"/>
    </row>
    <row r="88" spans="1:14" ht="24" customHeight="1" thickTop="1" thickBot="1">
      <c r="A88" s="98">
        <v>85</v>
      </c>
      <c r="B88" s="177"/>
      <c r="C88" s="177"/>
      <c r="D88" s="178"/>
      <c r="E88" s="179"/>
      <c r="F88" s="179"/>
      <c r="G88" s="180"/>
      <c r="H88" s="181"/>
      <c r="I88" s="195"/>
      <c r="J88" s="197"/>
      <c r="K88" s="180"/>
      <c r="L88" s="34"/>
      <c r="M88" s="37"/>
      <c r="N88" s="32"/>
    </row>
    <row r="89" spans="1:14" ht="24" customHeight="1" thickTop="1" thickBot="1">
      <c r="A89" s="98">
        <v>86</v>
      </c>
      <c r="B89" s="177"/>
      <c r="C89" s="177"/>
      <c r="D89" s="178"/>
      <c r="E89" s="179"/>
      <c r="F89" s="179"/>
      <c r="G89" s="180"/>
      <c r="H89" s="181"/>
      <c r="I89" s="195"/>
      <c r="J89" s="197"/>
      <c r="K89" s="180"/>
      <c r="L89" s="34"/>
      <c r="M89" s="37"/>
      <c r="N89" s="32"/>
    </row>
    <row r="90" spans="1:14" ht="24" customHeight="1" thickTop="1" thickBot="1">
      <c r="A90" s="98">
        <v>87</v>
      </c>
      <c r="B90" s="177"/>
      <c r="C90" s="177"/>
      <c r="D90" s="178"/>
      <c r="E90" s="179"/>
      <c r="F90" s="179"/>
      <c r="G90" s="180"/>
      <c r="H90" s="181"/>
      <c r="I90" s="195"/>
      <c r="J90" s="197"/>
      <c r="K90" s="180"/>
      <c r="L90" s="34"/>
      <c r="M90" s="37"/>
      <c r="N90" s="32"/>
    </row>
    <row r="91" spans="1:14" ht="24" customHeight="1" thickTop="1" thickBot="1">
      <c r="A91" s="98">
        <v>88</v>
      </c>
      <c r="B91" s="177"/>
      <c r="C91" s="177"/>
      <c r="D91" s="178"/>
      <c r="E91" s="179"/>
      <c r="F91" s="179"/>
      <c r="G91" s="180"/>
      <c r="H91" s="181"/>
      <c r="I91" s="195"/>
      <c r="J91" s="197"/>
      <c r="K91" s="180"/>
      <c r="L91" s="34"/>
      <c r="M91" s="37"/>
      <c r="N91" s="32"/>
    </row>
    <row r="92" spans="1:14" ht="24" customHeight="1" thickTop="1" thickBot="1">
      <c r="A92" s="98">
        <v>89</v>
      </c>
      <c r="B92" s="177"/>
      <c r="C92" s="177"/>
      <c r="D92" s="178"/>
      <c r="E92" s="179"/>
      <c r="F92" s="179"/>
      <c r="G92" s="180"/>
      <c r="H92" s="181"/>
      <c r="I92" s="195"/>
      <c r="J92" s="197"/>
      <c r="K92" s="180"/>
      <c r="L92" s="34"/>
      <c r="M92" s="37"/>
      <c r="N92" s="32"/>
    </row>
    <row r="93" spans="1:14" ht="24" customHeight="1" thickTop="1" thickBot="1">
      <c r="A93" s="98">
        <v>90</v>
      </c>
      <c r="B93" s="177"/>
      <c r="C93" s="177"/>
      <c r="D93" s="178"/>
      <c r="E93" s="179"/>
      <c r="F93" s="179"/>
      <c r="G93" s="180"/>
      <c r="H93" s="181"/>
      <c r="I93" s="195"/>
      <c r="J93" s="197"/>
      <c r="K93" s="180"/>
      <c r="L93" s="34"/>
      <c r="M93" s="37"/>
      <c r="N93" s="32"/>
    </row>
    <row r="94" spans="1:14" ht="24" customHeight="1" thickTop="1" thickBot="1">
      <c r="A94" s="98">
        <v>91</v>
      </c>
      <c r="B94" s="177"/>
      <c r="C94" s="177"/>
      <c r="D94" s="178"/>
      <c r="E94" s="179"/>
      <c r="F94" s="179"/>
      <c r="G94" s="180"/>
      <c r="H94" s="181"/>
      <c r="I94" s="195"/>
      <c r="J94" s="197"/>
      <c r="K94" s="180"/>
      <c r="L94" s="34"/>
      <c r="M94" s="37"/>
      <c r="N94" s="32"/>
    </row>
    <row r="95" spans="1:14" ht="24" customHeight="1" thickTop="1" thickBot="1">
      <c r="A95" s="98">
        <v>92</v>
      </c>
      <c r="B95" s="177"/>
      <c r="C95" s="177"/>
      <c r="D95" s="178"/>
      <c r="E95" s="179"/>
      <c r="F95" s="179"/>
      <c r="G95" s="180"/>
      <c r="H95" s="181"/>
      <c r="I95" s="195"/>
      <c r="J95" s="197"/>
      <c r="K95" s="180"/>
      <c r="L95" s="34"/>
      <c r="M95" s="37"/>
      <c r="N95" s="32"/>
    </row>
    <row r="96" spans="1:14" ht="24" customHeight="1" thickTop="1" thickBot="1">
      <c r="A96" s="98">
        <v>93</v>
      </c>
      <c r="B96" s="177"/>
      <c r="C96" s="177"/>
      <c r="D96" s="178"/>
      <c r="E96" s="179"/>
      <c r="F96" s="179"/>
      <c r="G96" s="180"/>
      <c r="H96" s="181"/>
      <c r="I96" s="195"/>
      <c r="J96" s="197"/>
      <c r="K96" s="180"/>
      <c r="L96" s="34"/>
      <c r="M96" s="37"/>
      <c r="N96" s="32"/>
    </row>
    <row r="97" spans="1:14" ht="24" customHeight="1" thickTop="1" thickBot="1">
      <c r="A97" s="98">
        <v>94</v>
      </c>
      <c r="B97" s="177"/>
      <c r="C97" s="177"/>
      <c r="D97" s="178"/>
      <c r="E97" s="179"/>
      <c r="F97" s="179"/>
      <c r="G97" s="180"/>
      <c r="H97" s="181"/>
      <c r="I97" s="195"/>
      <c r="J97" s="197"/>
      <c r="K97" s="180"/>
      <c r="L97" s="34"/>
      <c r="M97" s="37"/>
      <c r="N97" s="32"/>
    </row>
    <row r="98" spans="1:14" ht="24" customHeight="1" thickTop="1" thickBot="1">
      <c r="A98" s="98">
        <v>95</v>
      </c>
      <c r="B98" s="177"/>
      <c r="C98" s="177"/>
      <c r="D98" s="178"/>
      <c r="E98" s="179"/>
      <c r="F98" s="179"/>
      <c r="G98" s="180"/>
      <c r="H98" s="181"/>
      <c r="I98" s="195"/>
      <c r="J98" s="197"/>
      <c r="K98" s="180"/>
      <c r="L98" s="34"/>
      <c r="M98" s="37"/>
      <c r="N98" s="32"/>
    </row>
    <row r="99" spans="1:14" ht="24" customHeight="1" thickTop="1" thickBot="1">
      <c r="A99" s="98">
        <v>96</v>
      </c>
      <c r="B99" s="177"/>
      <c r="C99" s="177"/>
      <c r="D99" s="178"/>
      <c r="E99" s="179"/>
      <c r="F99" s="179"/>
      <c r="G99" s="180"/>
      <c r="H99" s="181"/>
      <c r="I99" s="195"/>
      <c r="J99" s="197"/>
      <c r="K99" s="180"/>
      <c r="L99" s="34"/>
      <c r="M99" s="37"/>
      <c r="N99" s="32"/>
    </row>
    <row r="100" spans="1:14" ht="24" customHeight="1" thickTop="1" thickBot="1">
      <c r="A100" s="98">
        <v>97</v>
      </c>
      <c r="B100" s="177"/>
      <c r="C100" s="177"/>
      <c r="D100" s="178"/>
      <c r="E100" s="179"/>
      <c r="F100" s="179"/>
      <c r="G100" s="180"/>
      <c r="H100" s="181"/>
      <c r="I100" s="195"/>
      <c r="J100" s="197"/>
      <c r="K100" s="180"/>
      <c r="L100" s="34"/>
      <c r="M100" s="37"/>
      <c r="N100" s="32"/>
    </row>
    <row r="101" spans="1:14" ht="24" customHeight="1" thickTop="1" thickBot="1">
      <c r="A101" s="98">
        <v>98</v>
      </c>
      <c r="B101" s="177"/>
      <c r="C101" s="177"/>
      <c r="D101" s="178"/>
      <c r="E101" s="179"/>
      <c r="F101" s="179"/>
      <c r="G101" s="180"/>
      <c r="H101" s="181"/>
      <c r="I101" s="195"/>
      <c r="J101" s="197"/>
      <c r="K101" s="180"/>
      <c r="L101" s="34"/>
      <c r="M101" s="37"/>
      <c r="N101" s="32"/>
    </row>
    <row r="102" spans="1:14" ht="13.5" thickTop="1"/>
  </sheetData>
  <sheetProtection sheet="1" objects="1" scenarios="1"/>
  <mergeCells count="4">
    <mergeCell ref="D61:D62"/>
    <mergeCell ref="G2:K2"/>
    <mergeCell ref="A2:F2"/>
    <mergeCell ref="L2:N2"/>
  </mergeCells>
  <phoneticPr fontId="87" type="noConversion"/>
  <printOptions horizontalCentered="1" gridLinesSet="0"/>
  <pageMargins left="0.19685039370078741" right="0.19685039370078741" top="0.98" bottom="0.54" header="0.51181102362204722" footer="0.42"/>
  <pageSetup paperSize="9" scale="97" orientation="landscape" horizontalDpi="180" verticalDpi="180" copies="0" r:id="rId1"/>
  <headerFooter alignWithMargins="0">
    <oddFooter>&amp;L&amp;8Seite &amp;P &amp;C&amp;8&amp;F&amp;R&amp;8&amp;D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223"/>
  <dimension ref="A1:AA820"/>
  <sheetViews>
    <sheetView showGridLines="0" showZeros="0" view="pageBreakPreview" zoomScale="120" zoomScaleNormal="115" zoomScaleSheetLayoutView="120" workbookViewId="0">
      <selection activeCell="L2" sqref="L2"/>
    </sheetView>
  </sheetViews>
  <sheetFormatPr baseColWidth="10" defaultRowHeight="12.75"/>
  <cols>
    <col min="1" max="1" width="7.42578125" style="6" bestFit="1" customWidth="1"/>
    <col min="2" max="2" width="5.42578125" style="6" bestFit="1" customWidth="1"/>
    <col min="3" max="3" width="9.5703125" style="6" bestFit="1" customWidth="1"/>
    <col min="4" max="4" width="9.7109375" style="252" bestFit="1" customWidth="1"/>
    <col min="5" max="6" width="5.140625" style="6" customWidth="1"/>
    <col min="7" max="7" width="24.42578125" style="6" customWidth="1"/>
    <col min="8" max="19" width="5.140625" style="6" customWidth="1"/>
    <col min="20" max="20" width="5.140625" style="10" customWidth="1"/>
    <col min="21" max="21" width="5.140625" style="6" customWidth="1"/>
    <col min="22" max="22" width="7.28515625" style="6" customWidth="1"/>
    <col min="23" max="23" width="13" style="6" customWidth="1"/>
    <col min="24" max="24" width="8.85546875" style="6" customWidth="1"/>
    <col min="25" max="26" width="5.28515625" style="6" customWidth="1"/>
    <col min="27" max="27" width="5.28515625" style="253" customWidth="1"/>
    <col min="28" max="28" width="3.42578125" style="6" customWidth="1"/>
    <col min="29" max="16384" width="11.42578125" style="6"/>
  </cols>
  <sheetData>
    <row r="1" spans="1:27" s="153" customFormat="1" ht="9.9499999999999993" customHeight="1">
      <c r="A1" s="168"/>
      <c r="B1" s="364"/>
      <c r="C1" s="365"/>
      <c r="D1" s="366"/>
      <c r="E1" s="156">
        <f>COUNTIF(E14:E814,"X")</f>
        <v>0</v>
      </c>
      <c r="F1" s="156">
        <f>COUNTIF(F14:F814,"X")</f>
        <v>0</v>
      </c>
      <c r="G1" s="157">
        <f>IF(E2=G2,G2,"FEHLER")</f>
        <v>2</v>
      </c>
      <c r="H1" s="157">
        <f>IF(G2=0,"",IF(G2=G1,G1,"FEHLER"))</f>
        <v>2</v>
      </c>
      <c r="I1" s="157">
        <f>IF(COUNTIF(I14:I814,"X")&gt;0,COUNTIF(I14:I814,"X"),0)</f>
        <v>0</v>
      </c>
      <c r="J1" s="155"/>
      <c r="K1" s="157">
        <f>IF(COUNTIF(K14:K814,"X")&gt;0,COUNTIF(K14:K814,"X"),0)</f>
        <v>0</v>
      </c>
      <c r="L1" s="155"/>
      <c r="M1" s="157">
        <f>IF(COUNTIF(M14:M814,"X")&gt;0,COUNTIF(M14:M814,"X"),0)</f>
        <v>0</v>
      </c>
      <c r="N1" s="155"/>
      <c r="O1" s="157">
        <f>IF(COUNTIF(O14:O814,"X")&gt;0,COUNTIF(O14:O814,"X"),0)</f>
        <v>0</v>
      </c>
      <c r="P1" s="155"/>
      <c r="Q1" s="157">
        <f>IF(COUNTIF(Q14:Q814,"X")&gt;0,COUNTIF(Q14:Q814,"X"),0)</f>
        <v>0</v>
      </c>
      <c r="R1" s="155"/>
      <c r="S1" s="157">
        <f>IF(COUNTIF(S14:S814,"X")&gt;0,COUNTIF(S14:S814,"X"),0)</f>
        <v>0</v>
      </c>
      <c r="T1" s="157">
        <f>IF(SUM(I1:S1)=0,0,SUM(I1:S1))</f>
        <v>0</v>
      </c>
      <c r="U1" s="157">
        <f>IF(COUNTIF(U14:U814,"X")&gt;0,COUNTIF(U14:U814,"X"),0)</f>
        <v>0</v>
      </c>
      <c r="V1" s="156">
        <f>IF(T1=U1,U1,"FEHLER")</f>
        <v>0</v>
      </c>
      <c r="W1" s="157">
        <f>IF(H1="","",IF(H1=SUM(L2,COUNT(V14:V814)),H1,"FEHLER"))</f>
        <v>2</v>
      </c>
      <c r="X1" s="158" t="s">
        <v>75</v>
      </c>
      <c r="Y1" s="160">
        <f>W1</f>
        <v>2</v>
      </c>
      <c r="Z1" s="161">
        <f>F1</f>
        <v>0</v>
      </c>
      <c r="AA1" s="201">
        <f>IF(SUM(AA14:AA814)=0,0,SUM(AA14:AA814))</f>
        <v>0</v>
      </c>
    </row>
    <row r="2" spans="1:27" s="154" customFormat="1" ht="9.9499999999999993" customHeight="1">
      <c r="A2" s="371" t="s">
        <v>66</v>
      </c>
      <c r="B2" s="371"/>
      <c r="C2" s="371"/>
      <c r="D2" s="371"/>
      <c r="E2" s="165">
        <f>SUM(E1:F1)+L2</f>
        <v>2</v>
      </c>
      <c r="F2" s="166">
        <f>COUNTA(V14:V814)+L2</f>
        <v>2</v>
      </c>
      <c r="G2" s="167">
        <f>COUNTA(G14:G814)+L2</f>
        <v>2</v>
      </c>
      <c r="H2" s="385" t="s">
        <v>67</v>
      </c>
      <c r="I2" s="385"/>
      <c r="J2" s="385"/>
      <c r="K2" s="385"/>
      <c r="L2" s="499">
        <v>2</v>
      </c>
      <c r="M2" s="294" t="s">
        <v>68</v>
      </c>
      <c r="N2" s="295"/>
      <c r="O2" s="295"/>
      <c r="P2" s="295"/>
      <c r="Q2" s="295"/>
      <c r="R2" s="295"/>
      <c r="S2" s="295"/>
      <c r="T2" s="295"/>
      <c r="U2" s="295"/>
      <c r="V2" s="159" t="str">
        <f>IF(MIN(V14:V814)=0,"",MIN(V14:V814))</f>
        <v/>
      </c>
      <c r="W2" s="155"/>
      <c r="X2" s="203" t="s">
        <v>74</v>
      </c>
      <c r="Y2" s="204">
        <f>IF(Y1=0,0,SUM(Y14:Y814))</f>
        <v>0</v>
      </c>
      <c r="Z2" s="204">
        <f>SUM(Z14:Z814)</f>
        <v>0</v>
      </c>
      <c r="AA2" s="162">
        <f>AA1</f>
        <v>0</v>
      </c>
    </row>
    <row r="3" spans="1:27" s="22" customFormat="1" ht="3.75" customHeight="1" thickBot="1">
      <c r="A3" s="141"/>
      <c r="B3" s="142"/>
      <c r="C3" s="143"/>
      <c r="D3" s="144"/>
      <c r="F3" s="102"/>
      <c r="G3" s="23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7"/>
      <c r="U3" s="104"/>
      <c r="V3" s="104"/>
      <c r="W3" s="384"/>
      <c r="X3" s="384"/>
      <c r="Y3" s="202">
        <f>IF(Y1="","",IF(Y1="FEHLER","",SUM(Y1-Y2)))</f>
        <v>2</v>
      </c>
      <c r="Z3" s="202">
        <f>SUM(Z1-Z2)</f>
        <v>0</v>
      </c>
      <c r="AA3" s="199">
        <f>SUM(AA1)</f>
        <v>0</v>
      </c>
    </row>
    <row r="4" spans="1:27" s="22" customFormat="1" ht="24" customHeight="1" thickTop="1">
      <c r="G4" s="25"/>
      <c r="H4" s="495" t="s">
        <v>175</v>
      </c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145"/>
      <c r="U4" s="103"/>
      <c r="V4" s="106"/>
      <c r="W4" s="25"/>
      <c r="X4" s="25"/>
      <c r="Y4" s="237" t="s">
        <v>73</v>
      </c>
      <c r="Z4" s="229" t="s">
        <v>73</v>
      </c>
      <c r="AA4" s="230" t="s">
        <v>73</v>
      </c>
    </row>
    <row r="5" spans="1:27" s="22" customFormat="1" ht="12" customHeight="1">
      <c r="H5" s="407" t="s">
        <v>190</v>
      </c>
      <c r="I5" s="407"/>
      <c r="J5" s="407"/>
      <c r="K5" s="407"/>
      <c r="L5" s="411" t="s">
        <v>205</v>
      </c>
      <c r="M5" s="411"/>
      <c r="N5" s="411"/>
      <c r="O5" s="411"/>
      <c r="P5" s="395" t="s">
        <v>202</v>
      </c>
      <c r="Q5" s="395"/>
      <c r="R5" s="395"/>
      <c r="S5" s="395"/>
      <c r="W5" s="336"/>
      <c r="X5" s="337"/>
      <c r="Y5" s="231"/>
      <c r="Z5" s="224"/>
      <c r="AA5" s="226"/>
    </row>
    <row r="6" spans="1:27" s="22" customFormat="1" ht="12" customHeight="1">
      <c r="H6" s="407"/>
      <c r="I6" s="407"/>
      <c r="J6" s="407"/>
      <c r="K6" s="407"/>
      <c r="L6" s="411"/>
      <c r="M6" s="411"/>
      <c r="N6" s="411"/>
      <c r="O6" s="411"/>
      <c r="P6" s="395"/>
      <c r="Q6" s="395"/>
      <c r="R6" s="395"/>
      <c r="S6" s="395"/>
      <c r="Y6" s="231"/>
      <c r="Z6" s="224"/>
      <c r="AA6" s="226"/>
    </row>
    <row r="7" spans="1:27" s="22" customFormat="1" ht="12" customHeight="1" thickBot="1">
      <c r="H7" s="408"/>
      <c r="I7" s="408"/>
      <c r="J7" s="408"/>
      <c r="K7" s="408"/>
      <c r="L7" s="412"/>
      <c r="M7" s="412"/>
      <c r="N7" s="412"/>
      <c r="O7" s="412"/>
      <c r="P7" s="396"/>
      <c r="Q7" s="396"/>
      <c r="R7" s="396"/>
      <c r="S7" s="396"/>
      <c r="Y7" s="231"/>
      <c r="Z7" s="224"/>
      <c r="AA7" s="226"/>
    </row>
    <row r="8" spans="1:27" s="22" customFormat="1" ht="12" customHeight="1" thickTop="1">
      <c r="A8" s="380" t="s">
        <v>137</v>
      </c>
      <c r="B8" s="381"/>
      <c r="C8" s="380" t="s">
        <v>44</v>
      </c>
      <c r="D8" s="386"/>
      <c r="E8" s="386"/>
      <c r="F8" s="381"/>
      <c r="G8" s="308" t="s">
        <v>45</v>
      </c>
      <c r="H8" s="387" t="s">
        <v>176</v>
      </c>
      <c r="I8" s="388"/>
      <c r="J8" s="398" t="s">
        <v>177</v>
      </c>
      <c r="K8" s="398"/>
      <c r="L8" s="398"/>
      <c r="M8" s="398"/>
      <c r="N8" s="398"/>
      <c r="O8" s="399"/>
      <c r="P8" s="397" t="s">
        <v>178</v>
      </c>
      <c r="Q8" s="398"/>
      <c r="R8" s="398"/>
      <c r="S8" s="399"/>
      <c r="T8" s="409" t="s">
        <v>127</v>
      </c>
      <c r="U8" s="410"/>
      <c r="V8" s="380" t="s">
        <v>206</v>
      </c>
      <c r="W8" s="381"/>
      <c r="X8" s="309" t="s">
        <v>46</v>
      </c>
      <c r="Y8" s="231"/>
      <c r="Z8" s="224"/>
      <c r="AA8" s="226"/>
    </row>
    <row r="9" spans="1:27" s="22" customFormat="1" ht="12" customHeight="1" thickBot="1">
      <c r="A9" s="419"/>
      <c r="B9" s="420"/>
      <c r="C9" s="421"/>
      <c r="D9" s="422"/>
      <c r="E9" s="422"/>
      <c r="F9" s="423"/>
      <c r="G9" s="339"/>
      <c r="H9" s="389"/>
      <c r="I9" s="390"/>
      <c r="J9" s="391" t="s">
        <v>179</v>
      </c>
      <c r="K9" s="392"/>
      <c r="L9" s="393" t="s">
        <v>185</v>
      </c>
      <c r="M9" s="394"/>
      <c r="N9" s="435" t="s">
        <v>186</v>
      </c>
      <c r="O9" s="436"/>
      <c r="P9" s="400" t="s">
        <v>180</v>
      </c>
      <c r="Q9" s="401"/>
      <c r="R9" s="401"/>
      <c r="S9" s="402"/>
      <c r="T9" s="405" t="s">
        <v>19</v>
      </c>
      <c r="U9" s="406"/>
      <c r="V9" s="382"/>
      <c r="W9" s="383"/>
      <c r="X9" s="310">
        <v>16</v>
      </c>
      <c r="Y9" s="224"/>
      <c r="Z9" s="224"/>
      <c r="AA9" s="226"/>
    </row>
    <row r="10" spans="1:27" ht="12" customHeight="1">
      <c r="A10" s="311"/>
      <c r="B10" s="312"/>
      <c r="C10" s="313"/>
      <c r="D10" s="312"/>
      <c r="E10" s="314"/>
      <c r="F10" s="313"/>
      <c r="G10" s="313"/>
      <c r="H10" s="439" t="s">
        <v>181</v>
      </c>
      <c r="I10" s="440"/>
      <c r="J10" s="447" t="s">
        <v>182</v>
      </c>
      <c r="K10" s="448"/>
      <c r="L10" s="424" t="s">
        <v>114</v>
      </c>
      <c r="M10" s="425"/>
      <c r="N10" s="425"/>
      <c r="O10" s="426"/>
      <c r="P10" s="427" t="s">
        <v>194</v>
      </c>
      <c r="Q10" s="428"/>
      <c r="R10" s="428"/>
      <c r="S10" s="429"/>
      <c r="T10" s="453" t="s">
        <v>197</v>
      </c>
      <c r="U10" s="454"/>
      <c r="V10" s="454"/>
      <c r="W10" s="455"/>
      <c r="X10" s="315"/>
      <c r="Y10" s="231"/>
      <c r="Z10" s="224"/>
      <c r="AA10" s="226"/>
    </row>
    <row r="11" spans="1:27" ht="12" customHeight="1">
      <c r="A11" s="305" t="s">
        <v>3</v>
      </c>
      <c r="B11" s="306" t="s">
        <v>4</v>
      </c>
      <c r="C11" s="305" t="s">
        <v>5</v>
      </c>
      <c r="D11" s="306" t="s">
        <v>6</v>
      </c>
      <c r="E11" s="378" t="s">
        <v>7</v>
      </c>
      <c r="F11" s="379"/>
      <c r="G11" s="307" t="s">
        <v>123</v>
      </c>
      <c r="H11" s="441"/>
      <c r="I11" s="442"/>
      <c r="J11" s="449"/>
      <c r="K11" s="450"/>
      <c r="L11" s="430" t="s">
        <v>195</v>
      </c>
      <c r="M11" s="431"/>
      <c r="N11" s="432" t="s">
        <v>119</v>
      </c>
      <c r="O11" s="431"/>
      <c r="P11" s="433" t="s">
        <v>193</v>
      </c>
      <c r="Q11" s="433"/>
      <c r="R11" s="434" t="s">
        <v>118</v>
      </c>
      <c r="S11" s="434"/>
      <c r="T11" s="456" t="s">
        <v>196</v>
      </c>
      <c r="U11" s="457"/>
      <c r="V11" s="460" t="s">
        <v>48</v>
      </c>
      <c r="W11" s="460" t="s">
        <v>187</v>
      </c>
      <c r="X11" s="451" t="s">
        <v>188</v>
      </c>
      <c r="Y11" s="231"/>
      <c r="Z11" s="224"/>
      <c r="AA11" s="226"/>
    </row>
    <row r="12" spans="1:27" ht="11.25" customHeight="1">
      <c r="A12" s="27"/>
      <c r="B12" s="28"/>
      <c r="C12" s="27"/>
      <c r="D12" s="28"/>
      <c r="E12" s="437" t="s">
        <v>43</v>
      </c>
      <c r="F12" s="438"/>
      <c r="G12" s="316"/>
      <c r="H12" s="443"/>
      <c r="I12" s="444"/>
      <c r="J12" s="445" t="s">
        <v>183</v>
      </c>
      <c r="K12" s="446"/>
      <c r="L12" s="403" t="s">
        <v>199</v>
      </c>
      <c r="M12" s="404"/>
      <c r="N12" s="413" t="s">
        <v>184</v>
      </c>
      <c r="O12" s="414"/>
      <c r="P12" s="415" t="s">
        <v>204</v>
      </c>
      <c r="Q12" s="416"/>
      <c r="R12" s="417" t="s">
        <v>203</v>
      </c>
      <c r="S12" s="418"/>
      <c r="T12" s="458"/>
      <c r="U12" s="459"/>
      <c r="V12" s="461"/>
      <c r="W12" s="461"/>
      <c r="X12" s="452"/>
      <c r="Y12" s="231"/>
      <c r="Z12" s="224"/>
      <c r="AA12" s="226"/>
    </row>
    <row r="13" spans="1:27" ht="9.75" customHeight="1" thickBot="1">
      <c r="A13" s="323" t="s">
        <v>13</v>
      </c>
      <c r="B13" s="324" t="s">
        <v>13</v>
      </c>
      <c r="C13" s="323" t="s">
        <v>121</v>
      </c>
      <c r="D13" s="324" t="s">
        <v>129</v>
      </c>
      <c r="E13" s="325" t="s">
        <v>15</v>
      </c>
      <c r="F13" s="326" t="s">
        <v>16</v>
      </c>
      <c r="G13" s="327" t="s">
        <v>128</v>
      </c>
      <c r="H13" s="300" t="s">
        <v>17</v>
      </c>
      <c r="I13" s="301" t="s">
        <v>18</v>
      </c>
      <c r="J13" s="302" t="s">
        <v>17</v>
      </c>
      <c r="K13" s="301" t="s">
        <v>18</v>
      </c>
      <c r="L13" s="300" t="s">
        <v>17</v>
      </c>
      <c r="M13" s="301" t="s">
        <v>18</v>
      </c>
      <c r="N13" s="300" t="s">
        <v>17</v>
      </c>
      <c r="O13" s="301" t="s">
        <v>18</v>
      </c>
      <c r="P13" s="300" t="s">
        <v>17</v>
      </c>
      <c r="Q13" s="301" t="s">
        <v>18</v>
      </c>
      <c r="R13" s="300" t="s">
        <v>17</v>
      </c>
      <c r="S13" s="301" t="s">
        <v>18</v>
      </c>
      <c r="T13" s="332" t="s">
        <v>19</v>
      </c>
      <c r="U13" s="333" t="s">
        <v>20</v>
      </c>
      <c r="V13" s="334" t="s">
        <v>111</v>
      </c>
      <c r="W13" s="323" t="s">
        <v>198</v>
      </c>
      <c r="X13" s="335" t="s">
        <v>22</v>
      </c>
      <c r="Y13" s="232"/>
      <c r="Z13" s="225"/>
      <c r="AA13" s="227"/>
    </row>
    <row r="14" spans="1:27" ht="26.1" customHeight="1" thickBot="1">
      <c r="A14" s="317"/>
      <c r="B14" s="318"/>
      <c r="C14" s="317"/>
      <c r="D14" s="322"/>
      <c r="E14" s="496"/>
      <c r="F14" s="497"/>
      <c r="G14" s="322"/>
      <c r="H14" s="498"/>
      <c r="I14" s="299"/>
      <c r="J14" s="498"/>
      <c r="K14" s="299"/>
      <c r="L14" s="498"/>
      <c r="M14" s="299"/>
      <c r="N14" s="498"/>
      <c r="O14" s="299"/>
      <c r="P14" s="498"/>
      <c r="Q14" s="299"/>
      <c r="R14" s="498"/>
      <c r="S14" s="299"/>
      <c r="T14" s="328" t="str">
        <f>IF(AND(COUNTA(I14,K14,M14,O14,Q14,S14)=0,COUNTA(H14,J14,L14,N14,P14,R14)=6),"x","")</f>
        <v/>
      </c>
      <c r="U14" s="329" t="str">
        <f>IF(COUNTA(I14,K14,M14,O14,Q14,S14)=1,"x","")</f>
        <v/>
      </c>
      <c r="V14" s="330"/>
      <c r="W14" s="331"/>
      <c r="X14" s="41" t="str">
        <f>IF(AND(T14="x",U14="",V14&gt;0),EDATE(V14,$X$9),"")</f>
        <v/>
      </c>
      <c r="Y14" s="205" t="str">
        <f t="shared" ref="Y14:Y77" si="0">IF(AND(COUNTA(G14)=1,COUNTIF(T14:U14,"x")=0),1,"")</f>
        <v/>
      </c>
      <c r="Z14" s="205" t="str">
        <f t="shared" ref="Z14:Z77" si="1">IF(AND($Y14=1,F14="x"),1,"")</f>
        <v/>
      </c>
      <c r="AA14" s="200">
        <f t="shared" ref="AA14:AA77" si="2">IF(AND(U14="X",F14="X"),1,0)</f>
        <v>0</v>
      </c>
    </row>
    <row r="15" spans="1:27" ht="25.5" customHeight="1" thickTop="1" thickBot="1">
      <c r="A15" s="32"/>
      <c r="B15" s="33"/>
      <c r="C15" s="32"/>
      <c r="D15" s="34"/>
      <c r="E15" s="35"/>
      <c r="F15" s="36"/>
      <c r="G15" s="34"/>
      <c r="H15" s="1"/>
      <c r="I15" s="2"/>
      <c r="J15" s="1"/>
      <c r="K15" s="2"/>
      <c r="L15" s="1"/>
      <c r="M15" s="2"/>
      <c r="N15" s="1"/>
      <c r="O15" s="2"/>
      <c r="P15" s="1"/>
      <c r="Q15" s="2"/>
      <c r="R15" s="1"/>
      <c r="S15" s="2"/>
      <c r="T15" s="169" t="str">
        <f t="shared" ref="T15:T26" si="3">IF(AND(COUNTA(I15,K15,M15,O15,Q15,S15)=0,COUNTA(H15,J15,L15,N15,P15,R15)=6),"x","")</f>
        <v/>
      </c>
      <c r="U15" s="39" t="str">
        <f t="shared" ref="U15:U26" si="4">IF(COUNTA(I15,K15,M15,O15,Q15,S15)=1,"x","")</f>
        <v/>
      </c>
      <c r="V15" s="330"/>
      <c r="W15" s="40"/>
      <c r="X15" s="41" t="str">
        <f t="shared" ref="X15:X77" si="5">IF(AND(T15="x",U15="",V15&gt;0),EDATE(V15,$X$9),"")</f>
        <v/>
      </c>
      <c r="Y15" s="205" t="str">
        <f>IF(AND(COUNTA(G15)=1,COUNTIF(T15:U15,"x")=0),1,"")</f>
        <v/>
      </c>
      <c r="Z15" s="205" t="str">
        <f t="shared" si="1"/>
        <v/>
      </c>
      <c r="AA15" s="200">
        <f t="shared" si="2"/>
        <v>0</v>
      </c>
    </row>
    <row r="16" spans="1:27" ht="26.1" customHeight="1" thickTop="1" thickBot="1">
      <c r="A16" s="32"/>
      <c r="B16" s="33"/>
      <c r="C16" s="32"/>
      <c r="D16" s="34"/>
      <c r="E16" s="35"/>
      <c r="F16" s="36"/>
      <c r="G16" s="34"/>
      <c r="H16" s="1"/>
      <c r="I16" s="2"/>
      <c r="J16" s="1"/>
      <c r="K16" s="2"/>
      <c r="L16" s="1"/>
      <c r="M16" s="2"/>
      <c r="N16" s="1"/>
      <c r="O16" s="2"/>
      <c r="P16" s="1"/>
      <c r="Q16" s="2"/>
      <c r="R16" s="1"/>
      <c r="S16" s="2"/>
      <c r="T16" s="169" t="str">
        <f t="shared" si="3"/>
        <v/>
      </c>
      <c r="U16" s="39" t="str">
        <f t="shared" si="4"/>
        <v/>
      </c>
      <c r="V16" s="330"/>
      <c r="W16" s="40"/>
      <c r="X16" s="41" t="str">
        <f t="shared" si="5"/>
        <v/>
      </c>
      <c r="Y16" s="205" t="str">
        <f t="shared" si="0"/>
        <v/>
      </c>
      <c r="Z16" s="205" t="str">
        <f t="shared" si="1"/>
        <v/>
      </c>
      <c r="AA16" s="200">
        <f t="shared" si="2"/>
        <v>0</v>
      </c>
    </row>
    <row r="17" spans="1:27" ht="26.1" customHeight="1" thickTop="1" thickBot="1">
      <c r="A17" s="32"/>
      <c r="B17" s="33"/>
      <c r="C17" s="32"/>
      <c r="D17" s="34"/>
      <c r="E17" s="35"/>
      <c r="F17" s="36"/>
      <c r="G17" s="34"/>
      <c r="H17" s="1"/>
      <c r="I17" s="2"/>
      <c r="J17" s="1"/>
      <c r="K17" s="2"/>
      <c r="L17" s="1"/>
      <c r="M17" s="2"/>
      <c r="N17" s="1"/>
      <c r="O17" s="2"/>
      <c r="P17" s="1"/>
      <c r="Q17" s="2"/>
      <c r="R17" s="1"/>
      <c r="S17" s="2"/>
      <c r="T17" s="169" t="str">
        <f t="shared" si="3"/>
        <v/>
      </c>
      <c r="U17" s="39" t="str">
        <f t="shared" si="4"/>
        <v/>
      </c>
      <c r="V17" s="330"/>
      <c r="W17" s="40"/>
      <c r="X17" s="41" t="str">
        <f t="shared" si="5"/>
        <v/>
      </c>
      <c r="Y17" s="205" t="str">
        <f t="shared" si="0"/>
        <v/>
      </c>
      <c r="Z17" s="205" t="str">
        <f t="shared" si="1"/>
        <v/>
      </c>
      <c r="AA17" s="200">
        <f t="shared" si="2"/>
        <v>0</v>
      </c>
    </row>
    <row r="18" spans="1:27" ht="26.1" customHeight="1" thickTop="1" thickBot="1">
      <c r="A18" s="32"/>
      <c r="B18" s="33"/>
      <c r="C18" s="32"/>
      <c r="D18" s="34"/>
      <c r="E18" s="35"/>
      <c r="F18" s="36"/>
      <c r="G18" s="34"/>
      <c r="H18" s="1"/>
      <c r="I18" s="2"/>
      <c r="J18" s="1"/>
      <c r="K18" s="2"/>
      <c r="L18" s="1"/>
      <c r="M18" s="2"/>
      <c r="N18" s="1"/>
      <c r="O18" s="2"/>
      <c r="P18" s="1"/>
      <c r="Q18" s="2"/>
      <c r="R18" s="1"/>
      <c r="S18" s="2"/>
      <c r="T18" s="169" t="str">
        <f t="shared" si="3"/>
        <v/>
      </c>
      <c r="U18" s="39" t="str">
        <f t="shared" si="4"/>
        <v/>
      </c>
      <c r="V18" s="330"/>
      <c r="W18" s="40"/>
      <c r="X18" s="41" t="str">
        <f t="shared" si="5"/>
        <v/>
      </c>
      <c r="Y18" s="205" t="str">
        <f t="shared" si="0"/>
        <v/>
      </c>
      <c r="Z18" s="205" t="str">
        <f t="shared" si="1"/>
        <v/>
      </c>
      <c r="AA18" s="200">
        <f t="shared" si="2"/>
        <v>0</v>
      </c>
    </row>
    <row r="19" spans="1:27" ht="26.1" customHeight="1" thickTop="1" thickBot="1">
      <c r="A19" s="32"/>
      <c r="B19" s="33"/>
      <c r="C19" s="32"/>
      <c r="D19" s="34"/>
      <c r="E19" s="35"/>
      <c r="F19" s="36"/>
      <c r="G19" s="34"/>
      <c r="H19" s="1"/>
      <c r="I19" s="2"/>
      <c r="J19" s="1"/>
      <c r="K19" s="2"/>
      <c r="L19" s="1"/>
      <c r="M19" s="2"/>
      <c r="N19" s="1"/>
      <c r="O19" s="2"/>
      <c r="P19" s="1"/>
      <c r="Q19" s="2"/>
      <c r="R19" s="1"/>
      <c r="S19" s="2"/>
      <c r="T19" s="169" t="str">
        <f t="shared" si="3"/>
        <v/>
      </c>
      <c r="U19" s="39" t="str">
        <f t="shared" si="4"/>
        <v/>
      </c>
      <c r="V19" s="330"/>
      <c r="W19" s="40"/>
      <c r="X19" s="41" t="str">
        <f t="shared" si="5"/>
        <v/>
      </c>
      <c r="Y19" s="205" t="str">
        <f t="shared" si="0"/>
        <v/>
      </c>
      <c r="Z19" s="205" t="str">
        <f t="shared" si="1"/>
        <v/>
      </c>
      <c r="AA19" s="200">
        <f t="shared" si="2"/>
        <v>0</v>
      </c>
    </row>
    <row r="20" spans="1:27" ht="26.1" customHeight="1" thickTop="1" thickBot="1">
      <c r="A20" s="32"/>
      <c r="B20" s="33"/>
      <c r="C20" s="32"/>
      <c r="D20" s="34"/>
      <c r="E20" s="35"/>
      <c r="F20" s="36"/>
      <c r="G20" s="34"/>
      <c r="H20" s="1"/>
      <c r="I20" s="2"/>
      <c r="J20" s="1"/>
      <c r="K20" s="2"/>
      <c r="L20" s="1"/>
      <c r="M20" s="2"/>
      <c r="N20" s="1"/>
      <c r="O20" s="2"/>
      <c r="P20" s="1"/>
      <c r="Q20" s="2"/>
      <c r="R20" s="1"/>
      <c r="S20" s="2"/>
      <c r="T20" s="169" t="str">
        <f t="shared" si="3"/>
        <v/>
      </c>
      <c r="U20" s="39" t="str">
        <f t="shared" si="4"/>
        <v/>
      </c>
      <c r="V20" s="170"/>
      <c r="W20" s="40"/>
      <c r="X20" s="41" t="str">
        <f t="shared" si="5"/>
        <v/>
      </c>
      <c r="Y20" s="205" t="str">
        <f t="shared" si="0"/>
        <v/>
      </c>
      <c r="Z20" s="205" t="str">
        <f t="shared" si="1"/>
        <v/>
      </c>
      <c r="AA20" s="200">
        <f t="shared" si="2"/>
        <v>0</v>
      </c>
    </row>
    <row r="21" spans="1:27" ht="26.1" customHeight="1" thickTop="1" thickBot="1">
      <c r="A21" s="32"/>
      <c r="B21" s="33"/>
      <c r="C21" s="32"/>
      <c r="D21" s="34"/>
      <c r="E21" s="35"/>
      <c r="F21" s="36"/>
      <c r="G21" s="34"/>
      <c r="H21" s="1"/>
      <c r="I21" s="2"/>
      <c r="J21" s="1"/>
      <c r="K21" s="2"/>
      <c r="L21" s="1"/>
      <c r="M21" s="2"/>
      <c r="N21" s="1"/>
      <c r="O21" s="2"/>
      <c r="P21" s="1"/>
      <c r="Q21" s="2"/>
      <c r="R21" s="1"/>
      <c r="S21" s="2"/>
      <c r="T21" s="169" t="str">
        <f t="shared" si="3"/>
        <v/>
      </c>
      <c r="U21" s="39" t="str">
        <f t="shared" si="4"/>
        <v/>
      </c>
      <c r="V21" s="170"/>
      <c r="W21" s="40"/>
      <c r="X21" s="41" t="str">
        <f t="shared" si="5"/>
        <v/>
      </c>
      <c r="Y21" s="205" t="str">
        <f t="shared" si="0"/>
        <v/>
      </c>
      <c r="Z21" s="205" t="str">
        <f t="shared" si="1"/>
        <v/>
      </c>
      <c r="AA21" s="200">
        <f t="shared" si="2"/>
        <v>0</v>
      </c>
    </row>
    <row r="22" spans="1:27" ht="26.1" customHeight="1" thickTop="1" thickBot="1">
      <c r="A22" s="32"/>
      <c r="B22" s="33"/>
      <c r="C22" s="32"/>
      <c r="D22" s="34"/>
      <c r="E22" s="35"/>
      <c r="F22" s="36"/>
      <c r="G22" s="34"/>
      <c r="H22" s="1"/>
      <c r="I22" s="2"/>
      <c r="J22" s="1"/>
      <c r="K22" s="2"/>
      <c r="L22" s="1"/>
      <c r="M22" s="2"/>
      <c r="N22" s="1"/>
      <c r="O22" s="2"/>
      <c r="P22" s="1"/>
      <c r="Q22" s="2"/>
      <c r="R22" s="1"/>
      <c r="S22" s="2"/>
      <c r="T22" s="169" t="str">
        <f t="shared" si="3"/>
        <v/>
      </c>
      <c r="U22" s="39" t="str">
        <f t="shared" si="4"/>
        <v/>
      </c>
      <c r="V22" s="170"/>
      <c r="W22" s="40"/>
      <c r="X22" s="41" t="str">
        <f t="shared" si="5"/>
        <v/>
      </c>
      <c r="Y22" s="205" t="str">
        <f t="shared" si="0"/>
        <v/>
      </c>
      <c r="Z22" s="205" t="str">
        <f t="shared" si="1"/>
        <v/>
      </c>
      <c r="AA22" s="200">
        <f t="shared" si="2"/>
        <v>0</v>
      </c>
    </row>
    <row r="23" spans="1:27" ht="26.1" customHeight="1" thickTop="1" thickBot="1">
      <c r="A23" s="32"/>
      <c r="B23" s="33"/>
      <c r="C23" s="32"/>
      <c r="D23" s="34"/>
      <c r="E23" s="35"/>
      <c r="F23" s="36"/>
      <c r="G23" s="34"/>
      <c r="H23" s="1"/>
      <c r="I23" s="2"/>
      <c r="J23" s="1"/>
      <c r="K23" s="2"/>
      <c r="L23" s="1"/>
      <c r="M23" s="2"/>
      <c r="N23" s="1"/>
      <c r="O23" s="2"/>
      <c r="P23" s="1"/>
      <c r="Q23" s="2"/>
      <c r="R23" s="1"/>
      <c r="S23" s="2"/>
      <c r="T23" s="169" t="str">
        <f t="shared" si="3"/>
        <v/>
      </c>
      <c r="U23" s="39" t="str">
        <f t="shared" si="4"/>
        <v/>
      </c>
      <c r="V23" s="170"/>
      <c r="W23" s="40"/>
      <c r="X23" s="41" t="str">
        <f t="shared" si="5"/>
        <v/>
      </c>
      <c r="Y23" s="205" t="str">
        <f t="shared" si="0"/>
        <v/>
      </c>
      <c r="Z23" s="205" t="str">
        <f t="shared" si="1"/>
        <v/>
      </c>
      <c r="AA23" s="200">
        <f t="shared" si="2"/>
        <v>0</v>
      </c>
    </row>
    <row r="24" spans="1:27" ht="26.1" customHeight="1" thickTop="1" thickBot="1">
      <c r="A24" s="32"/>
      <c r="B24" s="33"/>
      <c r="C24" s="32"/>
      <c r="D24" s="34"/>
      <c r="E24" s="35"/>
      <c r="F24" s="36"/>
      <c r="G24" s="34"/>
      <c r="H24" s="1"/>
      <c r="I24" s="2"/>
      <c r="J24" s="1"/>
      <c r="K24" s="2"/>
      <c r="L24" s="1"/>
      <c r="M24" s="2"/>
      <c r="N24" s="1"/>
      <c r="O24" s="2"/>
      <c r="P24" s="1"/>
      <c r="Q24" s="2"/>
      <c r="R24" s="1"/>
      <c r="S24" s="2"/>
      <c r="T24" s="169" t="str">
        <f t="shared" si="3"/>
        <v/>
      </c>
      <c r="U24" s="39" t="str">
        <f t="shared" si="4"/>
        <v/>
      </c>
      <c r="V24" s="170"/>
      <c r="W24" s="40"/>
      <c r="X24" s="41" t="str">
        <f t="shared" si="5"/>
        <v/>
      </c>
      <c r="Y24" s="205" t="str">
        <f t="shared" si="0"/>
        <v/>
      </c>
      <c r="Z24" s="205" t="str">
        <f t="shared" si="1"/>
        <v/>
      </c>
      <c r="AA24" s="200">
        <f t="shared" si="2"/>
        <v>0</v>
      </c>
    </row>
    <row r="25" spans="1:27" ht="26.1" customHeight="1" thickTop="1" thickBot="1">
      <c r="A25" s="32"/>
      <c r="B25" s="33"/>
      <c r="C25" s="32"/>
      <c r="D25" s="34"/>
      <c r="E25" s="35"/>
      <c r="F25" s="36"/>
      <c r="G25" s="34"/>
      <c r="H25" s="1"/>
      <c r="I25" s="2"/>
      <c r="J25" s="1"/>
      <c r="K25" s="2"/>
      <c r="L25" s="1"/>
      <c r="M25" s="2"/>
      <c r="N25" s="1"/>
      <c r="O25" s="2"/>
      <c r="P25" s="1"/>
      <c r="Q25" s="2"/>
      <c r="R25" s="1"/>
      <c r="S25" s="2"/>
      <c r="T25" s="169" t="str">
        <f t="shared" si="3"/>
        <v/>
      </c>
      <c r="U25" s="39" t="str">
        <f t="shared" si="4"/>
        <v/>
      </c>
      <c r="V25" s="170"/>
      <c r="W25" s="40"/>
      <c r="X25" s="41" t="str">
        <f t="shared" si="5"/>
        <v/>
      </c>
      <c r="Y25" s="205" t="str">
        <f t="shared" si="0"/>
        <v/>
      </c>
      <c r="Z25" s="205" t="str">
        <f t="shared" si="1"/>
        <v/>
      </c>
      <c r="AA25" s="200">
        <f t="shared" si="2"/>
        <v>0</v>
      </c>
    </row>
    <row r="26" spans="1:27" s="143" customFormat="1" ht="26.1" customHeight="1" thickTop="1" thickBot="1">
      <c r="A26" s="32"/>
      <c r="B26" s="33"/>
      <c r="C26" s="32"/>
      <c r="D26" s="34"/>
      <c r="E26" s="35"/>
      <c r="F26" s="36"/>
      <c r="G26" s="34"/>
      <c r="H26" s="1"/>
      <c r="I26" s="2"/>
      <c r="J26" s="1"/>
      <c r="K26" s="2"/>
      <c r="L26" s="1"/>
      <c r="M26" s="2"/>
      <c r="N26" s="1"/>
      <c r="O26" s="2"/>
      <c r="P26" s="1"/>
      <c r="Q26" s="2"/>
      <c r="R26" s="1"/>
      <c r="S26" s="2"/>
      <c r="T26" s="169" t="str">
        <f t="shared" si="3"/>
        <v/>
      </c>
      <c r="U26" s="39" t="str">
        <f t="shared" si="4"/>
        <v/>
      </c>
      <c r="V26" s="170"/>
      <c r="W26" s="40"/>
      <c r="X26" s="41" t="str">
        <f t="shared" si="5"/>
        <v/>
      </c>
      <c r="Y26" s="205" t="str">
        <f t="shared" si="0"/>
        <v/>
      </c>
      <c r="Z26" s="205" t="str">
        <f t="shared" si="1"/>
        <v/>
      </c>
      <c r="AA26" s="200">
        <f t="shared" si="2"/>
        <v>0</v>
      </c>
    </row>
    <row r="27" spans="1:27" s="143" customFormat="1" ht="26.1" customHeight="1" thickTop="1" thickBot="1">
      <c r="A27" s="32"/>
      <c r="B27" s="33"/>
      <c r="C27" s="32"/>
      <c r="D27" s="34"/>
      <c r="E27" s="35"/>
      <c r="F27" s="36"/>
      <c r="G27" s="34"/>
      <c r="H27" s="1"/>
      <c r="I27" s="2"/>
      <c r="J27" s="1"/>
      <c r="K27" s="2"/>
      <c r="L27" s="1"/>
      <c r="M27" s="2"/>
      <c r="N27" s="1"/>
      <c r="O27" s="2"/>
      <c r="P27" s="1"/>
      <c r="Q27" s="2"/>
      <c r="R27" s="1"/>
      <c r="S27" s="2"/>
      <c r="T27" s="169" t="str">
        <f t="shared" ref="T27:T90" si="6">IF(AND(COUNTA(I27,K27,M27,O27,Q27,S27)=0,COUNTA(H27,J27,L27,N27,P27,R27)=6),"x","")</f>
        <v/>
      </c>
      <c r="U27" s="39" t="str">
        <f t="shared" ref="U27:U90" si="7">IF(COUNTA(I27,K27,M27,O27,Q27,S27)=1,"x","")</f>
        <v/>
      </c>
      <c r="V27" s="170"/>
      <c r="W27" s="40"/>
      <c r="X27" s="41" t="str">
        <f t="shared" si="5"/>
        <v/>
      </c>
      <c r="Y27" s="205" t="str">
        <f t="shared" si="0"/>
        <v/>
      </c>
      <c r="Z27" s="205" t="str">
        <f t="shared" si="1"/>
        <v/>
      </c>
      <c r="AA27" s="200">
        <f t="shared" si="2"/>
        <v>0</v>
      </c>
    </row>
    <row r="28" spans="1:27" ht="26.1" customHeight="1" thickTop="1" thickBot="1">
      <c r="A28" s="32"/>
      <c r="B28" s="33"/>
      <c r="C28" s="32"/>
      <c r="D28" s="34"/>
      <c r="E28" s="35"/>
      <c r="F28" s="36"/>
      <c r="G28" s="34"/>
      <c r="H28" s="1"/>
      <c r="I28" s="2"/>
      <c r="J28" s="1"/>
      <c r="K28" s="2"/>
      <c r="L28" s="1"/>
      <c r="M28" s="2"/>
      <c r="N28" s="1"/>
      <c r="O28" s="2"/>
      <c r="P28" s="1"/>
      <c r="Q28" s="2"/>
      <c r="R28" s="1"/>
      <c r="S28" s="2"/>
      <c r="T28" s="169" t="str">
        <f t="shared" si="6"/>
        <v/>
      </c>
      <c r="U28" s="39" t="str">
        <f t="shared" si="7"/>
        <v/>
      </c>
      <c r="V28" s="170"/>
      <c r="W28" s="40"/>
      <c r="X28" s="41" t="str">
        <f t="shared" si="5"/>
        <v/>
      </c>
      <c r="Y28" s="205" t="str">
        <f t="shared" si="0"/>
        <v/>
      </c>
      <c r="Z28" s="205" t="str">
        <f t="shared" si="1"/>
        <v/>
      </c>
      <c r="AA28" s="200">
        <f t="shared" si="2"/>
        <v>0</v>
      </c>
    </row>
    <row r="29" spans="1:27" ht="26.1" customHeight="1" thickTop="1" thickBot="1">
      <c r="A29" s="32"/>
      <c r="B29" s="33"/>
      <c r="C29" s="32"/>
      <c r="D29" s="34"/>
      <c r="E29" s="35"/>
      <c r="F29" s="36"/>
      <c r="G29" s="34"/>
      <c r="H29" s="1"/>
      <c r="I29" s="2"/>
      <c r="J29" s="1"/>
      <c r="K29" s="2"/>
      <c r="L29" s="1"/>
      <c r="M29" s="2"/>
      <c r="N29" s="1"/>
      <c r="O29" s="2"/>
      <c r="P29" s="1"/>
      <c r="Q29" s="2"/>
      <c r="R29" s="1"/>
      <c r="S29" s="2"/>
      <c r="T29" s="169" t="str">
        <f t="shared" si="6"/>
        <v/>
      </c>
      <c r="U29" s="39" t="str">
        <f t="shared" si="7"/>
        <v/>
      </c>
      <c r="V29" s="170"/>
      <c r="W29" s="40"/>
      <c r="X29" s="41" t="str">
        <f t="shared" si="5"/>
        <v/>
      </c>
      <c r="Y29" s="205" t="str">
        <f t="shared" si="0"/>
        <v/>
      </c>
      <c r="Z29" s="205" t="str">
        <f t="shared" si="1"/>
        <v/>
      </c>
      <c r="AA29" s="200">
        <f t="shared" si="2"/>
        <v>0</v>
      </c>
    </row>
    <row r="30" spans="1:27" ht="26.1" customHeight="1" thickTop="1" thickBot="1">
      <c r="A30" s="32"/>
      <c r="B30" s="33"/>
      <c r="C30" s="32"/>
      <c r="D30" s="34"/>
      <c r="E30" s="35"/>
      <c r="F30" s="36"/>
      <c r="G30" s="34"/>
      <c r="H30" s="1"/>
      <c r="I30" s="2"/>
      <c r="J30" s="1"/>
      <c r="K30" s="2"/>
      <c r="L30" s="1"/>
      <c r="M30" s="2"/>
      <c r="N30" s="1"/>
      <c r="O30" s="2"/>
      <c r="P30" s="1"/>
      <c r="Q30" s="2"/>
      <c r="R30" s="1"/>
      <c r="S30" s="2"/>
      <c r="T30" s="169" t="str">
        <f t="shared" si="6"/>
        <v/>
      </c>
      <c r="U30" s="39" t="str">
        <f t="shared" si="7"/>
        <v/>
      </c>
      <c r="V30" s="170"/>
      <c r="W30" s="40"/>
      <c r="X30" s="41" t="str">
        <f t="shared" si="5"/>
        <v/>
      </c>
      <c r="Y30" s="205" t="str">
        <f t="shared" si="0"/>
        <v/>
      </c>
      <c r="Z30" s="205" t="str">
        <f t="shared" si="1"/>
        <v/>
      </c>
      <c r="AA30" s="200">
        <f t="shared" si="2"/>
        <v>0</v>
      </c>
    </row>
    <row r="31" spans="1:27" ht="26.1" customHeight="1" thickTop="1" thickBot="1">
      <c r="A31" s="32"/>
      <c r="B31" s="33"/>
      <c r="C31" s="32"/>
      <c r="D31" s="34"/>
      <c r="E31" s="35"/>
      <c r="F31" s="36"/>
      <c r="G31" s="34"/>
      <c r="H31" s="1"/>
      <c r="I31" s="2"/>
      <c r="J31" s="1"/>
      <c r="K31" s="2"/>
      <c r="L31" s="1"/>
      <c r="M31" s="2"/>
      <c r="N31" s="1"/>
      <c r="O31" s="2"/>
      <c r="P31" s="1"/>
      <c r="Q31" s="2"/>
      <c r="R31" s="1"/>
      <c r="S31" s="2"/>
      <c r="T31" s="169" t="str">
        <f t="shared" si="6"/>
        <v/>
      </c>
      <c r="U31" s="39" t="str">
        <f t="shared" si="7"/>
        <v/>
      </c>
      <c r="V31" s="170"/>
      <c r="W31" s="40"/>
      <c r="X31" s="41" t="str">
        <f t="shared" si="5"/>
        <v/>
      </c>
      <c r="Y31" s="205" t="str">
        <f t="shared" si="0"/>
        <v/>
      </c>
      <c r="Z31" s="205" t="str">
        <f t="shared" si="1"/>
        <v/>
      </c>
      <c r="AA31" s="200">
        <f t="shared" si="2"/>
        <v>0</v>
      </c>
    </row>
    <row r="32" spans="1:27" ht="26.1" customHeight="1" thickTop="1" thickBot="1">
      <c r="A32" s="32"/>
      <c r="B32" s="33"/>
      <c r="C32" s="32"/>
      <c r="D32" s="34"/>
      <c r="E32" s="35"/>
      <c r="F32" s="36"/>
      <c r="G32" s="34"/>
      <c r="H32" s="1"/>
      <c r="I32" s="2"/>
      <c r="J32" s="1"/>
      <c r="K32" s="2"/>
      <c r="L32" s="1"/>
      <c r="M32" s="2"/>
      <c r="N32" s="1"/>
      <c r="O32" s="2"/>
      <c r="P32" s="1"/>
      <c r="Q32" s="2"/>
      <c r="R32" s="1"/>
      <c r="S32" s="2"/>
      <c r="T32" s="169" t="str">
        <f t="shared" si="6"/>
        <v/>
      </c>
      <c r="U32" s="39" t="str">
        <f t="shared" si="7"/>
        <v/>
      </c>
      <c r="V32" s="170"/>
      <c r="W32" s="40"/>
      <c r="X32" s="41" t="str">
        <f t="shared" si="5"/>
        <v/>
      </c>
      <c r="Y32" s="205" t="str">
        <f t="shared" si="0"/>
        <v/>
      </c>
      <c r="Z32" s="205" t="str">
        <f t="shared" si="1"/>
        <v/>
      </c>
      <c r="AA32" s="200">
        <f t="shared" si="2"/>
        <v>0</v>
      </c>
    </row>
    <row r="33" spans="1:27" ht="26.1" customHeight="1" thickTop="1" thickBot="1">
      <c r="A33" s="32"/>
      <c r="B33" s="33"/>
      <c r="C33" s="32"/>
      <c r="D33" s="34"/>
      <c r="E33" s="35"/>
      <c r="F33" s="36"/>
      <c r="G33" s="34"/>
      <c r="H33" s="1"/>
      <c r="I33" s="2"/>
      <c r="J33" s="1"/>
      <c r="K33" s="2"/>
      <c r="L33" s="1"/>
      <c r="M33" s="2"/>
      <c r="N33" s="1"/>
      <c r="O33" s="2"/>
      <c r="P33" s="1"/>
      <c r="Q33" s="2"/>
      <c r="R33" s="1"/>
      <c r="S33" s="2"/>
      <c r="T33" s="169" t="str">
        <f t="shared" si="6"/>
        <v/>
      </c>
      <c r="U33" s="39" t="str">
        <f t="shared" si="7"/>
        <v/>
      </c>
      <c r="V33" s="170"/>
      <c r="W33" s="40"/>
      <c r="X33" s="41" t="str">
        <f t="shared" si="5"/>
        <v/>
      </c>
      <c r="Y33" s="205" t="str">
        <f t="shared" si="0"/>
        <v/>
      </c>
      <c r="Z33" s="205" t="str">
        <f t="shared" si="1"/>
        <v/>
      </c>
      <c r="AA33" s="163">
        <f t="shared" si="2"/>
        <v>0</v>
      </c>
    </row>
    <row r="34" spans="1:27" ht="26.1" customHeight="1" thickTop="1" thickBot="1">
      <c r="A34" s="32"/>
      <c r="B34" s="33"/>
      <c r="C34" s="32"/>
      <c r="D34" s="34"/>
      <c r="E34" s="35"/>
      <c r="F34" s="36"/>
      <c r="G34" s="34"/>
      <c r="H34" s="1"/>
      <c r="I34" s="2"/>
      <c r="J34" s="1"/>
      <c r="K34" s="2"/>
      <c r="L34" s="1"/>
      <c r="M34" s="2"/>
      <c r="N34" s="1"/>
      <c r="O34" s="2"/>
      <c r="P34" s="1"/>
      <c r="Q34" s="2"/>
      <c r="R34" s="1"/>
      <c r="S34" s="2"/>
      <c r="T34" s="169" t="str">
        <f t="shared" si="6"/>
        <v/>
      </c>
      <c r="U34" s="39" t="str">
        <f t="shared" si="7"/>
        <v/>
      </c>
      <c r="V34" s="170"/>
      <c r="W34" s="40"/>
      <c r="X34" s="41" t="str">
        <f t="shared" si="5"/>
        <v/>
      </c>
      <c r="Y34" s="205" t="str">
        <f t="shared" si="0"/>
        <v/>
      </c>
      <c r="Z34" s="205" t="str">
        <f t="shared" si="1"/>
        <v/>
      </c>
      <c r="AA34" s="163">
        <f t="shared" si="2"/>
        <v>0</v>
      </c>
    </row>
    <row r="35" spans="1:27" ht="26.1" customHeight="1" thickTop="1" thickBot="1">
      <c r="A35" s="32"/>
      <c r="B35" s="33"/>
      <c r="C35" s="32"/>
      <c r="D35" s="34"/>
      <c r="E35" s="35"/>
      <c r="F35" s="36"/>
      <c r="G35" s="34"/>
      <c r="H35" s="1"/>
      <c r="I35" s="2"/>
      <c r="J35" s="1"/>
      <c r="K35" s="2"/>
      <c r="L35" s="1"/>
      <c r="M35" s="2"/>
      <c r="N35" s="1"/>
      <c r="O35" s="2"/>
      <c r="P35" s="1"/>
      <c r="Q35" s="2"/>
      <c r="R35" s="1"/>
      <c r="S35" s="2"/>
      <c r="T35" s="169" t="str">
        <f t="shared" si="6"/>
        <v/>
      </c>
      <c r="U35" s="39" t="str">
        <f t="shared" si="7"/>
        <v/>
      </c>
      <c r="V35" s="170"/>
      <c r="W35" s="40"/>
      <c r="X35" s="41" t="str">
        <f t="shared" si="5"/>
        <v/>
      </c>
      <c r="Y35" s="205" t="str">
        <f t="shared" si="0"/>
        <v/>
      </c>
      <c r="Z35" s="205" t="str">
        <f t="shared" si="1"/>
        <v/>
      </c>
      <c r="AA35" s="163">
        <f t="shared" si="2"/>
        <v>0</v>
      </c>
    </row>
    <row r="36" spans="1:27" ht="26.1" customHeight="1" thickTop="1" thickBot="1">
      <c r="A36" s="32"/>
      <c r="B36" s="33"/>
      <c r="C36" s="32"/>
      <c r="D36" s="34"/>
      <c r="E36" s="35"/>
      <c r="F36" s="36"/>
      <c r="G36" s="34"/>
      <c r="H36" s="1"/>
      <c r="I36" s="2"/>
      <c r="J36" s="1"/>
      <c r="K36" s="2"/>
      <c r="L36" s="1"/>
      <c r="M36" s="2"/>
      <c r="N36" s="1"/>
      <c r="O36" s="2"/>
      <c r="P36" s="1"/>
      <c r="Q36" s="2"/>
      <c r="R36" s="1"/>
      <c r="S36" s="2"/>
      <c r="T36" s="169" t="str">
        <f t="shared" si="6"/>
        <v/>
      </c>
      <c r="U36" s="39" t="str">
        <f t="shared" si="7"/>
        <v/>
      </c>
      <c r="V36" s="170"/>
      <c r="W36" s="40"/>
      <c r="X36" s="41" t="str">
        <f t="shared" si="5"/>
        <v/>
      </c>
      <c r="Y36" s="205" t="str">
        <f t="shared" si="0"/>
        <v/>
      </c>
      <c r="Z36" s="205" t="str">
        <f t="shared" si="1"/>
        <v/>
      </c>
      <c r="AA36" s="163">
        <f t="shared" si="2"/>
        <v>0</v>
      </c>
    </row>
    <row r="37" spans="1:27" ht="26.1" customHeight="1" thickTop="1" thickBot="1">
      <c r="A37" s="32"/>
      <c r="B37" s="33"/>
      <c r="C37" s="32"/>
      <c r="D37" s="34"/>
      <c r="E37" s="35"/>
      <c r="F37" s="36"/>
      <c r="G37" s="34"/>
      <c r="H37" s="1"/>
      <c r="I37" s="2"/>
      <c r="J37" s="1"/>
      <c r="K37" s="2"/>
      <c r="L37" s="1"/>
      <c r="M37" s="2"/>
      <c r="N37" s="1"/>
      <c r="O37" s="2"/>
      <c r="P37" s="1"/>
      <c r="Q37" s="2"/>
      <c r="R37" s="1"/>
      <c r="S37" s="2"/>
      <c r="T37" s="169" t="str">
        <f t="shared" si="6"/>
        <v/>
      </c>
      <c r="U37" s="39" t="str">
        <f t="shared" si="7"/>
        <v/>
      </c>
      <c r="V37" s="170"/>
      <c r="W37" s="40"/>
      <c r="X37" s="41" t="str">
        <f t="shared" si="5"/>
        <v/>
      </c>
      <c r="Y37" s="205" t="str">
        <f t="shared" si="0"/>
        <v/>
      </c>
      <c r="Z37" s="205" t="str">
        <f t="shared" si="1"/>
        <v/>
      </c>
      <c r="AA37" s="163">
        <f t="shared" si="2"/>
        <v>0</v>
      </c>
    </row>
    <row r="38" spans="1:27" ht="26.1" customHeight="1" thickTop="1" thickBot="1">
      <c r="A38" s="32"/>
      <c r="B38" s="33"/>
      <c r="C38" s="32"/>
      <c r="D38" s="34"/>
      <c r="E38" s="35"/>
      <c r="F38" s="36"/>
      <c r="G38" s="34"/>
      <c r="H38" s="1"/>
      <c r="I38" s="2"/>
      <c r="J38" s="1"/>
      <c r="K38" s="2"/>
      <c r="L38" s="1"/>
      <c r="M38" s="2"/>
      <c r="N38" s="1"/>
      <c r="O38" s="2"/>
      <c r="P38" s="1"/>
      <c r="Q38" s="2"/>
      <c r="R38" s="1"/>
      <c r="S38" s="2"/>
      <c r="T38" s="169" t="str">
        <f t="shared" si="6"/>
        <v/>
      </c>
      <c r="U38" s="39" t="str">
        <f t="shared" si="7"/>
        <v/>
      </c>
      <c r="V38" s="170"/>
      <c r="W38" s="40"/>
      <c r="X38" s="41" t="str">
        <f t="shared" si="5"/>
        <v/>
      </c>
      <c r="Y38" s="205" t="str">
        <f t="shared" si="0"/>
        <v/>
      </c>
      <c r="Z38" s="205" t="str">
        <f t="shared" si="1"/>
        <v/>
      </c>
      <c r="AA38" s="163">
        <f t="shared" si="2"/>
        <v>0</v>
      </c>
    </row>
    <row r="39" spans="1:27" ht="26.1" customHeight="1" thickTop="1" thickBot="1">
      <c r="A39" s="32"/>
      <c r="B39" s="33"/>
      <c r="C39" s="32"/>
      <c r="D39" s="34"/>
      <c r="E39" s="35"/>
      <c r="F39" s="36"/>
      <c r="G39" s="34"/>
      <c r="H39" s="1"/>
      <c r="I39" s="2"/>
      <c r="J39" s="1"/>
      <c r="K39" s="2"/>
      <c r="L39" s="1"/>
      <c r="M39" s="2"/>
      <c r="N39" s="1"/>
      <c r="O39" s="2"/>
      <c r="P39" s="1"/>
      <c r="Q39" s="2"/>
      <c r="R39" s="1"/>
      <c r="S39" s="2"/>
      <c r="T39" s="169" t="str">
        <f t="shared" si="6"/>
        <v/>
      </c>
      <c r="U39" s="39" t="str">
        <f t="shared" si="7"/>
        <v/>
      </c>
      <c r="V39" s="170"/>
      <c r="W39" s="40"/>
      <c r="X39" s="41" t="str">
        <f t="shared" si="5"/>
        <v/>
      </c>
      <c r="Y39" s="205" t="str">
        <f t="shared" si="0"/>
        <v/>
      </c>
      <c r="Z39" s="205" t="str">
        <f t="shared" si="1"/>
        <v/>
      </c>
      <c r="AA39" s="163">
        <f t="shared" si="2"/>
        <v>0</v>
      </c>
    </row>
    <row r="40" spans="1:27" ht="26.1" customHeight="1" thickTop="1" thickBot="1">
      <c r="A40" s="32"/>
      <c r="B40" s="33"/>
      <c r="C40" s="32"/>
      <c r="D40" s="34"/>
      <c r="E40" s="35"/>
      <c r="F40" s="36"/>
      <c r="G40" s="34"/>
      <c r="H40" s="1"/>
      <c r="I40" s="2"/>
      <c r="J40" s="1"/>
      <c r="K40" s="2"/>
      <c r="L40" s="1"/>
      <c r="M40" s="2"/>
      <c r="N40" s="1"/>
      <c r="O40" s="2"/>
      <c r="P40" s="1"/>
      <c r="Q40" s="2"/>
      <c r="R40" s="1"/>
      <c r="S40" s="2"/>
      <c r="T40" s="169" t="str">
        <f t="shared" si="6"/>
        <v/>
      </c>
      <c r="U40" s="39" t="str">
        <f t="shared" si="7"/>
        <v/>
      </c>
      <c r="V40" s="170"/>
      <c r="W40" s="40"/>
      <c r="X40" s="41" t="str">
        <f t="shared" si="5"/>
        <v/>
      </c>
      <c r="Y40" s="205" t="str">
        <f t="shared" si="0"/>
        <v/>
      </c>
      <c r="Z40" s="205" t="str">
        <f t="shared" si="1"/>
        <v/>
      </c>
      <c r="AA40" s="163">
        <f t="shared" si="2"/>
        <v>0</v>
      </c>
    </row>
    <row r="41" spans="1:27" ht="26.1" customHeight="1" thickTop="1" thickBot="1">
      <c r="A41" s="32"/>
      <c r="B41" s="33"/>
      <c r="C41" s="32"/>
      <c r="D41" s="34"/>
      <c r="E41" s="35"/>
      <c r="F41" s="36"/>
      <c r="G41" s="34"/>
      <c r="H41" s="1"/>
      <c r="I41" s="2"/>
      <c r="J41" s="1"/>
      <c r="K41" s="2"/>
      <c r="L41" s="1"/>
      <c r="M41" s="2"/>
      <c r="N41" s="1"/>
      <c r="O41" s="2"/>
      <c r="P41" s="1"/>
      <c r="Q41" s="2"/>
      <c r="R41" s="1"/>
      <c r="S41" s="2"/>
      <c r="T41" s="169" t="str">
        <f t="shared" si="6"/>
        <v/>
      </c>
      <c r="U41" s="39" t="str">
        <f t="shared" si="7"/>
        <v/>
      </c>
      <c r="V41" s="170"/>
      <c r="W41" s="40"/>
      <c r="X41" s="41" t="str">
        <f t="shared" si="5"/>
        <v/>
      </c>
      <c r="Y41" s="205" t="str">
        <f t="shared" si="0"/>
        <v/>
      </c>
      <c r="Z41" s="205" t="str">
        <f t="shared" si="1"/>
        <v/>
      </c>
      <c r="AA41" s="163">
        <f t="shared" si="2"/>
        <v>0</v>
      </c>
    </row>
    <row r="42" spans="1:27" ht="26.1" customHeight="1" thickTop="1" thickBot="1">
      <c r="A42" s="32"/>
      <c r="B42" s="33"/>
      <c r="C42" s="32"/>
      <c r="D42" s="34"/>
      <c r="E42" s="35"/>
      <c r="F42" s="36"/>
      <c r="G42" s="34"/>
      <c r="H42" s="1"/>
      <c r="I42" s="2"/>
      <c r="J42" s="1"/>
      <c r="K42" s="2"/>
      <c r="L42" s="1"/>
      <c r="M42" s="2"/>
      <c r="N42" s="1"/>
      <c r="O42" s="2"/>
      <c r="P42" s="1"/>
      <c r="Q42" s="2"/>
      <c r="R42" s="1"/>
      <c r="S42" s="2"/>
      <c r="T42" s="169" t="str">
        <f t="shared" si="6"/>
        <v/>
      </c>
      <c r="U42" s="39" t="str">
        <f t="shared" si="7"/>
        <v/>
      </c>
      <c r="V42" s="170"/>
      <c r="W42" s="40"/>
      <c r="X42" s="41" t="str">
        <f t="shared" si="5"/>
        <v/>
      </c>
      <c r="Y42" s="205" t="str">
        <f t="shared" si="0"/>
        <v/>
      </c>
      <c r="Z42" s="205" t="str">
        <f t="shared" si="1"/>
        <v/>
      </c>
      <c r="AA42" s="163">
        <f t="shared" si="2"/>
        <v>0</v>
      </c>
    </row>
    <row r="43" spans="1:27" ht="26.1" customHeight="1" thickTop="1" thickBot="1">
      <c r="A43" s="32"/>
      <c r="B43" s="33"/>
      <c r="C43" s="32"/>
      <c r="D43" s="34"/>
      <c r="E43" s="35"/>
      <c r="F43" s="36"/>
      <c r="G43" s="34"/>
      <c r="H43" s="1"/>
      <c r="I43" s="2"/>
      <c r="J43" s="1"/>
      <c r="K43" s="2"/>
      <c r="L43" s="1"/>
      <c r="M43" s="2"/>
      <c r="N43" s="1"/>
      <c r="O43" s="2"/>
      <c r="P43" s="1"/>
      <c r="Q43" s="2"/>
      <c r="R43" s="1"/>
      <c r="S43" s="2"/>
      <c r="T43" s="169" t="str">
        <f t="shared" si="6"/>
        <v/>
      </c>
      <c r="U43" s="39" t="str">
        <f t="shared" si="7"/>
        <v/>
      </c>
      <c r="V43" s="170"/>
      <c r="W43" s="40"/>
      <c r="X43" s="41" t="str">
        <f t="shared" si="5"/>
        <v/>
      </c>
      <c r="Y43" s="205" t="str">
        <f t="shared" si="0"/>
        <v/>
      </c>
      <c r="Z43" s="205" t="str">
        <f t="shared" si="1"/>
        <v/>
      </c>
      <c r="AA43" s="163">
        <f t="shared" si="2"/>
        <v>0</v>
      </c>
    </row>
    <row r="44" spans="1:27" ht="26.1" customHeight="1" thickTop="1" thickBot="1">
      <c r="A44" s="32"/>
      <c r="B44" s="33"/>
      <c r="C44" s="32"/>
      <c r="D44" s="34"/>
      <c r="E44" s="35"/>
      <c r="F44" s="36"/>
      <c r="G44" s="34"/>
      <c r="H44" s="1"/>
      <c r="I44" s="2"/>
      <c r="J44" s="1"/>
      <c r="K44" s="2"/>
      <c r="L44" s="1"/>
      <c r="M44" s="2"/>
      <c r="N44" s="1"/>
      <c r="O44" s="2"/>
      <c r="P44" s="1"/>
      <c r="Q44" s="2"/>
      <c r="R44" s="1"/>
      <c r="S44" s="2"/>
      <c r="T44" s="169" t="str">
        <f t="shared" si="6"/>
        <v/>
      </c>
      <c r="U44" s="39" t="str">
        <f t="shared" si="7"/>
        <v/>
      </c>
      <c r="V44" s="170"/>
      <c r="W44" s="40"/>
      <c r="X44" s="41" t="str">
        <f t="shared" si="5"/>
        <v/>
      </c>
      <c r="Y44" s="205" t="str">
        <f t="shared" si="0"/>
        <v/>
      </c>
      <c r="Z44" s="205" t="str">
        <f t="shared" si="1"/>
        <v/>
      </c>
      <c r="AA44" s="163">
        <f t="shared" si="2"/>
        <v>0</v>
      </c>
    </row>
    <row r="45" spans="1:27" ht="26.1" customHeight="1" thickTop="1" thickBot="1">
      <c r="A45" s="32"/>
      <c r="B45" s="33"/>
      <c r="C45" s="32"/>
      <c r="D45" s="34"/>
      <c r="E45" s="35"/>
      <c r="F45" s="36"/>
      <c r="G45" s="34"/>
      <c r="H45" s="1"/>
      <c r="I45" s="2"/>
      <c r="J45" s="1"/>
      <c r="K45" s="2"/>
      <c r="L45" s="1"/>
      <c r="M45" s="2"/>
      <c r="N45" s="1"/>
      <c r="O45" s="2"/>
      <c r="P45" s="1"/>
      <c r="Q45" s="2"/>
      <c r="R45" s="1"/>
      <c r="S45" s="2"/>
      <c r="T45" s="169" t="str">
        <f t="shared" si="6"/>
        <v/>
      </c>
      <c r="U45" s="39" t="str">
        <f t="shared" si="7"/>
        <v/>
      </c>
      <c r="V45" s="170"/>
      <c r="W45" s="40"/>
      <c r="X45" s="41" t="str">
        <f t="shared" si="5"/>
        <v/>
      </c>
      <c r="Y45" s="205" t="str">
        <f t="shared" si="0"/>
        <v/>
      </c>
      <c r="Z45" s="205" t="str">
        <f t="shared" si="1"/>
        <v/>
      </c>
      <c r="AA45" s="163">
        <f t="shared" si="2"/>
        <v>0</v>
      </c>
    </row>
    <row r="46" spans="1:27" ht="26.1" customHeight="1" thickTop="1" thickBot="1">
      <c r="A46" s="32"/>
      <c r="B46" s="33"/>
      <c r="C46" s="32"/>
      <c r="D46" s="34"/>
      <c r="E46" s="35"/>
      <c r="F46" s="36"/>
      <c r="G46" s="34"/>
      <c r="H46" s="1"/>
      <c r="I46" s="2"/>
      <c r="J46" s="1"/>
      <c r="K46" s="2"/>
      <c r="L46" s="1"/>
      <c r="M46" s="2"/>
      <c r="N46" s="1"/>
      <c r="O46" s="2"/>
      <c r="P46" s="1"/>
      <c r="Q46" s="2"/>
      <c r="R46" s="1"/>
      <c r="S46" s="2"/>
      <c r="T46" s="169" t="str">
        <f t="shared" si="6"/>
        <v/>
      </c>
      <c r="U46" s="39" t="str">
        <f t="shared" si="7"/>
        <v/>
      </c>
      <c r="V46" s="170"/>
      <c r="W46" s="40"/>
      <c r="X46" s="41" t="str">
        <f t="shared" si="5"/>
        <v/>
      </c>
      <c r="Y46" s="205" t="str">
        <f t="shared" si="0"/>
        <v/>
      </c>
      <c r="Z46" s="205" t="str">
        <f t="shared" si="1"/>
        <v/>
      </c>
      <c r="AA46" s="163">
        <f t="shared" si="2"/>
        <v>0</v>
      </c>
    </row>
    <row r="47" spans="1:27" ht="26.1" customHeight="1" thickTop="1" thickBot="1">
      <c r="A47" s="32"/>
      <c r="B47" s="33"/>
      <c r="C47" s="32"/>
      <c r="D47" s="34"/>
      <c r="E47" s="35"/>
      <c r="F47" s="36"/>
      <c r="G47" s="34"/>
      <c r="H47" s="1"/>
      <c r="I47" s="2"/>
      <c r="J47" s="1"/>
      <c r="K47" s="2"/>
      <c r="L47" s="1"/>
      <c r="M47" s="2"/>
      <c r="N47" s="1"/>
      <c r="O47" s="2"/>
      <c r="P47" s="1"/>
      <c r="Q47" s="2"/>
      <c r="R47" s="1"/>
      <c r="S47" s="2"/>
      <c r="T47" s="169" t="str">
        <f t="shared" si="6"/>
        <v/>
      </c>
      <c r="U47" s="39" t="str">
        <f t="shared" si="7"/>
        <v/>
      </c>
      <c r="V47" s="170"/>
      <c r="W47" s="40"/>
      <c r="X47" s="41" t="str">
        <f t="shared" si="5"/>
        <v/>
      </c>
      <c r="Y47" s="205" t="str">
        <f t="shared" si="0"/>
        <v/>
      </c>
      <c r="Z47" s="205" t="str">
        <f t="shared" si="1"/>
        <v/>
      </c>
      <c r="AA47" s="163">
        <f t="shared" si="2"/>
        <v>0</v>
      </c>
    </row>
    <row r="48" spans="1:27" ht="26.1" customHeight="1" thickTop="1" thickBot="1">
      <c r="A48" s="32"/>
      <c r="B48" s="33"/>
      <c r="C48" s="32"/>
      <c r="D48" s="34"/>
      <c r="E48" s="35"/>
      <c r="F48" s="36"/>
      <c r="G48" s="34"/>
      <c r="H48" s="1"/>
      <c r="I48" s="2"/>
      <c r="J48" s="1"/>
      <c r="K48" s="2"/>
      <c r="L48" s="1"/>
      <c r="M48" s="2"/>
      <c r="N48" s="1"/>
      <c r="O48" s="2"/>
      <c r="P48" s="1"/>
      <c r="Q48" s="2"/>
      <c r="R48" s="1"/>
      <c r="S48" s="2"/>
      <c r="T48" s="169" t="str">
        <f t="shared" si="6"/>
        <v/>
      </c>
      <c r="U48" s="39" t="str">
        <f t="shared" si="7"/>
        <v/>
      </c>
      <c r="V48" s="170"/>
      <c r="W48" s="40"/>
      <c r="X48" s="41" t="str">
        <f t="shared" si="5"/>
        <v/>
      </c>
      <c r="Y48" s="205" t="str">
        <f t="shared" si="0"/>
        <v/>
      </c>
      <c r="Z48" s="205" t="str">
        <f t="shared" si="1"/>
        <v/>
      </c>
      <c r="AA48" s="163">
        <f t="shared" si="2"/>
        <v>0</v>
      </c>
    </row>
    <row r="49" spans="1:27" ht="26.1" customHeight="1" thickTop="1" thickBot="1">
      <c r="A49" s="32"/>
      <c r="B49" s="33"/>
      <c r="C49" s="32"/>
      <c r="D49" s="34"/>
      <c r="E49" s="35"/>
      <c r="F49" s="36"/>
      <c r="G49" s="34"/>
      <c r="H49" s="1"/>
      <c r="I49" s="2"/>
      <c r="J49" s="1"/>
      <c r="K49" s="2"/>
      <c r="L49" s="1"/>
      <c r="M49" s="2"/>
      <c r="N49" s="1"/>
      <c r="O49" s="2"/>
      <c r="P49" s="1"/>
      <c r="Q49" s="2"/>
      <c r="R49" s="1"/>
      <c r="S49" s="2"/>
      <c r="T49" s="169" t="str">
        <f t="shared" si="6"/>
        <v/>
      </c>
      <c r="U49" s="39" t="str">
        <f t="shared" si="7"/>
        <v/>
      </c>
      <c r="V49" s="170"/>
      <c r="W49" s="40"/>
      <c r="X49" s="41" t="str">
        <f t="shared" si="5"/>
        <v/>
      </c>
      <c r="Y49" s="205" t="str">
        <f t="shared" si="0"/>
        <v/>
      </c>
      <c r="Z49" s="205" t="str">
        <f t="shared" si="1"/>
        <v/>
      </c>
      <c r="AA49" s="163">
        <f t="shared" si="2"/>
        <v>0</v>
      </c>
    </row>
    <row r="50" spans="1:27" ht="26.1" customHeight="1" thickTop="1" thickBot="1">
      <c r="A50" s="32"/>
      <c r="B50" s="33"/>
      <c r="C50" s="32"/>
      <c r="D50" s="34"/>
      <c r="E50" s="35"/>
      <c r="F50" s="36"/>
      <c r="G50" s="34"/>
      <c r="H50" s="1"/>
      <c r="I50" s="2"/>
      <c r="J50" s="1"/>
      <c r="K50" s="2"/>
      <c r="L50" s="1"/>
      <c r="M50" s="2"/>
      <c r="N50" s="1"/>
      <c r="O50" s="2"/>
      <c r="P50" s="1"/>
      <c r="Q50" s="2"/>
      <c r="R50" s="1"/>
      <c r="S50" s="2"/>
      <c r="T50" s="169" t="str">
        <f t="shared" si="6"/>
        <v/>
      </c>
      <c r="U50" s="39" t="str">
        <f t="shared" si="7"/>
        <v/>
      </c>
      <c r="V50" s="170"/>
      <c r="W50" s="40"/>
      <c r="X50" s="41" t="str">
        <f t="shared" si="5"/>
        <v/>
      </c>
      <c r="Y50" s="205" t="str">
        <f t="shared" si="0"/>
        <v/>
      </c>
      <c r="Z50" s="205" t="str">
        <f t="shared" si="1"/>
        <v/>
      </c>
      <c r="AA50" s="163">
        <f t="shared" si="2"/>
        <v>0</v>
      </c>
    </row>
    <row r="51" spans="1:27" ht="26.1" customHeight="1" thickTop="1" thickBot="1">
      <c r="A51" s="32"/>
      <c r="B51" s="33"/>
      <c r="C51" s="32"/>
      <c r="D51" s="34"/>
      <c r="E51" s="35"/>
      <c r="F51" s="36"/>
      <c r="G51" s="34"/>
      <c r="H51" s="1"/>
      <c r="I51" s="2"/>
      <c r="J51" s="1"/>
      <c r="K51" s="2"/>
      <c r="L51" s="1"/>
      <c r="M51" s="2"/>
      <c r="N51" s="1"/>
      <c r="O51" s="2"/>
      <c r="P51" s="1"/>
      <c r="Q51" s="2"/>
      <c r="R51" s="1"/>
      <c r="S51" s="2"/>
      <c r="T51" s="169" t="str">
        <f t="shared" si="6"/>
        <v/>
      </c>
      <c r="U51" s="39" t="str">
        <f t="shared" si="7"/>
        <v/>
      </c>
      <c r="V51" s="170"/>
      <c r="W51" s="40"/>
      <c r="X51" s="41" t="str">
        <f t="shared" si="5"/>
        <v/>
      </c>
      <c r="Y51" s="205" t="str">
        <f t="shared" si="0"/>
        <v/>
      </c>
      <c r="Z51" s="205" t="str">
        <f t="shared" si="1"/>
        <v/>
      </c>
      <c r="AA51" s="163">
        <f t="shared" si="2"/>
        <v>0</v>
      </c>
    </row>
    <row r="52" spans="1:27" ht="26.1" customHeight="1" thickTop="1" thickBot="1">
      <c r="A52" s="32"/>
      <c r="B52" s="33"/>
      <c r="C52" s="32"/>
      <c r="D52" s="34"/>
      <c r="E52" s="35"/>
      <c r="F52" s="36"/>
      <c r="G52" s="34"/>
      <c r="H52" s="1"/>
      <c r="I52" s="2"/>
      <c r="J52" s="1"/>
      <c r="K52" s="2"/>
      <c r="L52" s="1"/>
      <c r="M52" s="2"/>
      <c r="N52" s="1"/>
      <c r="O52" s="2"/>
      <c r="P52" s="1"/>
      <c r="Q52" s="2"/>
      <c r="R52" s="1"/>
      <c r="S52" s="2"/>
      <c r="T52" s="169" t="str">
        <f t="shared" si="6"/>
        <v/>
      </c>
      <c r="U52" s="39" t="str">
        <f t="shared" si="7"/>
        <v/>
      </c>
      <c r="V52" s="170"/>
      <c r="W52" s="40"/>
      <c r="X52" s="41" t="str">
        <f t="shared" si="5"/>
        <v/>
      </c>
      <c r="Y52" s="205" t="str">
        <f t="shared" si="0"/>
        <v/>
      </c>
      <c r="Z52" s="205" t="str">
        <f t="shared" si="1"/>
        <v/>
      </c>
      <c r="AA52" s="163">
        <f t="shared" si="2"/>
        <v>0</v>
      </c>
    </row>
    <row r="53" spans="1:27" ht="26.1" customHeight="1" thickTop="1" thickBot="1">
      <c r="A53" s="32"/>
      <c r="B53" s="33"/>
      <c r="C53" s="32"/>
      <c r="D53" s="34"/>
      <c r="E53" s="35"/>
      <c r="F53" s="36"/>
      <c r="G53" s="34"/>
      <c r="H53" s="1"/>
      <c r="I53" s="2"/>
      <c r="J53" s="1"/>
      <c r="K53" s="2"/>
      <c r="L53" s="1"/>
      <c r="M53" s="2"/>
      <c r="N53" s="1"/>
      <c r="O53" s="2"/>
      <c r="P53" s="1"/>
      <c r="Q53" s="2"/>
      <c r="R53" s="1"/>
      <c r="S53" s="2"/>
      <c r="T53" s="169" t="str">
        <f t="shared" si="6"/>
        <v/>
      </c>
      <c r="U53" s="39" t="str">
        <f t="shared" si="7"/>
        <v/>
      </c>
      <c r="V53" s="170"/>
      <c r="W53" s="40"/>
      <c r="X53" s="41" t="str">
        <f t="shared" si="5"/>
        <v/>
      </c>
      <c r="Y53" s="205" t="str">
        <f t="shared" si="0"/>
        <v/>
      </c>
      <c r="Z53" s="205" t="str">
        <f t="shared" si="1"/>
        <v/>
      </c>
      <c r="AA53" s="163">
        <f t="shared" si="2"/>
        <v>0</v>
      </c>
    </row>
    <row r="54" spans="1:27" ht="26.1" customHeight="1" thickTop="1" thickBot="1">
      <c r="A54" s="32"/>
      <c r="B54" s="33"/>
      <c r="C54" s="32"/>
      <c r="D54" s="34"/>
      <c r="E54" s="35"/>
      <c r="F54" s="36"/>
      <c r="G54" s="34"/>
      <c r="H54" s="1"/>
      <c r="I54" s="2"/>
      <c r="J54" s="1"/>
      <c r="K54" s="2"/>
      <c r="L54" s="1"/>
      <c r="M54" s="2"/>
      <c r="N54" s="1"/>
      <c r="O54" s="2"/>
      <c r="P54" s="1"/>
      <c r="Q54" s="2"/>
      <c r="R54" s="1"/>
      <c r="S54" s="2"/>
      <c r="T54" s="169" t="str">
        <f t="shared" si="6"/>
        <v/>
      </c>
      <c r="U54" s="39" t="str">
        <f t="shared" si="7"/>
        <v/>
      </c>
      <c r="V54" s="170"/>
      <c r="W54" s="40"/>
      <c r="X54" s="41" t="str">
        <f t="shared" si="5"/>
        <v/>
      </c>
      <c r="Y54" s="205" t="str">
        <f t="shared" si="0"/>
        <v/>
      </c>
      <c r="Z54" s="205" t="str">
        <f t="shared" si="1"/>
        <v/>
      </c>
      <c r="AA54" s="163">
        <f t="shared" si="2"/>
        <v>0</v>
      </c>
    </row>
    <row r="55" spans="1:27" ht="26.1" customHeight="1" thickTop="1" thickBot="1">
      <c r="A55" s="32"/>
      <c r="B55" s="33"/>
      <c r="C55" s="32"/>
      <c r="D55" s="34"/>
      <c r="E55" s="35"/>
      <c r="F55" s="36"/>
      <c r="G55" s="34"/>
      <c r="H55" s="1"/>
      <c r="I55" s="2"/>
      <c r="J55" s="1"/>
      <c r="K55" s="2"/>
      <c r="L55" s="1"/>
      <c r="M55" s="2"/>
      <c r="N55" s="1"/>
      <c r="O55" s="2"/>
      <c r="P55" s="1"/>
      <c r="Q55" s="2"/>
      <c r="R55" s="1"/>
      <c r="S55" s="2"/>
      <c r="T55" s="169" t="str">
        <f t="shared" si="6"/>
        <v/>
      </c>
      <c r="U55" s="39" t="str">
        <f t="shared" si="7"/>
        <v/>
      </c>
      <c r="V55" s="170"/>
      <c r="W55" s="40"/>
      <c r="X55" s="41" t="str">
        <f t="shared" si="5"/>
        <v/>
      </c>
      <c r="Y55" s="205" t="str">
        <f t="shared" si="0"/>
        <v/>
      </c>
      <c r="Z55" s="205" t="str">
        <f t="shared" si="1"/>
        <v/>
      </c>
      <c r="AA55" s="163">
        <f t="shared" si="2"/>
        <v>0</v>
      </c>
    </row>
    <row r="56" spans="1:27" ht="26.1" customHeight="1" thickTop="1" thickBot="1">
      <c r="A56" s="32"/>
      <c r="B56" s="33"/>
      <c r="C56" s="32"/>
      <c r="D56" s="34"/>
      <c r="E56" s="35"/>
      <c r="F56" s="36"/>
      <c r="G56" s="34"/>
      <c r="H56" s="1"/>
      <c r="I56" s="2"/>
      <c r="J56" s="1"/>
      <c r="K56" s="2"/>
      <c r="L56" s="1"/>
      <c r="M56" s="2"/>
      <c r="N56" s="1"/>
      <c r="O56" s="2"/>
      <c r="P56" s="1"/>
      <c r="Q56" s="2"/>
      <c r="R56" s="1"/>
      <c r="S56" s="2"/>
      <c r="T56" s="169" t="str">
        <f t="shared" si="6"/>
        <v/>
      </c>
      <c r="U56" s="39" t="str">
        <f t="shared" si="7"/>
        <v/>
      </c>
      <c r="V56" s="170"/>
      <c r="W56" s="40"/>
      <c r="X56" s="41" t="str">
        <f t="shared" si="5"/>
        <v/>
      </c>
      <c r="Y56" s="205" t="str">
        <f t="shared" si="0"/>
        <v/>
      </c>
      <c r="Z56" s="205" t="str">
        <f t="shared" si="1"/>
        <v/>
      </c>
      <c r="AA56" s="163">
        <f t="shared" si="2"/>
        <v>0</v>
      </c>
    </row>
    <row r="57" spans="1:27" ht="26.1" customHeight="1" thickTop="1" thickBot="1">
      <c r="A57" s="32"/>
      <c r="B57" s="33"/>
      <c r="C57" s="32"/>
      <c r="D57" s="34"/>
      <c r="E57" s="35"/>
      <c r="F57" s="36"/>
      <c r="G57" s="34"/>
      <c r="H57" s="1"/>
      <c r="I57" s="2"/>
      <c r="J57" s="1"/>
      <c r="K57" s="2"/>
      <c r="L57" s="1"/>
      <c r="M57" s="2"/>
      <c r="N57" s="1"/>
      <c r="O57" s="2"/>
      <c r="P57" s="1"/>
      <c r="Q57" s="2"/>
      <c r="R57" s="1"/>
      <c r="S57" s="2"/>
      <c r="T57" s="169" t="str">
        <f t="shared" si="6"/>
        <v/>
      </c>
      <c r="U57" s="39" t="str">
        <f t="shared" si="7"/>
        <v/>
      </c>
      <c r="V57" s="170"/>
      <c r="W57" s="40"/>
      <c r="X57" s="41" t="str">
        <f t="shared" si="5"/>
        <v/>
      </c>
      <c r="Y57" s="205" t="str">
        <f t="shared" si="0"/>
        <v/>
      </c>
      <c r="Z57" s="205" t="str">
        <f t="shared" si="1"/>
        <v/>
      </c>
      <c r="AA57" s="163">
        <f t="shared" si="2"/>
        <v>0</v>
      </c>
    </row>
    <row r="58" spans="1:27" ht="26.1" customHeight="1" thickTop="1" thickBot="1">
      <c r="A58" s="32"/>
      <c r="B58" s="33"/>
      <c r="C58" s="32"/>
      <c r="D58" s="34"/>
      <c r="E58" s="35"/>
      <c r="F58" s="36"/>
      <c r="G58" s="34"/>
      <c r="H58" s="1"/>
      <c r="I58" s="2"/>
      <c r="J58" s="1"/>
      <c r="K58" s="2"/>
      <c r="L58" s="1"/>
      <c r="M58" s="2"/>
      <c r="N58" s="1"/>
      <c r="O58" s="2"/>
      <c r="P58" s="1"/>
      <c r="Q58" s="2"/>
      <c r="R58" s="1"/>
      <c r="S58" s="2"/>
      <c r="T58" s="169" t="str">
        <f t="shared" si="6"/>
        <v/>
      </c>
      <c r="U58" s="39" t="str">
        <f t="shared" si="7"/>
        <v/>
      </c>
      <c r="V58" s="170"/>
      <c r="W58" s="40"/>
      <c r="X58" s="41" t="str">
        <f t="shared" si="5"/>
        <v/>
      </c>
      <c r="Y58" s="205" t="str">
        <f t="shared" si="0"/>
        <v/>
      </c>
      <c r="Z58" s="205" t="str">
        <f t="shared" si="1"/>
        <v/>
      </c>
      <c r="AA58" s="163">
        <f t="shared" si="2"/>
        <v>0</v>
      </c>
    </row>
    <row r="59" spans="1:27" ht="26.1" customHeight="1" thickTop="1" thickBot="1">
      <c r="A59" s="32"/>
      <c r="B59" s="33"/>
      <c r="C59" s="32"/>
      <c r="D59" s="34"/>
      <c r="E59" s="35"/>
      <c r="F59" s="36"/>
      <c r="G59" s="34"/>
      <c r="H59" s="1"/>
      <c r="I59" s="2"/>
      <c r="J59" s="1"/>
      <c r="K59" s="2"/>
      <c r="L59" s="1"/>
      <c r="M59" s="2"/>
      <c r="N59" s="1"/>
      <c r="O59" s="2"/>
      <c r="P59" s="1"/>
      <c r="Q59" s="2"/>
      <c r="R59" s="1"/>
      <c r="S59" s="2"/>
      <c r="T59" s="169" t="str">
        <f t="shared" si="6"/>
        <v/>
      </c>
      <c r="U59" s="39" t="str">
        <f t="shared" si="7"/>
        <v/>
      </c>
      <c r="V59" s="170"/>
      <c r="W59" s="40"/>
      <c r="X59" s="41" t="str">
        <f t="shared" si="5"/>
        <v/>
      </c>
      <c r="Y59" s="205" t="str">
        <f t="shared" si="0"/>
        <v/>
      </c>
      <c r="Z59" s="205" t="str">
        <f t="shared" si="1"/>
        <v/>
      </c>
      <c r="AA59" s="163">
        <f t="shared" si="2"/>
        <v>0</v>
      </c>
    </row>
    <row r="60" spans="1:27" ht="26.1" customHeight="1" thickTop="1" thickBot="1">
      <c r="A60" s="32"/>
      <c r="B60" s="33"/>
      <c r="C60" s="32"/>
      <c r="D60" s="34"/>
      <c r="E60" s="35"/>
      <c r="F60" s="36"/>
      <c r="G60" s="34"/>
      <c r="H60" s="1"/>
      <c r="I60" s="2"/>
      <c r="J60" s="1"/>
      <c r="K60" s="2"/>
      <c r="L60" s="1"/>
      <c r="M60" s="2"/>
      <c r="N60" s="1"/>
      <c r="O60" s="2"/>
      <c r="P60" s="1"/>
      <c r="Q60" s="2"/>
      <c r="R60" s="1"/>
      <c r="S60" s="2"/>
      <c r="T60" s="169" t="str">
        <f t="shared" si="6"/>
        <v/>
      </c>
      <c r="U60" s="39" t="str">
        <f t="shared" si="7"/>
        <v/>
      </c>
      <c r="V60" s="170"/>
      <c r="W60" s="40"/>
      <c r="X60" s="41" t="str">
        <f t="shared" si="5"/>
        <v/>
      </c>
      <c r="Y60" s="205" t="str">
        <f t="shared" si="0"/>
        <v/>
      </c>
      <c r="Z60" s="205" t="str">
        <f t="shared" si="1"/>
        <v/>
      </c>
      <c r="AA60" s="163">
        <f t="shared" si="2"/>
        <v>0</v>
      </c>
    </row>
    <row r="61" spans="1:27" ht="26.1" customHeight="1" thickTop="1" thickBot="1">
      <c r="A61" s="32"/>
      <c r="B61" s="33"/>
      <c r="C61" s="32"/>
      <c r="D61" s="34"/>
      <c r="E61" s="35"/>
      <c r="F61" s="36"/>
      <c r="G61" s="34"/>
      <c r="H61" s="1"/>
      <c r="I61" s="2"/>
      <c r="J61" s="1"/>
      <c r="K61" s="2"/>
      <c r="L61" s="1"/>
      <c r="M61" s="2"/>
      <c r="N61" s="1"/>
      <c r="O61" s="2"/>
      <c r="P61" s="1"/>
      <c r="Q61" s="2"/>
      <c r="R61" s="1"/>
      <c r="S61" s="2"/>
      <c r="T61" s="169" t="str">
        <f t="shared" si="6"/>
        <v/>
      </c>
      <c r="U61" s="39" t="str">
        <f t="shared" si="7"/>
        <v/>
      </c>
      <c r="V61" s="170"/>
      <c r="W61" s="40"/>
      <c r="X61" s="41" t="str">
        <f t="shared" si="5"/>
        <v/>
      </c>
      <c r="Y61" s="205" t="str">
        <f t="shared" si="0"/>
        <v/>
      </c>
      <c r="Z61" s="205" t="str">
        <f t="shared" si="1"/>
        <v/>
      </c>
      <c r="AA61" s="163">
        <f t="shared" si="2"/>
        <v>0</v>
      </c>
    </row>
    <row r="62" spans="1:27" ht="26.1" customHeight="1" thickTop="1" thickBot="1">
      <c r="A62" s="32"/>
      <c r="B62" s="33"/>
      <c r="C62" s="32"/>
      <c r="D62" s="34"/>
      <c r="E62" s="35"/>
      <c r="F62" s="36"/>
      <c r="G62" s="34"/>
      <c r="H62" s="1"/>
      <c r="I62" s="2"/>
      <c r="J62" s="1"/>
      <c r="K62" s="2"/>
      <c r="L62" s="1"/>
      <c r="M62" s="2"/>
      <c r="N62" s="1"/>
      <c r="O62" s="2"/>
      <c r="P62" s="1"/>
      <c r="Q62" s="2"/>
      <c r="R62" s="1"/>
      <c r="S62" s="2"/>
      <c r="T62" s="169" t="str">
        <f t="shared" si="6"/>
        <v/>
      </c>
      <c r="U62" s="39" t="str">
        <f t="shared" si="7"/>
        <v/>
      </c>
      <c r="V62" s="170"/>
      <c r="W62" s="40"/>
      <c r="X62" s="41" t="str">
        <f t="shared" si="5"/>
        <v/>
      </c>
      <c r="Y62" s="205" t="str">
        <f t="shared" si="0"/>
        <v/>
      </c>
      <c r="Z62" s="205" t="str">
        <f t="shared" si="1"/>
        <v/>
      </c>
      <c r="AA62" s="163">
        <f t="shared" si="2"/>
        <v>0</v>
      </c>
    </row>
    <row r="63" spans="1:27" ht="26.1" customHeight="1" thickTop="1" thickBot="1">
      <c r="A63" s="32"/>
      <c r="B63" s="33"/>
      <c r="C63" s="32"/>
      <c r="D63" s="34"/>
      <c r="E63" s="35"/>
      <c r="F63" s="36"/>
      <c r="G63" s="34"/>
      <c r="H63" s="1"/>
      <c r="I63" s="2"/>
      <c r="J63" s="1"/>
      <c r="K63" s="2"/>
      <c r="L63" s="1"/>
      <c r="M63" s="2"/>
      <c r="N63" s="1"/>
      <c r="O63" s="2"/>
      <c r="P63" s="1"/>
      <c r="Q63" s="2"/>
      <c r="R63" s="1"/>
      <c r="S63" s="2"/>
      <c r="T63" s="169" t="str">
        <f t="shared" si="6"/>
        <v/>
      </c>
      <c r="U63" s="39" t="str">
        <f t="shared" si="7"/>
        <v/>
      </c>
      <c r="V63" s="170"/>
      <c r="W63" s="40"/>
      <c r="X63" s="41" t="str">
        <f t="shared" si="5"/>
        <v/>
      </c>
      <c r="Y63" s="205" t="str">
        <f t="shared" si="0"/>
        <v/>
      </c>
      <c r="Z63" s="205" t="str">
        <f t="shared" si="1"/>
        <v/>
      </c>
      <c r="AA63" s="163">
        <f t="shared" si="2"/>
        <v>0</v>
      </c>
    </row>
    <row r="64" spans="1:27" ht="26.1" customHeight="1" thickTop="1" thickBot="1">
      <c r="A64" s="32"/>
      <c r="B64" s="33"/>
      <c r="C64" s="32"/>
      <c r="D64" s="34"/>
      <c r="E64" s="35"/>
      <c r="F64" s="36"/>
      <c r="G64" s="34"/>
      <c r="H64" s="1"/>
      <c r="I64" s="2"/>
      <c r="J64" s="1"/>
      <c r="K64" s="2"/>
      <c r="L64" s="1"/>
      <c r="M64" s="2"/>
      <c r="N64" s="1"/>
      <c r="O64" s="2"/>
      <c r="P64" s="1"/>
      <c r="Q64" s="2"/>
      <c r="R64" s="1"/>
      <c r="S64" s="2"/>
      <c r="T64" s="169" t="str">
        <f t="shared" si="6"/>
        <v/>
      </c>
      <c r="U64" s="39" t="str">
        <f t="shared" si="7"/>
        <v/>
      </c>
      <c r="V64" s="170"/>
      <c r="W64" s="40"/>
      <c r="X64" s="41" t="str">
        <f t="shared" si="5"/>
        <v/>
      </c>
      <c r="Y64" s="205" t="str">
        <f t="shared" si="0"/>
        <v/>
      </c>
      <c r="Z64" s="205" t="str">
        <f t="shared" si="1"/>
        <v/>
      </c>
      <c r="AA64" s="163">
        <f t="shared" si="2"/>
        <v>0</v>
      </c>
    </row>
    <row r="65" spans="1:27" ht="26.1" customHeight="1" thickTop="1" thickBot="1">
      <c r="A65" s="32"/>
      <c r="B65" s="33"/>
      <c r="C65" s="32"/>
      <c r="D65" s="34"/>
      <c r="E65" s="35"/>
      <c r="F65" s="36"/>
      <c r="G65" s="34"/>
      <c r="H65" s="1"/>
      <c r="I65" s="2"/>
      <c r="J65" s="1"/>
      <c r="K65" s="2"/>
      <c r="L65" s="1"/>
      <c r="M65" s="2"/>
      <c r="N65" s="1"/>
      <c r="O65" s="2"/>
      <c r="P65" s="1"/>
      <c r="Q65" s="2"/>
      <c r="R65" s="1"/>
      <c r="S65" s="2"/>
      <c r="T65" s="169" t="str">
        <f t="shared" si="6"/>
        <v/>
      </c>
      <c r="U65" s="39" t="str">
        <f t="shared" si="7"/>
        <v/>
      </c>
      <c r="V65" s="170"/>
      <c r="W65" s="40"/>
      <c r="X65" s="41" t="str">
        <f t="shared" si="5"/>
        <v/>
      </c>
      <c r="Y65" s="205" t="str">
        <f t="shared" si="0"/>
        <v/>
      </c>
      <c r="Z65" s="205" t="str">
        <f t="shared" si="1"/>
        <v/>
      </c>
      <c r="AA65" s="163">
        <f t="shared" si="2"/>
        <v>0</v>
      </c>
    </row>
    <row r="66" spans="1:27" ht="26.1" customHeight="1" thickTop="1" thickBot="1">
      <c r="A66" s="32"/>
      <c r="B66" s="33"/>
      <c r="C66" s="32"/>
      <c r="D66" s="34"/>
      <c r="E66" s="35"/>
      <c r="F66" s="36"/>
      <c r="G66" s="34"/>
      <c r="H66" s="1"/>
      <c r="I66" s="2"/>
      <c r="J66" s="1"/>
      <c r="K66" s="2"/>
      <c r="L66" s="1"/>
      <c r="M66" s="2"/>
      <c r="N66" s="1"/>
      <c r="O66" s="2"/>
      <c r="P66" s="1"/>
      <c r="Q66" s="2"/>
      <c r="R66" s="1"/>
      <c r="S66" s="2"/>
      <c r="T66" s="169" t="str">
        <f t="shared" si="6"/>
        <v/>
      </c>
      <c r="U66" s="39" t="str">
        <f t="shared" si="7"/>
        <v/>
      </c>
      <c r="V66" s="170"/>
      <c r="W66" s="40"/>
      <c r="X66" s="41" t="str">
        <f t="shared" si="5"/>
        <v/>
      </c>
      <c r="Y66" s="205" t="str">
        <f t="shared" si="0"/>
        <v/>
      </c>
      <c r="Z66" s="205" t="str">
        <f t="shared" si="1"/>
        <v/>
      </c>
      <c r="AA66" s="163">
        <f t="shared" si="2"/>
        <v>0</v>
      </c>
    </row>
    <row r="67" spans="1:27" ht="26.1" customHeight="1" thickTop="1" thickBot="1">
      <c r="A67" s="32"/>
      <c r="B67" s="33"/>
      <c r="C67" s="32"/>
      <c r="D67" s="34"/>
      <c r="E67" s="35"/>
      <c r="F67" s="36"/>
      <c r="G67" s="34"/>
      <c r="H67" s="1"/>
      <c r="I67" s="2"/>
      <c r="J67" s="1"/>
      <c r="K67" s="2"/>
      <c r="L67" s="1"/>
      <c r="M67" s="2"/>
      <c r="N67" s="1"/>
      <c r="O67" s="2"/>
      <c r="P67" s="1"/>
      <c r="Q67" s="2"/>
      <c r="R67" s="1"/>
      <c r="S67" s="2"/>
      <c r="T67" s="169" t="str">
        <f t="shared" si="6"/>
        <v/>
      </c>
      <c r="U67" s="39" t="str">
        <f t="shared" si="7"/>
        <v/>
      </c>
      <c r="V67" s="170"/>
      <c r="W67" s="40"/>
      <c r="X67" s="41" t="str">
        <f t="shared" si="5"/>
        <v/>
      </c>
      <c r="Y67" s="205" t="str">
        <f t="shared" si="0"/>
        <v/>
      </c>
      <c r="Z67" s="205" t="str">
        <f t="shared" si="1"/>
        <v/>
      </c>
      <c r="AA67" s="163">
        <f t="shared" si="2"/>
        <v>0</v>
      </c>
    </row>
    <row r="68" spans="1:27" ht="26.1" customHeight="1" thickTop="1" thickBot="1">
      <c r="A68" s="32"/>
      <c r="B68" s="33"/>
      <c r="C68" s="32"/>
      <c r="D68" s="34"/>
      <c r="E68" s="35"/>
      <c r="F68" s="36"/>
      <c r="G68" s="34"/>
      <c r="H68" s="1"/>
      <c r="I68" s="2"/>
      <c r="J68" s="1"/>
      <c r="K68" s="2"/>
      <c r="L68" s="1"/>
      <c r="M68" s="2"/>
      <c r="N68" s="1"/>
      <c r="O68" s="2"/>
      <c r="P68" s="1"/>
      <c r="Q68" s="2"/>
      <c r="R68" s="1"/>
      <c r="S68" s="2"/>
      <c r="T68" s="169" t="str">
        <f t="shared" si="6"/>
        <v/>
      </c>
      <c r="U68" s="39" t="str">
        <f t="shared" si="7"/>
        <v/>
      </c>
      <c r="V68" s="170"/>
      <c r="W68" s="40"/>
      <c r="X68" s="41" t="str">
        <f t="shared" si="5"/>
        <v/>
      </c>
      <c r="Y68" s="205" t="str">
        <f t="shared" si="0"/>
        <v/>
      </c>
      <c r="Z68" s="205" t="str">
        <f t="shared" si="1"/>
        <v/>
      </c>
      <c r="AA68" s="163">
        <f t="shared" si="2"/>
        <v>0</v>
      </c>
    </row>
    <row r="69" spans="1:27" ht="26.1" customHeight="1" thickTop="1" thickBot="1">
      <c r="A69" s="32"/>
      <c r="B69" s="33"/>
      <c r="C69" s="32"/>
      <c r="D69" s="34"/>
      <c r="E69" s="35"/>
      <c r="F69" s="36"/>
      <c r="G69" s="34"/>
      <c r="H69" s="1"/>
      <c r="I69" s="2"/>
      <c r="J69" s="1"/>
      <c r="K69" s="2"/>
      <c r="L69" s="1"/>
      <c r="M69" s="2"/>
      <c r="N69" s="1"/>
      <c r="O69" s="2"/>
      <c r="P69" s="1"/>
      <c r="Q69" s="2"/>
      <c r="R69" s="1"/>
      <c r="S69" s="2"/>
      <c r="T69" s="169" t="str">
        <f t="shared" si="6"/>
        <v/>
      </c>
      <c r="U69" s="39" t="str">
        <f t="shared" si="7"/>
        <v/>
      </c>
      <c r="V69" s="170"/>
      <c r="W69" s="40"/>
      <c r="X69" s="41" t="str">
        <f t="shared" si="5"/>
        <v/>
      </c>
      <c r="Y69" s="205" t="str">
        <f t="shared" si="0"/>
        <v/>
      </c>
      <c r="Z69" s="205" t="str">
        <f t="shared" si="1"/>
        <v/>
      </c>
      <c r="AA69" s="163">
        <f t="shared" si="2"/>
        <v>0</v>
      </c>
    </row>
    <row r="70" spans="1:27" ht="26.1" customHeight="1" thickTop="1" thickBot="1">
      <c r="A70" s="32"/>
      <c r="B70" s="33"/>
      <c r="C70" s="32"/>
      <c r="D70" s="34"/>
      <c r="E70" s="35"/>
      <c r="F70" s="36"/>
      <c r="G70" s="34"/>
      <c r="H70" s="1"/>
      <c r="I70" s="2"/>
      <c r="J70" s="1"/>
      <c r="K70" s="2"/>
      <c r="L70" s="1"/>
      <c r="M70" s="2"/>
      <c r="N70" s="1"/>
      <c r="O70" s="2"/>
      <c r="P70" s="1"/>
      <c r="Q70" s="2"/>
      <c r="R70" s="1"/>
      <c r="S70" s="2"/>
      <c r="T70" s="169" t="str">
        <f t="shared" si="6"/>
        <v/>
      </c>
      <c r="U70" s="39" t="str">
        <f t="shared" si="7"/>
        <v/>
      </c>
      <c r="V70" s="170"/>
      <c r="W70" s="40"/>
      <c r="X70" s="41" t="str">
        <f t="shared" si="5"/>
        <v/>
      </c>
      <c r="Y70" s="205" t="str">
        <f t="shared" si="0"/>
        <v/>
      </c>
      <c r="Z70" s="205" t="str">
        <f t="shared" si="1"/>
        <v/>
      </c>
      <c r="AA70" s="163">
        <f t="shared" si="2"/>
        <v>0</v>
      </c>
    </row>
    <row r="71" spans="1:27" ht="26.1" customHeight="1" thickTop="1" thickBot="1">
      <c r="A71" s="32"/>
      <c r="B71" s="33"/>
      <c r="C71" s="32"/>
      <c r="D71" s="34"/>
      <c r="E71" s="35"/>
      <c r="F71" s="36"/>
      <c r="G71" s="34"/>
      <c r="H71" s="1"/>
      <c r="I71" s="2"/>
      <c r="J71" s="1"/>
      <c r="K71" s="2"/>
      <c r="L71" s="1"/>
      <c r="M71" s="2"/>
      <c r="N71" s="1"/>
      <c r="O71" s="2"/>
      <c r="P71" s="1"/>
      <c r="Q71" s="2"/>
      <c r="R71" s="1"/>
      <c r="S71" s="2"/>
      <c r="T71" s="169" t="str">
        <f t="shared" si="6"/>
        <v/>
      </c>
      <c r="U71" s="39" t="str">
        <f t="shared" si="7"/>
        <v/>
      </c>
      <c r="V71" s="170"/>
      <c r="W71" s="40"/>
      <c r="X71" s="41" t="str">
        <f t="shared" si="5"/>
        <v/>
      </c>
      <c r="Y71" s="205" t="str">
        <f t="shared" si="0"/>
        <v/>
      </c>
      <c r="Z71" s="205" t="str">
        <f t="shared" si="1"/>
        <v/>
      </c>
      <c r="AA71" s="163">
        <f t="shared" si="2"/>
        <v>0</v>
      </c>
    </row>
    <row r="72" spans="1:27" ht="26.1" customHeight="1" thickTop="1" thickBot="1">
      <c r="A72" s="32"/>
      <c r="B72" s="33"/>
      <c r="C72" s="32"/>
      <c r="D72" s="34"/>
      <c r="E72" s="35"/>
      <c r="F72" s="36"/>
      <c r="G72" s="34"/>
      <c r="H72" s="1"/>
      <c r="I72" s="2"/>
      <c r="J72" s="1"/>
      <c r="K72" s="2"/>
      <c r="L72" s="1"/>
      <c r="M72" s="2"/>
      <c r="N72" s="1"/>
      <c r="O72" s="2"/>
      <c r="P72" s="1"/>
      <c r="Q72" s="2"/>
      <c r="R72" s="1"/>
      <c r="S72" s="2"/>
      <c r="T72" s="169" t="str">
        <f t="shared" si="6"/>
        <v/>
      </c>
      <c r="U72" s="39" t="str">
        <f t="shared" si="7"/>
        <v/>
      </c>
      <c r="V72" s="170"/>
      <c r="W72" s="40"/>
      <c r="X72" s="41" t="str">
        <f t="shared" si="5"/>
        <v/>
      </c>
      <c r="Y72" s="205" t="str">
        <f t="shared" si="0"/>
        <v/>
      </c>
      <c r="Z72" s="205" t="str">
        <f t="shared" si="1"/>
        <v/>
      </c>
      <c r="AA72" s="163">
        <f t="shared" si="2"/>
        <v>0</v>
      </c>
    </row>
    <row r="73" spans="1:27" ht="26.1" customHeight="1" thickTop="1" thickBot="1">
      <c r="A73" s="32"/>
      <c r="B73" s="33"/>
      <c r="C73" s="32"/>
      <c r="D73" s="34"/>
      <c r="E73" s="35"/>
      <c r="F73" s="36"/>
      <c r="G73" s="34"/>
      <c r="H73" s="1"/>
      <c r="I73" s="2"/>
      <c r="J73" s="1"/>
      <c r="K73" s="2"/>
      <c r="L73" s="1"/>
      <c r="M73" s="2"/>
      <c r="N73" s="1"/>
      <c r="O73" s="2"/>
      <c r="P73" s="1"/>
      <c r="Q73" s="2"/>
      <c r="R73" s="1"/>
      <c r="S73" s="2"/>
      <c r="T73" s="169" t="str">
        <f t="shared" si="6"/>
        <v/>
      </c>
      <c r="U73" s="39" t="str">
        <f t="shared" si="7"/>
        <v/>
      </c>
      <c r="V73" s="170"/>
      <c r="W73" s="40"/>
      <c r="X73" s="41" t="str">
        <f t="shared" si="5"/>
        <v/>
      </c>
      <c r="Y73" s="205" t="str">
        <f t="shared" si="0"/>
        <v/>
      </c>
      <c r="Z73" s="205" t="str">
        <f t="shared" si="1"/>
        <v/>
      </c>
      <c r="AA73" s="163">
        <f t="shared" si="2"/>
        <v>0</v>
      </c>
    </row>
    <row r="74" spans="1:27" ht="26.1" customHeight="1" thickTop="1" thickBot="1">
      <c r="A74" s="32"/>
      <c r="B74" s="33"/>
      <c r="C74" s="32"/>
      <c r="D74" s="34"/>
      <c r="E74" s="35"/>
      <c r="F74" s="36"/>
      <c r="G74" s="34"/>
      <c r="H74" s="1"/>
      <c r="I74" s="2"/>
      <c r="J74" s="1"/>
      <c r="K74" s="2"/>
      <c r="L74" s="1"/>
      <c r="M74" s="2"/>
      <c r="N74" s="1"/>
      <c r="O74" s="2"/>
      <c r="P74" s="1"/>
      <c r="Q74" s="2"/>
      <c r="R74" s="1"/>
      <c r="S74" s="2"/>
      <c r="T74" s="169" t="str">
        <f t="shared" si="6"/>
        <v/>
      </c>
      <c r="U74" s="39" t="str">
        <f t="shared" si="7"/>
        <v/>
      </c>
      <c r="V74" s="170"/>
      <c r="W74" s="40"/>
      <c r="X74" s="41" t="str">
        <f t="shared" si="5"/>
        <v/>
      </c>
      <c r="Y74" s="205" t="str">
        <f t="shared" si="0"/>
        <v/>
      </c>
      <c r="Z74" s="205" t="str">
        <f t="shared" si="1"/>
        <v/>
      </c>
      <c r="AA74" s="163">
        <f t="shared" si="2"/>
        <v>0</v>
      </c>
    </row>
    <row r="75" spans="1:27" ht="26.1" customHeight="1" thickTop="1" thickBot="1">
      <c r="A75" s="32"/>
      <c r="B75" s="33"/>
      <c r="C75" s="32"/>
      <c r="D75" s="34"/>
      <c r="E75" s="35"/>
      <c r="F75" s="36"/>
      <c r="G75" s="34"/>
      <c r="H75" s="1"/>
      <c r="I75" s="2"/>
      <c r="J75" s="1"/>
      <c r="K75" s="2"/>
      <c r="L75" s="1"/>
      <c r="M75" s="2"/>
      <c r="N75" s="1"/>
      <c r="O75" s="2"/>
      <c r="P75" s="1"/>
      <c r="Q75" s="2"/>
      <c r="R75" s="1"/>
      <c r="S75" s="2"/>
      <c r="T75" s="169" t="str">
        <f t="shared" si="6"/>
        <v/>
      </c>
      <c r="U75" s="39" t="str">
        <f t="shared" si="7"/>
        <v/>
      </c>
      <c r="V75" s="170"/>
      <c r="W75" s="40"/>
      <c r="X75" s="41" t="str">
        <f t="shared" si="5"/>
        <v/>
      </c>
      <c r="Y75" s="205" t="str">
        <f t="shared" si="0"/>
        <v/>
      </c>
      <c r="Z75" s="205" t="str">
        <f t="shared" si="1"/>
        <v/>
      </c>
      <c r="AA75" s="163">
        <f t="shared" si="2"/>
        <v>0</v>
      </c>
    </row>
    <row r="76" spans="1:27" ht="26.1" customHeight="1" thickTop="1" thickBot="1">
      <c r="A76" s="32"/>
      <c r="B76" s="33"/>
      <c r="C76" s="32"/>
      <c r="D76" s="34"/>
      <c r="E76" s="35"/>
      <c r="F76" s="36"/>
      <c r="G76" s="34"/>
      <c r="H76" s="1"/>
      <c r="I76" s="2"/>
      <c r="J76" s="1"/>
      <c r="K76" s="2"/>
      <c r="L76" s="1"/>
      <c r="M76" s="2"/>
      <c r="N76" s="1"/>
      <c r="O76" s="2"/>
      <c r="P76" s="1"/>
      <c r="Q76" s="2"/>
      <c r="R76" s="1"/>
      <c r="S76" s="2"/>
      <c r="T76" s="169" t="str">
        <f t="shared" si="6"/>
        <v/>
      </c>
      <c r="U76" s="39" t="str">
        <f t="shared" si="7"/>
        <v/>
      </c>
      <c r="V76" s="170"/>
      <c r="W76" s="40"/>
      <c r="X76" s="41" t="str">
        <f t="shared" si="5"/>
        <v/>
      </c>
      <c r="Y76" s="205" t="str">
        <f t="shared" si="0"/>
        <v/>
      </c>
      <c r="Z76" s="205" t="str">
        <f t="shared" si="1"/>
        <v/>
      </c>
      <c r="AA76" s="163">
        <f t="shared" si="2"/>
        <v>0</v>
      </c>
    </row>
    <row r="77" spans="1:27" ht="26.1" customHeight="1" thickTop="1" thickBot="1">
      <c r="A77" s="32"/>
      <c r="B77" s="33"/>
      <c r="C77" s="32"/>
      <c r="D77" s="34"/>
      <c r="E77" s="35"/>
      <c r="F77" s="36"/>
      <c r="G77" s="34"/>
      <c r="H77" s="1"/>
      <c r="I77" s="2"/>
      <c r="J77" s="1"/>
      <c r="K77" s="2"/>
      <c r="L77" s="1"/>
      <c r="M77" s="2"/>
      <c r="N77" s="1"/>
      <c r="O77" s="2"/>
      <c r="P77" s="1"/>
      <c r="Q77" s="2"/>
      <c r="R77" s="1"/>
      <c r="S77" s="2"/>
      <c r="T77" s="169" t="str">
        <f t="shared" si="6"/>
        <v/>
      </c>
      <c r="U77" s="39" t="str">
        <f t="shared" si="7"/>
        <v/>
      </c>
      <c r="V77" s="170"/>
      <c r="W77" s="40"/>
      <c r="X77" s="41" t="str">
        <f t="shared" si="5"/>
        <v/>
      </c>
      <c r="Y77" s="205" t="str">
        <f t="shared" si="0"/>
        <v/>
      </c>
      <c r="Z77" s="205" t="str">
        <f t="shared" si="1"/>
        <v/>
      </c>
      <c r="AA77" s="163">
        <f t="shared" si="2"/>
        <v>0</v>
      </c>
    </row>
    <row r="78" spans="1:27" ht="26.1" customHeight="1" thickTop="1" thickBot="1">
      <c r="A78" s="32"/>
      <c r="B78" s="33"/>
      <c r="C78" s="32"/>
      <c r="D78" s="34"/>
      <c r="E78" s="35"/>
      <c r="F78" s="36"/>
      <c r="G78" s="34"/>
      <c r="H78" s="1"/>
      <c r="I78" s="2"/>
      <c r="J78" s="1"/>
      <c r="K78" s="2"/>
      <c r="L78" s="1"/>
      <c r="M78" s="2"/>
      <c r="N78" s="1"/>
      <c r="O78" s="2"/>
      <c r="P78" s="1"/>
      <c r="Q78" s="2"/>
      <c r="R78" s="1"/>
      <c r="S78" s="2"/>
      <c r="T78" s="169" t="str">
        <f t="shared" si="6"/>
        <v/>
      </c>
      <c r="U78" s="39" t="str">
        <f t="shared" si="7"/>
        <v/>
      </c>
      <c r="V78" s="170"/>
      <c r="W78" s="40"/>
      <c r="X78" s="41" t="str">
        <f t="shared" ref="X78:X141" si="8">IF(AND(T78="x",U78="",V78&gt;0),EDATE(V78,$X$9),"")</f>
        <v/>
      </c>
      <c r="Y78" s="205" t="str">
        <f t="shared" ref="Y78:Y141" si="9">IF(AND(COUNTA(G78)=1,COUNTIF(T78:U78,"x")=0),1,"")</f>
        <v/>
      </c>
      <c r="Z78" s="205" t="str">
        <f t="shared" ref="Z78:Z141" si="10">IF(AND($Y78=1,F78="x"),1,"")</f>
        <v/>
      </c>
      <c r="AA78" s="163">
        <f t="shared" ref="AA78:AA141" si="11">IF(AND(U78="X",F78="X"),1,0)</f>
        <v>0</v>
      </c>
    </row>
    <row r="79" spans="1:27" ht="26.1" customHeight="1" thickTop="1" thickBot="1">
      <c r="A79" s="32"/>
      <c r="B79" s="33"/>
      <c r="C79" s="32"/>
      <c r="D79" s="34"/>
      <c r="E79" s="35"/>
      <c r="F79" s="36"/>
      <c r="G79" s="34"/>
      <c r="H79" s="1"/>
      <c r="I79" s="2"/>
      <c r="J79" s="1"/>
      <c r="K79" s="2"/>
      <c r="L79" s="1"/>
      <c r="M79" s="2"/>
      <c r="N79" s="1"/>
      <c r="O79" s="2"/>
      <c r="P79" s="1"/>
      <c r="Q79" s="2"/>
      <c r="R79" s="1"/>
      <c r="S79" s="2"/>
      <c r="T79" s="169" t="str">
        <f t="shared" si="6"/>
        <v/>
      </c>
      <c r="U79" s="39" t="str">
        <f t="shared" si="7"/>
        <v/>
      </c>
      <c r="V79" s="170"/>
      <c r="W79" s="40"/>
      <c r="X79" s="41" t="str">
        <f t="shared" si="8"/>
        <v/>
      </c>
      <c r="Y79" s="205" t="str">
        <f t="shared" si="9"/>
        <v/>
      </c>
      <c r="Z79" s="205" t="str">
        <f t="shared" si="10"/>
        <v/>
      </c>
      <c r="AA79" s="163">
        <f t="shared" si="11"/>
        <v>0</v>
      </c>
    </row>
    <row r="80" spans="1:27" ht="26.1" customHeight="1" thickTop="1" thickBot="1">
      <c r="A80" s="32"/>
      <c r="B80" s="33"/>
      <c r="C80" s="32"/>
      <c r="D80" s="34"/>
      <c r="E80" s="35"/>
      <c r="F80" s="36"/>
      <c r="G80" s="34"/>
      <c r="H80" s="1"/>
      <c r="I80" s="2"/>
      <c r="J80" s="1"/>
      <c r="K80" s="2"/>
      <c r="L80" s="1"/>
      <c r="M80" s="2"/>
      <c r="N80" s="1"/>
      <c r="O80" s="2"/>
      <c r="P80" s="1"/>
      <c r="Q80" s="2"/>
      <c r="R80" s="1"/>
      <c r="S80" s="2"/>
      <c r="T80" s="169" t="str">
        <f t="shared" si="6"/>
        <v/>
      </c>
      <c r="U80" s="39" t="str">
        <f t="shared" si="7"/>
        <v/>
      </c>
      <c r="V80" s="170"/>
      <c r="W80" s="40"/>
      <c r="X80" s="41" t="str">
        <f t="shared" si="8"/>
        <v/>
      </c>
      <c r="Y80" s="205" t="str">
        <f t="shared" si="9"/>
        <v/>
      </c>
      <c r="Z80" s="205" t="str">
        <f t="shared" si="10"/>
        <v/>
      </c>
      <c r="AA80" s="163">
        <f t="shared" si="11"/>
        <v>0</v>
      </c>
    </row>
    <row r="81" spans="1:27" ht="26.1" customHeight="1" thickTop="1" thickBot="1">
      <c r="A81" s="32"/>
      <c r="B81" s="33"/>
      <c r="C81" s="32"/>
      <c r="D81" s="34"/>
      <c r="E81" s="35"/>
      <c r="F81" s="36"/>
      <c r="G81" s="34"/>
      <c r="H81" s="1"/>
      <c r="I81" s="2"/>
      <c r="J81" s="1"/>
      <c r="K81" s="2"/>
      <c r="L81" s="1"/>
      <c r="M81" s="2"/>
      <c r="N81" s="1"/>
      <c r="O81" s="2"/>
      <c r="P81" s="1"/>
      <c r="Q81" s="2"/>
      <c r="R81" s="1"/>
      <c r="S81" s="2"/>
      <c r="T81" s="169" t="str">
        <f t="shared" si="6"/>
        <v/>
      </c>
      <c r="U81" s="39" t="str">
        <f t="shared" si="7"/>
        <v/>
      </c>
      <c r="V81" s="170"/>
      <c r="W81" s="40"/>
      <c r="X81" s="41" t="str">
        <f t="shared" si="8"/>
        <v/>
      </c>
      <c r="Y81" s="205" t="str">
        <f t="shared" si="9"/>
        <v/>
      </c>
      <c r="Z81" s="205" t="str">
        <f t="shared" si="10"/>
        <v/>
      </c>
      <c r="AA81" s="163">
        <f t="shared" si="11"/>
        <v>0</v>
      </c>
    </row>
    <row r="82" spans="1:27" ht="26.1" customHeight="1" thickTop="1" thickBot="1">
      <c r="A82" s="32"/>
      <c r="B82" s="33"/>
      <c r="C82" s="32"/>
      <c r="D82" s="34"/>
      <c r="E82" s="35"/>
      <c r="F82" s="36"/>
      <c r="G82" s="34"/>
      <c r="H82" s="1"/>
      <c r="I82" s="2"/>
      <c r="J82" s="1"/>
      <c r="K82" s="2"/>
      <c r="L82" s="1"/>
      <c r="M82" s="2"/>
      <c r="N82" s="1"/>
      <c r="O82" s="2"/>
      <c r="P82" s="1"/>
      <c r="Q82" s="2"/>
      <c r="R82" s="1"/>
      <c r="S82" s="2"/>
      <c r="T82" s="169" t="str">
        <f t="shared" si="6"/>
        <v/>
      </c>
      <c r="U82" s="39" t="str">
        <f t="shared" si="7"/>
        <v/>
      </c>
      <c r="V82" s="170"/>
      <c r="W82" s="40"/>
      <c r="X82" s="41" t="str">
        <f t="shared" si="8"/>
        <v/>
      </c>
      <c r="Y82" s="205" t="str">
        <f t="shared" si="9"/>
        <v/>
      </c>
      <c r="Z82" s="205" t="str">
        <f t="shared" si="10"/>
        <v/>
      </c>
      <c r="AA82" s="163">
        <f t="shared" si="11"/>
        <v>0</v>
      </c>
    </row>
    <row r="83" spans="1:27" ht="26.1" customHeight="1" thickTop="1" thickBot="1">
      <c r="A83" s="32"/>
      <c r="B83" s="33"/>
      <c r="C83" s="32"/>
      <c r="D83" s="34"/>
      <c r="E83" s="35"/>
      <c r="F83" s="36"/>
      <c r="G83" s="34"/>
      <c r="H83" s="1"/>
      <c r="I83" s="2"/>
      <c r="J83" s="1"/>
      <c r="K83" s="2"/>
      <c r="L83" s="1"/>
      <c r="M83" s="2"/>
      <c r="N83" s="1"/>
      <c r="O83" s="2"/>
      <c r="P83" s="1"/>
      <c r="Q83" s="2"/>
      <c r="R83" s="1"/>
      <c r="S83" s="2"/>
      <c r="T83" s="169" t="str">
        <f t="shared" si="6"/>
        <v/>
      </c>
      <c r="U83" s="39" t="str">
        <f t="shared" si="7"/>
        <v/>
      </c>
      <c r="V83" s="170"/>
      <c r="W83" s="40"/>
      <c r="X83" s="41" t="str">
        <f t="shared" si="8"/>
        <v/>
      </c>
      <c r="Y83" s="205" t="str">
        <f t="shared" si="9"/>
        <v/>
      </c>
      <c r="Z83" s="205" t="str">
        <f t="shared" si="10"/>
        <v/>
      </c>
      <c r="AA83" s="163">
        <f t="shared" si="11"/>
        <v>0</v>
      </c>
    </row>
    <row r="84" spans="1:27" ht="26.1" customHeight="1" thickTop="1" thickBot="1">
      <c r="A84" s="32"/>
      <c r="B84" s="33"/>
      <c r="C84" s="32"/>
      <c r="D84" s="34"/>
      <c r="E84" s="35"/>
      <c r="F84" s="36"/>
      <c r="G84" s="34"/>
      <c r="H84" s="1"/>
      <c r="I84" s="2"/>
      <c r="J84" s="1"/>
      <c r="K84" s="2"/>
      <c r="L84" s="1"/>
      <c r="M84" s="2"/>
      <c r="N84" s="1"/>
      <c r="O84" s="2"/>
      <c r="P84" s="1"/>
      <c r="Q84" s="2"/>
      <c r="R84" s="1"/>
      <c r="S84" s="2"/>
      <c r="T84" s="169" t="str">
        <f t="shared" si="6"/>
        <v/>
      </c>
      <c r="U84" s="39" t="str">
        <f t="shared" si="7"/>
        <v/>
      </c>
      <c r="V84" s="170"/>
      <c r="W84" s="40"/>
      <c r="X84" s="41" t="str">
        <f t="shared" si="8"/>
        <v/>
      </c>
      <c r="Y84" s="205" t="str">
        <f t="shared" si="9"/>
        <v/>
      </c>
      <c r="Z84" s="205" t="str">
        <f t="shared" si="10"/>
        <v/>
      </c>
      <c r="AA84" s="163">
        <f t="shared" si="11"/>
        <v>0</v>
      </c>
    </row>
    <row r="85" spans="1:27" ht="26.1" customHeight="1" thickTop="1" thickBot="1">
      <c r="A85" s="32"/>
      <c r="B85" s="33"/>
      <c r="C85" s="32"/>
      <c r="D85" s="34"/>
      <c r="E85" s="35"/>
      <c r="F85" s="36"/>
      <c r="G85" s="34"/>
      <c r="H85" s="1"/>
      <c r="I85" s="2"/>
      <c r="J85" s="1"/>
      <c r="K85" s="2"/>
      <c r="L85" s="1"/>
      <c r="M85" s="2"/>
      <c r="N85" s="1"/>
      <c r="O85" s="2"/>
      <c r="P85" s="1"/>
      <c r="Q85" s="2"/>
      <c r="R85" s="1"/>
      <c r="S85" s="2"/>
      <c r="T85" s="169" t="str">
        <f t="shared" si="6"/>
        <v/>
      </c>
      <c r="U85" s="39" t="str">
        <f t="shared" si="7"/>
        <v/>
      </c>
      <c r="V85" s="170"/>
      <c r="W85" s="40"/>
      <c r="X85" s="41" t="str">
        <f t="shared" si="8"/>
        <v/>
      </c>
      <c r="Y85" s="205" t="str">
        <f t="shared" si="9"/>
        <v/>
      </c>
      <c r="Z85" s="205" t="str">
        <f t="shared" si="10"/>
        <v/>
      </c>
      <c r="AA85" s="163">
        <f t="shared" si="11"/>
        <v>0</v>
      </c>
    </row>
    <row r="86" spans="1:27" ht="26.1" customHeight="1" thickTop="1" thickBot="1">
      <c r="A86" s="32"/>
      <c r="B86" s="33"/>
      <c r="C86" s="32"/>
      <c r="D86" s="34"/>
      <c r="E86" s="35"/>
      <c r="F86" s="36"/>
      <c r="G86" s="34"/>
      <c r="H86" s="1"/>
      <c r="I86" s="2"/>
      <c r="J86" s="1"/>
      <c r="K86" s="2"/>
      <c r="L86" s="1"/>
      <c r="M86" s="2"/>
      <c r="N86" s="1"/>
      <c r="O86" s="2"/>
      <c r="P86" s="1"/>
      <c r="Q86" s="2"/>
      <c r="R86" s="1"/>
      <c r="S86" s="2"/>
      <c r="T86" s="169" t="str">
        <f t="shared" si="6"/>
        <v/>
      </c>
      <c r="U86" s="39" t="str">
        <f t="shared" si="7"/>
        <v/>
      </c>
      <c r="V86" s="170"/>
      <c r="W86" s="40"/>
      <c r="X86" s="41" t="str">
        <f t="shared" si="8"/>
        <v/>
      </c>
      <c r="Y86" s="205" t="str">
        <f t="shared" si="9"/>
        <v/>
      </c>
      <c r="Z86" s="205" t="str">
        <f t="shared" si="10"/>
        <v/>
      </c>
      <c r="AA86" s="163">
        <f t="shared" si="11"/>
        <v>0</v>
      </c>
    </row>
    <row r="87" spans="1:27" ht="26.1" customHeight="1" thickTop="1" thickBot="1">
      <c r="A87" s="32"/>
      <c r="B87" s="33"/>
      <c r="C87" s="32"/>
      <c r="D87" s="34"/>
      <c r="E87" s="35"/>
      <c r="F87" s="36"/>
      <c r="G87" s="34"/>
      <c r="H87" s="1"/>
      <c r="I87" s="2"/>
      <c r="J87" s="1"/>
      <c r="K87" s="2"/>
      <c r="L87" s="1"/>
      <c r="M87" s="2"/>
      <c r="N87" s="1"/>
      <c r="O87" s="2"/>
      <c r="P87" s="1"/>
      <c r="Q87" s="2"/>
      <c r="R87" s="1"/>
      <c r="S87" s="2"/>
      <c r="T87" s="169" t="str">
        <f t="shared" si="6"/>
        <v/>
      </c>
      <c r="U87" s="39" t="str">
        <f t="shared" si="7"/>
        <v/>
      </c>
      <c r="V87" s="170"/>
      <c r="W87" s="40"/>
      <c r="X87" s="41" t="str">
        <f t="shared" si="8"/>
        <v/>
      </c>
      <c r="Y87" s="205" t="str">
        <f t="shared" si="9"/>
        <v/>
      </c>
      <c r="Z87" s="205" t="str">
        <f t="shared" si="10"/>
        <v/>
      </c>
      <c r="AA87" s="163">
        <f t="shared" si="11"/>
        <v>0</v>
      </c>
    </row>
    <row r="88" spans="1:27" ht="26.1" customHeight="1" thickTop="1" thickBot="1">
      <c r="A88" s="32"/>
      <c r="B88" s="33"/>
      <c r="C88" s="32"/>
      <c r="D88" s="34"/>
      <c r="E88" s="35"/>
      <c r="F88" s="36"/>
      <c r="G88" s="34"/>
      <c r="H88" s="1"/>
      <c r="I88" s="2"/>
      <c r="J88" s="1"/>
      <c r="K88" s="2"/>
      <c r="L88" s="1"/>
      <c r="M88" s="2"/>
      <c r="N88" s="1"/>
      <c r="O88" s="2"/>
      <c r="P88" s="1"/>
      <c r="Q88" s="2"/>
      <c r="R88" s="1"/>
      <c r="S88" s="2"/>
      <c r="T88" s="169" t="str">
        <f t="shared" si="6"/>
        <v/>
      </c>
      <c r="U88" s="39" t="str">
        <f t="shared" si="7"/>
        <v/>
      </c>
      <c r="V88" s="170"/>
      <c r="W88" s="40"/>
      <c r="X88" s="41" t="str">
        <f t="shared" si="8"/>
        <v/>
      </c>
      <c r="Y88" s="205" t="str">
        <f t="shared" si="9"/>
        <v/>
      </c>
      <c r="Z88" s="205" t="str">
        <f t="shared" si="10"/>
        <v/>
      </c>
      <c r="AA88" s="163">
        <f t="shared" si="11"/>
        <v>0</v>
      </c>
    </row>
    <row r="89" spans="1:27" ht="26.1" customHeight="1" thickTop="1" thickBot="1">
      <c r="A89" s="32"/>
      <c r="B89" s="33"/>
      <c r="C89" s="32"/>
      <c r="D89" s="34"/>
      <c r="E89" s="35"/>
      <c r="F89" s="36"/>
      <c r="G89" s="34"/>
      <c r="H89" s="1"/>
      <c r="I89" s="2"/>
      <c r="J89" s="1"/>
      <c r="K89" s="2"/>
      <c r="L89" s="1"/>
      <c r="M89" s="2"/>
      <c r="N89" s="1"/>
      <c r="O89" s="2"/>
      <c r="P89" s="1"/>
      <c r="Q89" s="2"/>
      <c r="R89" s="1"/>
      <c r="S89" s="2"/>
      <c r="T89" s="169" t="str">
        <f t="shared" si="6"/>
        <v/>
      </c>
      <c r="U89" s="39" t="str">
        <f t="shared" si="7"/>
        <v/>
      </c>
      <c r="V89" s="170"/>
      <c r="W89" s="40"/>
      <c r="X89" s="41" t="str">
        <f t="shared" si="8"/>
        <v/>
      </c>
      <c r="Y89" s="205" t="str">
        <f t="shared" si="9"/>
        <v/>
      </c>
      <c r="Z89" s="205" t="str">
        <f t="shared" si="10"/>
        <v/>
      </c>
      <c r="AA89" s="163">
        <f t="shared" si="11"/>
        <v>0</v>
      </c>
    </row>
    <row r="90" spans="1:27" ht="26.1" customHeight="1" thickTop="1" thickBot="1">
      <c r="A90" s="32"/>
      <c r="B90" s="33"/>
      <c r="C90" s="32"/>
      <c r="D90" s="34"/>
      <c r="E90" s="35"/>
      <c r="F90" s="36"/>
      <c r="G90" s="34"/>
      <c r="H90" s="1"/>
      <c r="I90" s="2"/>
      <c r="J90" s="1"/>
      <c r="K90" s="2"/>
      <c r="L90" s="1"/>
      <c r="M90" s="2"/>
      <c r="N90" s="1"/>
      <c r="O90" s="2"/>
      <c r="P90" s="1"/>
      <c r="Q90" s="2"/>
      <c r="R90" s="1"/>
      <c r="S90" s="2"/>
      <c r="T90" s="169" t="str">
        <f t="shared" si="6"/>
        <v/>
      </c>
      <c r="U90" s="39" t="str">
        <f t="shared" si="7"/>
        <v/>
      </c>
      <c r="V90" s="170"/>
      <c r="W90" s="40"/>
      <c r="X90" s="41" t="str">
        <f t="shared" si="8"/>
        <v/>
      </c>
      <c r="Y90" s="205" t="str">
        <f t="shared" si="9"/>
        <v/>
      </c>
      <c r="Z90" s="205" t="str">
        <f t="shared" si="10"/>
        <v/>
      </c>
      <c r="AA90" s="163">
        <f t="shared" si="11"/>
        <v>0</v>
      </c>
    </row>
    <row r="91" spans="1:27" ht="26.1" customHeight="1" thickTop="1" thickBot="1">
      <c r="A91" s="32"/>
      <c r="B91" s="33"/>
      <c r="C91" s="32"/>
      <c r="D91" s="34"/>
      <c r="E91" s="35"/>
      <c r="F91" s="36"/>
      <c r="G91" s="34"/>
      <c r="H91" s="1"/>
      <c r="I91" s="2"/>
      <c r="J91" s="1"/>
      <c r="K91" s="2"/>
      <c r="L91" s="1"/>
      <c r="M91" s="2"/>
      <c r="N91" s="1"/>
      <c r="O91" s="2"/>
      <c r="P91" s="1"/>
      <c r="Q91" s="2"/>
      <c r="R91" s="1"/>
      <c r="S91" s="2"/>
      <c r="T91" s="169" t="str">
        <f t="shared" ref="T91:T154" si="12">IF(AND(COUNTA(I91,K91,M91,O91,Q91,S91)=0,COUNTA(H91,J91,L91,N91,P91,R91)=6),"x","")</f>
        <v/>
      </c>
      <c r="U91" s="39" t="str">
        <f t="shared" ref="U91:U154" si="13">IF(COUNTA(I91,K91,M91,O91,Q91,S91)=1,"x","")</f>
        <v/>
      </c>
      <c r="V91" s="170"/>
      <c r="W91" s="40"/>
      <c r="X91" s="41" t="str">
        <f t="shared" si="8"/>
        <v/>
      </c>
      <c r="Y91" s="205" t="str">
        <f t="shared" si="9"/>
        <v/>
      </c>
      <c r="Z91" s="205" t="str">
        <f t="shared" si="10"/>
        <v/>
      </c>
      <c r="AA91" s="163">
        <f t="shared" si="11"/>
        <v>0</v>
      </c>
    </row>
    <row r="92" spans="1:27" ht="26.1" customHeight="1" thickTop="1" thickBot="1">
      <c r="A92" s="32"/>
      <c r="B92" s="33"/>
      <c r="C92" s="32"/>
      <c r="D92" s="34"/>
      <c r="E92" s="35"/>
      <c r="F92" s="36"/>
      <c r="G92" s="34"/>
      <c r="H92" s="1"/>
      <c r="I92" s="2"/>
      <c r="J92" s="1"/>
      <c r="K92" s="2"/>
      <c r="L92" s="1"/>
      <c r="M92" s="2"/>
      <c r="N92" s="1"/>
      <c r="O92" s="2"/>
      <c r="P92" s="1"/>
      <c r="Q92" s="2"/>
      <c r="R92" s="1"/>
      <c r="S92" s="2"/>
      <c r="T92" s="169" t="str">
        <f t="shared" si="12"/>
        <v/>
      </c>
      <c r="U92" s="39" t="str">
        <f t="shared" si="13"/>
        <v/>
      </c>
      <c r="V92" s="170"/>
      <c r="W92" s="40"/>
      <c r="X92" s="41" t="str">
        <f t="shared" si="8"/>
        <v/>
      </c>
      <c r="Y92" s="205" t="str">
        <f t="shared" si="9"/>
        <v/>
      </c>
      <c r="Z92" s="205" t="str">
        <f t="shared" si="10"/>
        <v/>
      </c>
      <c r="AA92" s="163">
        <f t="shared" si="11"/>
        <v>0</v>
      </c>
    </row>
    <row r="93" spans="1:27" ht="26.1" customHeight="1" thickTop="1" thickBot="1">
      <c r="A93" s="32"/>
      <c r="B93" s="33"/>
      <c r="C93" s="32"/>
      <c r="D93" s="34"/>
      <c r="E93" s="35"/>
      <c r="F93" s="36"/>
      <c r="G93" s="34"/>
      <c r="H93" s="1"/>
      <c r="I93" s="2"/>
      <c r="J93" s="1"/>
      <c r="K93" s="2"/>
      <c r="L93" s="1"/>
      <c r="M93" s="2"/>
      <c r="N93" s="1"/>
      <c r="O93" s="2"/>
      <c r="P93" s="1"/>
      <c r="Q93" s="2"/>
      <c r="R93" s="1"/>
      <c r="S93" s="2"/>
      <c r="T93" s="169" t="str">
        <f t="shared" si="12"/>
        <v/>
      </c>
      <c r="U93" s="39" t="str">
        <f t="shared" si="13"/>
        <v/>
      </c>
      <c r="V93" s="170"/>
      <c r="W93" s="40"/>
      <c r="X93" s="41" t="str">
        <f t="shared" si="8"/>
        <v/>
      </c>
      <c r="Y93" s="205" t="str">
        <f t="shared" si="9"/>
        <v/>
      </c>
      <c r="Z93" s="205" t="str">
        <f t="shared" si="10"/>
        <v/>
      </c>
      <c r="AA93" s="163">
        <f t="shared" si="11"/>
        <v>0</v>
      </c>
    </row>
    <row r="94" spans="1:27" ht="26.1" customHeight="1" thickTop="1" thickBot="1">
      <c r="A94" s="32"/>
      <c r="B94" s="33"/>
      <c r="C94" s="32"/>
      <c r="D94" s="218"/>
      <c r="E94" s="219"/>
      <c r="F94" s="220"/>
      <c r="G94" s="34"/>
      <c r="H94" s="221"/>
      <c r="I94" s="2"/>
      <c r="J94" s="221"/>
      <c r="K94" s="2"/>
      <c r="L94" s="221"/>
      <c r="M94" s="2"/>
      <c r="N94" s="221"/>
      <c r="O94" s="2"/>
      <c r="P94" s="221"/>
      <c r="Q94" s="2"/>
      <c r="R94" s="221"/>
      <c r="S94" s="2"/>
      <c r="T94" s="169" t="str">
        <f t="shared" si="12"/>
        <v/>
      </c>
      <c r="U94" s="39" t="str">
        <f t="shared" si="13"/>
        <v/>
      </c>
      <c r="V94" s="170"/>
      <c r="W94" s="40"/>
      <c r="X94" s="41" t="str">
        <f t="shared" si="8"/>
        <v/>
      </c>
      <c r="Y94" s="205" t="str">
        <f t="shared" si="9"/>
        <v/>
      </c>
      <c r="Z94" s="205" t="str">
        <f t="shared" si="10"/>
        <v/>
      </c>
      <c r="AA94" s="163">
        <f t="shared" si="11"/>
        <v>0</v>
      </c>
    </row>
    <row r="95" spans="1:27" ht="26.1" customHeight="1" thickTop="1" thickBot="1">
      <c r="A95" s="32"/>
      <c r="B95" s="33"/>
      <c r="C95" s="32"/>
      <c r="D95" s="218"/>
      <c r="E95" s="219"/>
      <c r="F95" s="220"/>
      <c r="G95" s="34"/>
      <c r="H95" s="221"/>
      <c r="I95" s="2"/>
      <c r="J95" s="221"/>
      <c r="K95" s="2"/>
      <c r="L95" s="221"/>
      <c r="M95" s="2"/>
      <c r="N95" s="221"/>
      <c r="O95" s="2"/>
      <c r="P95" s="221"/>
      <c r="Q95" s="2"/>
      <c r="R95" s="221"/>
      <c r="S95" s="2"/>
      <c r="T95" s="169" t="str">
        <f t="shared" si="12"/>
        <v/>
      </c>
      <c r="U95" s="39" t="str">
        <f t="shared" si="13"/>
        <v/>
      </c>
      <c r="V95" s="170"/>
      <c r="W95" s="40"/>
      <c r="X95" s="41" t="str">
        <f t="shared" si="8"/>
        <v/>
      </c>
      <c r="Y95" s="205" t="str">
        <f t="shared" si="9"/>
        <v/>
      </c>
      <c r="Z95" s="205" t="str">
        <f t="shared" si="10"/>
        <v/>
      </c>
      <c r="AA95" s="163">
        <f t="shared" si="11"/>
        <v>0</v>
      </c>
    </row>
    <row r="96" spans="1:27" ht="26.1" customHeight="1" thickTop="1" thickBot="1">
      <c r="A96" s="32"/>
      <c r="B96" s="33"/>
      <c r="C96" s="32"/>
      <c r="D96" s="218"/>
      <c r="E96" s="219"/>
      <c r="F96" s="220"/>
      <c r="G96" s="34"/>
      <c r="H96" s="221"/>
      <c r="I96" s="2"/>
      <c r="J96" s="221"/>
      <c r="K96" s="2"/>
      <c r="L96" s="221"/>
      <c r="M96" s="2"/>
      <c r="N96" s="221"/>
      <c r="O96" s="2"/>
      <c r="P96" s="221"/>
      <c r="Q96" s="2"/>
      <c r="R96" s="221"/>
      <c r="S96" s="2"/>
      <c r="T96" s="169" t="str">
        <f t="shared" si="12"/>
        <v/>
      </c>
      <c r="U96" s="39" t="str">
        <f t="shared" si="13"/>
        <v/>
      </c>
      <c r="V96" s="170"/>
      <c r="W96" s="40"/>
      <c r="X96" s="41" t="str">
        <f t="shared" si="8"/>
        <v/>
      </c>
      <c r="Y96" s="205" t="str">
        <f t="shared" si="9"/>
        <v/>
      </c>
      <c r="Z96" s="205" t="str">
        <f t="shared" si="10"/>
        <v/>
      </c>
      <c r="AA96" s="163">
        <f t="shared" si="11"/>
        <v>0</v>
      </c>
    </row>
    <row r="97" spans="1:27" ht="26.1" customHeight="1" thickTop="1" thickBot="1">
      <c r="A97" s="32"/>
      <c r="B97" s="33"/>
      <c r="C97" s="32"/>
      <c r="D97" s="218"/>
      <c r="E97" s="219"/>
      <c r="F97" s="220"/>
      <c r="G97" s="34"/>
      <c r="H97" s="221"/>
      <c r="I97" s="2"/>
      <c r="J97" s="221"/>
      <c r="K97" s="2"/>
      <c r="L97" s="221"/>
      <c r="M97" s="2"/>
      <c r="N97" s="221"/>
      <c r="O97" s="2"/>
      <c r="P97" s="221"/>
      <c r="Q97" s="2"/>
      <c r="R97" s="221"/>
      <c r="S97" s="2"/>
      <c r="T97" s="169" t="str">
        <f t="shared" si="12"/>
        <v/>
      </c>
      <c r="U97" s="39" t="str">
        <f t="shared" si="13"/>
        <v/>
      </c>
      <c r="V97" s="170"/>
      <c r="W97" s="40"/>
      <c r="X97" s="41" t="str">
        <f t="shared" si="8"/>
        <v/>
      </c>
      <c r="Y97" s="205" t="str">
        <f t="shared" si="9"/>
        <v/>
      </c>
      <c r="Z97" s="205" t="str">
        <f t="shared" si="10"/>
        <v/>
      </c>
      <c r="AA97" s="163">
        <f t="shared" si="11"/>
        <v>0</v>
      </c>
    </row>
    <row r="98" spans="1:27" ht="26.1" customHeight="1" thickTop="1" thickBot="1">
      <c r="A98" s="32"/>
      <c r="B98" s="33"/>
      <c r="C98" s="32"/>
      <c r="D98" s="218"/>
      <c r="E98" s="219"/>
      <c r="F98" s="220"/>
      <c r="G98" s="34"/>
      <c r="H98" s="221"/>
      <c r="I98" s="2"/>
      <c r="J98" s="221"/>
      <c r="K98" s="2"/>
      <c r="L98" s="221"/>
      <c r="M98" s="2"/>
      <c r="N98" s="221"/>
      <c r="O98" s="2"/>
      <c r="P98" s="221"/>
      <c r="Q98" s="2"/>
      <c r="R98" s="221"/>
      <c r="S98" s="2"/>
      <c r="T98" s="169" t="str">
        <f t="shared" si="12"/>
        <v/>
      </c>
      <c r="U98" s="39" t="str">
        <f t="shared" si="13"/>
        <v/>
      </c>
      <c r="V98" s="170"/>
      <c r="W98" s="40"/>
      <c r="X98" s="41" t="str">
        <f t="shared" si="8"/>
        <v/>
      </c>
      <c r="Y98" s="205" t="str">
        <f t="shared" si="9"/>
        <v/>
      </c>
      <c r="Z98" s="205" t="str">
        <f t="shared" si="10"/>
        <v/>
      </c>
      <c r="AA98" s="163">
        <f t="shared" si="11"/>
        <v>0</v>
      </c>
    </row>
    <row r="99" spans="1:27" ht="26.1" customHeight="1" thickTop="1" thickBot="1">
      <c r="A99" s="32"/>
      <c r="B99" s="33"/>
      <c r="C99" s="32"/>
      <c r="D99" s="218"/>
      <c r="E99" s="219"/>
      <c r="F99" s="220"/>
      <c r="G99" s="34"/>
      <c r="H99" s="221"/>
      <c r="I99" s="2"/>
      <c r="J99" s="221"/>
      <c r="K99" s="2"/>
      <c r="L99" s="221"/>
      <c r="M99" s="2"/>
      <c r="N99" s="221"/>
      <c r="O99" s="2"/>
      <c r="P99" s="221"/>
      <c r="Q99" s="2"/>
      <c r="R99" s="221"/>
      <c r="S99" s="2"/>
      <c r="T99" s="169" t="str">
        <f t="shared" si="12"/>
        <v/>
      </c>
      <c r="U99" s="39" t="str">
        <f t="shared" si="13"/>
        <v/>
      </c>
      <c r="V99" s="170"/>
      <c r="W99" s="40"/>
      <c r="X99" s="41" t="str">
        <f t="shared" si="8"/>
        <v/>
      </c>
      <c r="Y99" s="205" t="str">
        <f t="shared" si="9"/>
        <v/>
      </c>
      <c r="Z99" s="205" t="str">
        <f t="shared" si="10"/>
        <v/>
      </c>
      <c r="AA99" s="163">
        <f t="shared" si="11"/>
        <v>0</v>
      </c>
    </row>
    <row r="100" spans="1:27" ht="26.1" customHeight="1" thickTop="1" thickBot="1">
      <c r="A100" s="32"/>
      <c r="B100" s="33"/>
      <c r="C100" s="32"/>
      <c r="D100" s="218"/>
      <c r="E100" s="219"/>
      <c r="F100" s="220"/>
      <c r="G100" s="34"/>
      <c r="H100" s="221"/>
      <c r="I100" s="2"/>
      <c r="J100" s="221"/>
      <c r="K100" s="2"/>
      <c r="L100" s="221"/>
      <c r="M100" s="2"/>
      <c r="N100" s="221"/>
      <c r="O100" s="2"/>
      <c r="P100" s="221"/>
      <c r="Q100" s="2"/>
      <c r="R100" s="221"/>
      <c r="S100" s="2"/>
      <c r="T100" s="169" t="str">
        <f t="shared" si="12"/>
        <v/>
      </c>
      <c r="U100" s="39" t="str">
        <f t="shared" si="13"/>
        <v/>
      </c>
      <c r="V100" s="170"/>
      <c r="W100" s="40"/>
      <c r="X100" s="41" t="str">
        <f t="shared" si="8"/>
        <v/>
      </c>
      <c r="Y100" s="205" t="str">
        <f t="shared" si="9"/>
        <v/>
      </c>
      <c r="Z100" s="205" t="str">
        <f t="shared" si="10"/>
        <v/>
      </c>
      <c r="AA100" s="163">
        <f t="shared" si="11"/>
        <v>0</v>
      </c>
    </row>
    <row r="101" spans="1:27" ht="26.1" customHeight="1" thickTop="1" thickBot="1">
      <c r="A101" s="32"/>
      <c r="B101" s="33"/>
      <c r="C101" s="32"/>
      <c r="D101" s="218"/>
      <c r="E101" s="219"/>
      <c r="F101" s="220"/>
      <c r="G101" s="34"/>
      <c r="H101" s="221"/>
      <c r="I101" s="2"/>
      <c r="J101" s="221"/>
      <c r="K101" s="2"/>
      <c r="L101" s="221"/>
      <c r="M101" s="2"/>
      <c r="N101" s="221"/>
      <c r="O101" s="2"/>
      <c r="P101" s="221"/>
      <c r="Q101" s="2"/>
      <c r="R101" s="221"/>
      <c r="S101" s="2"/>
      <c r="T101" s="169" t="str">
        <f t="shared" si="12"/>
        <v/>
      </c>
      <c r="U101" s="39" t="str">
        <f t="shared" si="13"/>
        <v/>
      </c>
      <c r="V101" s="170"/>
      <c r="W101" s="40"/>
      <c r="X101" s="41" t="str">
        <f t="shared" si="8"/>
        <v/>
      </c>
      <c r="Y101" s="205" t="str">
        <f t="shared" si="9"/>
        <v/>
      </c>
      <c r="Z101" s="205" t="str">
        <f t="shared" si="10"/>
        <v/>
      </c>
      <c r="AA101" s="163">
        <f t="shared" si="11"/>
        <v>0</v>
      </c>
    </row>
    <row r="102" spans="1:27" ht="26.1" customHeight="1" thickTop="1" thickBot="1">
      <c r="A102" s="32"/>
      <c r="B102" s="33"/>
      <c r="C102" s="32"/>
      <c r="D102" s="218"/>
      <c r="E102" s="219"/>
      <c r="F102" s="220"/>
      <c r="G102" s="34"/>
      <c r="H102" s="221"/>
      <c r="I102" s="2"/>
      <c r="J102" s="221"/>
      <c r="K102" s="2"/>
      <c r="L102" s="221"/>
      <c r="M102" s="2"/>
      <c r="N102" s="221"/>
      <c r="O102" s="2"/>
      <c r="P102" s="221"/>
      <c r="Q102" s="2"/>
      <c r="R102" s="221"/>
      <c r="S102" s="2"/>
      <c r="T102" s="169" t="str">
        <f t="shared" si="12"/>
        <v/>
      </c>
      <c r="U102" s="39" t="str">
        <f t="shared" si="13"/>
        <v/>
      </c>
      <c r="V102" s="170"/>
      <c r="W102" s="40"/>
      <c r="X102" s="41" t="str">
        <f t="shared" si="8"/>
        <v/>
      </c>
      <c r="Y102" s="205" t="str">
        <f t="shared" si="9"/>
        <v/>
      </c>
      <c r="Z102" s="205" t="str">
        <f t="shared" si="10"/>
        <v/>
      </c>
      <c r="AA102" s="163">
        <f t="shared" si="11"/>
        <v>0</v>
      </c>
    </row>
    <row r="103" spans="1:27" ht="26.1" customHeight="1" thickTop="1" thickBot="1">
      <c r="A103" s="32"/>
      <c r="B103" s="33"/>
      <c r="C103" s="32"/>
      <c r="D103" s="218"/>
      <c r="E103" s="219"/>
      <c r="F103" s="220"/>
      <c r="G103" s="34"/>
      <c r="H103" s="221"/>
      <c r="I103" s="2"/>
      <c r="J103" s="221"/>
      <c r="K103" s="2"/>
      <c r="L103" s="221"/>
      <c r="M103" s="2"/>
      <c r="N103" s="221"/>
      <c r="O103" s="2"/>
      <c r="P103" s="221"/>
      <c r="Q103" s="2"/>
      <c r="R103" s="221"/>
      <c r="S103" s="2"/>
      <c r="T103" s="169" t="str">
        <f t="shared" si="12"/>
        <v/>
      </c>
      <c r="U103" s="39" t="str">
        <f t="shared" si="13"/>
        <v/>
      </c>
      <c r="V103" s="170"/>
      <c r="W103" s="40"/>
      <c r="X103" s="41" t="str">
        <f t="shared" si="8"/>
        <v/>
      </c>
      <c r="Y103" s="205" t="str">
        <f t="shared" si="9"/>
        <v/>
      </c>
      <c r="Z103" s="205" t="str">
        <f t="shared" si="10"/>
        <v/>
      </c>
      <c r="AA103" s="163">
        <f t="shared" si="11"/>
        <v>0</v>
      </c>
    </row>
    <row r="104" spans="1:27" ht="26.1" customHeight="1" thickTop="1" thickBot="1">
      <c r="A104" s="32"/>
      <c r="B104" s="33"/>
      <c r="C104" s="32"/>
      <c r="D104" s="218"/>
      <c r="E104" s="219"/>
      <c r="F104" s="220"/>
      <c r="G104" s="34"/>
      <c r="H104" s="221"/>
      <c r="I104" s="2"/>
      <c r="J104" s="221"/>
      <c r="K104" s="2"/>
      <c r="L104" s="221"/>
      <c r="M104" s="2"/>
      <c r="N104" s="221"/>
      <c r="O104" s="2"/>
      <c r="P104" s="221"/>
      <c r="Q104" s="2"/>
      <c r="R104" s="221"/>
      <c r="S104" s="2"/>
      <c r="T104" s="169" t="str">
        <f t="shared" si="12"/>
        <v/>
      </c>
      <c r="U104" s="39" t="str">
        <f t="shared" si="13"/>
        <v/>
      </c>
      <c r="V104" s="170"/>
      <c r="W104" s="40"/>
      <c r="X104" s="41" t="str">
        <f t="shared" si="8"/>
        <v/>
      </c>
      <c r="Y104" s="205" t="str">
        <f t="shared" si="9"/>
        <v/>
      </c>
      <c r="Z104" s="205" t="str">
        <f t="shared" si="10"/>
        <v/>
      </c>
      <c r="AA104" s="163">
        <f t="shared" si="11"/>
        <v>0</v>
      </c>
    </row>
    <row r="105" spans="1:27" ht="26.1" customHeight="1" thickTop="1" thickBot="1">
      <c r="A105" s="32"/>
      <c r="B105" s="33"/>
      <c r="C105" s="32"/>
      <c r="D105" s="218"/>
      <c r="E105" s="219"/>
      <c r="F105" s="220"/>
      <c r="G105" s="34"/>
      <c r="H105" s="221"/>
      <c r="I105" s="2"/>
      <c r="J105" s="221"/>
      <c r="K105" s="2"/>
      <c r="L105" s="221"/>
      <c r="M105" s="2"/>
      <c r="N105" s="221"/>
      <c r="O105" s="2"/>
      <c r="P105" s="221"/>
      <c r="Q105" s="2"/>
      <c r="R105" s="221"/>
      <c r="S105" s="2"/>
      <c r="T105" s="169" t="str">
        <f t="shared" si="12"/>
        <v/>
      </c>
      <c r="U105" s="39" t="str">
        <f t="shared" si="13"/>
        <v/>
      </c>
      <c r="V105" s="170"/>
      <c r="W105" s="40"/>
      <c r="X105" s="41" t="str">
        <f t="shared" si="8"/>
        <v/>
      </c>
      <c r="Y105" s="205" t="str">
        <f t="shared" si="9"/>
        <v/>
      </c>
      <c r="Z105" s="205" t="str">
        <f t="shared" si="10"/>
        <v/>
      </c>
      <c r="AA105" s="163">
        <f t="shared" si="11"/>
        <v>0</v>
      </c>
    </row>
    <row r="106" spans="1:27" ht="26.1" customHeight="1" thickTop="1" thickBot="1">
      <c r="A106" s="32"/>
      <c r="B106" s="33"/>
      <c r="C106" s="32"/>
      <c r="D106" s="218"/>
      <c r="E106" s="219"/>
      <c r="F106" s="220"/>
      <c r="G106" s="34"/>
      <c r="H106" s="221"/>
      <c r="I106" s="2"/>
      <c r="J106" s="221"/>
      <c r="K106" s="2"/>
      <c r="L106" s="221"/>
      <c r="M106" s="2"/>
      <c r="N106" s="221"/>
      <c r="O106" s="2"/>
      <c r="P106" s="221"/>
      <c r="Q106" s="2"/>
      <c r="R106" s="221"/>
      <c r="S106" s="2"/>
      <c r="T106" s="169" t="str">
        <f t="shared" si="12"/>
        <v/>
      </c>
      <c r="U106" s="39" t="str">
        <f t="shared" si="13"/>
        <v/>
      </c>
      <c r="V106" s="170"/>
      <c r="W106" s="40"/>
      <c r="X106" s="41" t="str">
        <f t="shared" si="8"/>
        <v/>
      </c>
      <c r="Y106" s="205" t="str">
        <f t="shared" si="9"/>
        <v/>
      </c>
      <c r="Z106" s="205" t="str">
        <f t="shared" si="10"/>
        <v/>
      </c>
      <c r="AA106" s="163">
        <f t="shared" si="11"/>
        <v>0</v>
      </c>
    </row>
    <row r="107" spans="1:27" ht="26.1" customHeight="1" thickTop="1" thickBot="1">
      <c r="A107" s="32"/>
      <c r="B107" s="33"/>
      <c r="C107" s="32"/>
      <c r="D107" s="218"/>
      <c r="E107" s="219"/>
      <c r="F107" s="220"/>
      <c r="G107" s="34"/>
      <c r="H107" s="221"/>
      <c r="I107" s="2"/>
      <c r="J107" s="221"/>
      <c r="K107" s="2"/>
      <c r="L107" s="221"/>
      <c r="M107" s="2"/>
      <c r="N107" s="221"/>
      <c r="O107" s="2"/>
      <c r="P107" s="221"/>
      <c r="Q107" s="2"/>
      <c r="R107" s="221"/>
      <c r="S107" s="2"/>
      <c r="T107" s="169" t="str">
        <f t="shared" si="12"/>
        <v/>
      </c>
      <c r="U107" s="39" t="str">
        <f t="shared" si="13"/>
        <v/>
      </c>
      <c r="V107" s="170"/>
      <c r="W107" s="40"/>
      <c r="X107" s="41" t="str">
        <f t="shared" si="8"/>
        <v/>
      </c>
      <c r="Y107" s="205" t="str">
        <f t="shared" si="9"/>
        <v/>
      </c>
      <c r="Z107" s="205" t="str">
        <f t="shared" si="10"/>
        <v/>
      </c>
      <c r="AA107" s="163">
        <f t="shared" si="11"/>
        <v>0</v>
      </c>
    </row>
    <row r="108" spans="1:27" ht="26.1" customHeight="1" thickTop="1" thickBot="1">
      <c r="A108" s="32"/>
      <c r="B108" s="33"/>
      <c r="C108" s="32"/>
      <c r="D108" s="218"/>
      <c r="E108" s="219"/>
      <c r="F108" s="220"/>
      <c r="G108" s="34"/>
      <c r="H108" s="221"/>
      <c r="I108" s="2"/>
      <c r="J108" s="221"/>
      <c r="K108" s="2"/>
      <c r="L108" s="221"/>
      <c r="M108" s="2"/>
      <c r="N108" s="221"/>
      <c r="O108" s="2"/>
      <c r="P108" s="221"/>
      <c r="Q108" s="2"/>
      <c r="R108" s="221"/>
      <c r="S108" s="2"/>
      <c r="T108" s="169" t="str">
        <f t="shared" si="12"/>
        <v/>
      </c>
      <c r="U108" s="39" t="str">
        <f t="shared" si="13"/>
        <v/>
      </c>
      <c r="V108" s="170"/>
      <c r="W108" s="40"/>
      <c r="X108" s="41" t="str">
        <f t="shared" si="8"/>
        <v/>
      </c>
      <c r="Y108" s="205" t="str">
        <f t="shared" si="9"/>
        <v/>
      </c>
      <c r="Z108" s="205" t="str">
        <f t="shared" si="10"/>
        <v/>
      </c>
      <c r="AA108" s="163">
        <f t="shared" si="11"/>
        <v>0</v>
      </c>
    </row>
    <row r="109" spans="1:27" ht="26.1" customHeight="1" thickTop="1" thickBot="1">
      <c r="A109" s="32"/>
      <c r="B109" s="33"/>
      <c r="C109" s="32"/>
      <c r="D109" s="218"/>
      <c r="E109" s="219"/>
      <c r="F109" s="220"/>
      <c r="G109" s="34"/>
      <c r="H109" s="221"/>
      <c r="I109" s="2"/>
      <c r="J109" s="221"/>
      <c r="K109" s="2"/>
      <c r="L109" s="221"/>
      <c r="M109" s="2"/>
      <c r="N109" s="221"/>
      <c r="O109" s="2"/>
      <c r="P109" s="221"/>
      <c r="Q109" s="2"/>
      <c r="R109" s="221"/>
      <c r="S109" s="2"/>
      <c r="T109" s="169" t="str">
        <f t="shared" si="12"/>
        <v/>
      </c>
      <c r="U109" s="39" t="str">
        <f t="shared" si="13"/>
        <v/>
      </c>
      <c r="V109" s="170"/>
      <c r="W109" s="40"/>
      <c r="X109" s="41" t="str">
        <f t="shared" si="8"/>
        <v/>
      </c>
      <c r="Y109" s="205" t="str">
        <f t="shared" si="9"/>
        <v/>
      </c>
      <c r="Z109" s="205" t="str">
        <f t="shared" si="10"/>
        <v/>
      </c>
      <c r="AA109" s="163">
        <f t="shared" si="11"/>
        <v>0</v>
      </c>
    </row>
    <row r="110" spans="1:27" ht="26.1" customHeight="1" thickTop="1" thickBot="1">
      <c r="A110" s="32"/>
      <c r="B110" s="33"/>
      <c r="C110" s="32"/>
      <c r="D110" s="218"/>
      <c r="E110" s="219"/>
      <c r="F110" s="220"/>
      <c r="G110" s="34"/>
      <c r="H110" s="221"/>
      <c r="I110" s="2"/>
      <c r="J110" s="221"/>
      <c r="K110" s="2"/>
      <c r="L110" s="221"/>
      <c r="M110" s="2"/>
      <c r="N110" s="221"/>
      <c r="O110" s="2"/>
      <c r="P110" s="221"/>
      <c r="Q110" s="2"/>
      <c r="R110" s="221"/>
      <c r="S110" s="2"/>
      <c r="T110" s="169" t="str">
        <f t="shared" si="12"/>
        <v/>
      </c>
      <c r="U110" s="39" t="str">
        <f t="shared" si="13"/>
        <v/>
      </c>
      <c r="V110" s="170"/>
      <c r="W110" s="40"/>
      <c r="X110" s="41" t="str">
        <f t="shared" si="8"/>
        <v/>
      </c>
      <c r="Y110" s="205" t="str">
        <f t="shared" si="9"/>
        <v/>
      </c>
      <c r="Z110" s="205" t="str">
        <f t="shared" si="10"/>
        <v/>
      </c>
      <c r="AA110" s="163">
        <f t="shared" si="11"/>
        <v>0</v>
      </c>
    </row>
    <row r="111" spans="1:27" ht="26.1" customHeight="1" thickTop="1" thickBot="1">
      <c r="A111" s="32"/>
      <c r="B111" s="33"/>
      <c r="C111" s="32"/>
      <c r="D111" s="218"/>
      <c r="E111" s="219"/>
      <c r="F111" s="220"/>
      <c r="G111" s="34"/>
      <c r="H111" s="221"/>
      <c r="I111" s="2"/>
      <c r="J111" s="221"/>
      <c r="K111" s="2"/>
      <c r="L111" s="221"/>
      <c r="M111" s="2"/>
      <c r="N111" s="221"/>
      <c r="O111" s="2"/>
      <c r="P111" s="221"/>
      <c r="Q111" s="2"/>
      <c r="R111" s="221"/>
      <c r="S111" s="2"/>
      <c r="T111" s="169" t="str">
        <f t="shared" si="12"/>
        <v/>
      </c>
      <c r="U111" s="39" t="str">
        <f t="shared" si="13"/>
        <v/>
      </c>
      <c r="V111" s="170"/>
      <c r="W111" s="40"/>
      <c r="X111" s="41" t="str">
        <f t="shared" si="8"/>
        <v/>
      </c>
      <c r="Y111" s="205" t="str">
        <f t="shared" si="9"/>
        <v/>
      </c>
      <c r="Z111" s="205" t="str">
        <f t="shared" si="10"/>
        <v/>
      </c>
      <c r="AA111" s="163">
        <f t="shared" si="11"/>
        <v>0</v>
      </c>
    </row>
    <row r="112" spans="1:27" ht="26.1" customHeight="1" thickTop="1" thickBot="1">
      <c r="A112" s="32"/>
      <c r="B112" s="33"/>
      <c r="C112" s="32"/>
      <c r="D112" s="218"/>
      <c r="E112" s="219"/>
      <c r="F112" s="220"/>
      <c r="G112" s="34"/>
      <c r="H112" s="221"/>
      <c r="I112" s="2"/>
      <c r="J112" s="221"/>
      <c r="K112" s="2"/>
      <c r="L112" s="221"/>
      <c r="M112" s="2"/>
      <c r="N112" s="221"/>
      <c r="O112" s="2"/>
      <c r="P112" s="221"/>
      <c r="Q112" s="2"/>
      <c r="R112" s="221"/>
      <c r="S112" s="2"/>
      <c r="T112" s="169" t="str">
        <f t="shared" si="12"/>
        <v/>
      </c>
      <c r="U112" s="39" t="str">
        <f t="shared" si="13"/>
        <v/>
      </c>
      <c r="V112" s="170"/>
      <c r="W112" s="40"/>
      <c r="X112" s="41" t="str">
        <f t="shared" si="8"/>
        <v/>
      </c>
      <c r="Y112" s="205" t="str">
        <f t="shared" si="9"/>
        <v/>
      </c>
      <c r="Z112" s="205" t="str">
        <f t="shared" si="10"/>
        <v/>
      </c>
      <c r="AA112" s="163">
        <f t="shared" si="11"/>
        <v>0</v>
      </c>
    </row>
    <row r="113" spans="1:27" ht="26.1" customHeight="1" thickTop="1" thickBot="1">
      <c r="A113" s="32"/>
      <c r="B113" s="33"/>
      <c r="C113" s="32"/>
      <c r="D113" s="218"/>
      <c r="E113" s="219"/>
      <c r="F113" s="220"/>
      <c r="G113" s="34"/>
      <c r="H113" s="221"/>
      <c r="I113" s="2"/>
      <c r="J113" s="221"/>
      <c r="K113" s="2"/>
      <c r="L113" s="221"/>
      <c r="M113" s="2"/>
      <c r="N113" s="221"/>
      <c r="O113" s="2"/>
      <c r="P113" s="221"/>
      <c r="Q113" s="2"/>
      <c r="R113" s="221"/>
      <c r="S113" s="2"/>
      <c r="T113" s="169" t="str">
        <f t="shared" si="12"/>
        <v/>
      </c>
      <c r="U113" s="39" t="str">
        <f t="shared" si="13"/>
        <v/>
      </c>
      <c r="V113" s="170"/>
      <c r="W113" s="40"/>
      <c r="X113" s="41" t="str">
        <f t="shared" si="8"/>
        <v/>
      </c>
      <c r="Y113" s="205" t="str">
        <f t="shared" si="9"/>
        <v/>
      </c>
      <c r="Z113" s="205" t="str">
        <f t="shared" si="10"/>
        <v/>
      </c>
      <c r="AA113" s="163">
        <f t="shared" si="11"/>
        <v>0</v>
      </c>
    </row>
    <row r="114" spans="1:27" ht="26.1" customHeight="1" thickTop="1" thickBot="1">
      <c r="A114" s="32"/>
      <c r="B114" s="33"/>
      <c r="C114" s="32"/>
      <c r="D114" s="218"/>
      <c r="E114" s="219"/>
      <c r="F114" s="220"/>
      <c r="G114" s="34"/>
      <c r="H114" s="221"/>
      <c r="I114" s="2"/>
      <c r="J114" s="221"/>
      <c r="K114" s="2"/>
      <c r="L114" s="221"/>
      <c r="M114" s="2"/>
      <c r="N114" s="221"/>
      <c r="O114" s="2"/>
      <c r="P114" s="221"/>
      <c r="Q114" s="2"/>
      <c r="R114" s="221"/>
      <c r="S114" s="2"/>
      <c r="T114" s="169" t="str">
        <f t="shared" si="12"/>
        <v/>
      </c>
      <c r="U114" s="39" t="str">
        <f t="shared" si="13"/>
        <v/>
      </c>
      <c r="V114" s="170"/>
      <c r="W114" s="40"/>
      <c r="X114" s="41" t="str">
        <f t="shared" si="8"/>
        <v/>
      </c>
      <c r="Y114" s="205" t="str">
        <f t="shared" si="9"/>
        <v/>
      </c>
      <c r="Z114" s="205" t="str">
        <f t="shared" si="10"/>
        <v/>
      </c>
      <c r="AA114" s="163">
        <f t="shared" si="11"/>
        <v>0</v>
      </c>
    </row>
    <row r="115" spans="1:27" ht="26.1" customHeight="1" thickTop="1" thickBot="1">
      <c r="A115" s="32"/>
      <c r="B115" s="33"/>
      <c r="C115" s="32"/>
      <c r="D115" s="218"/>
      <c r="E115" s="219"/>
      <c r="F115" s="220"/>
      <c r="G115" s="34"/>
      <c r="H115" s="221"/>
      <c r="I115" s="2"/>
      <c r="J115" s="221"/>
      <c r="K115" s="2"/>
      <c r="L115" s="221"/>
      <c r="M115" s="2"/>
      <c r="N115" s="221"/>
      <c r="O115" s="2"/>
      <c r="P115" s="221"/>
      <c r="Q115" s="2"/>
      <c r="R115" s="221"/>
      <c r="S115" s="2"/>
      <c r="T115" s="169" t="str">
        <f t="shared" si="12"/>
        <v/>
      </c>
      <c r="U115" s="39" t="str">
        <f t="shared" si="13"/>
        <v/>
      </c>
      <c r="V115" s="170"/>
      <c r="W115" s="40"/>
      <c r="X115" s="41" t="str">
        <f t="shared" si="8"/>
        <v/>
      </c>
      <c r="Y115" s="205" t="str">
        <f t="shared" si="9"/>
        <v/>
      </c>
      <c r="Z115" s="205" t="str">
        <f t="shared" si="10"/>
        <v/>
      </c>
      <c r="AA115" s="163">
        <f t="shared" si="11"/>
        <v>0</v>
      </c>
    </row>
    <row r="116" spans="1:27" ht="26.1" customHeight="1" thickTop="1" thickBot="1">
      <c r="A116" s="32"/>
      <c r="B116" s="33"/>
      <c r="C116" s="32"/>
      <c r="D116" s="218"/>
      <c r="E116" s="219"/>
      <c r="F116" s="220"/>
      <c r="G116" s="34"/>
      <c r="H116" s="221"/>
      <c r="I116" s="2"/>
      <c r="J116" s="221"/>
      <c r="K116" s="2"/>
      <c r="L116" s="221"/>
      <c r="M116" s="2"/>
      <c r="N116" s="221"/>
      <c r="O116" s="2"/>
      <c r="P116" s="221"/>
      <c r="Q116" s="2"/>
      <c r="R116" s="221"/>
      <c r="S116" s="2"/>
      <c r="T116" s="169" t="str">
        <f t="shared" si="12"/>
        <v/>
      </c>
      <c r="U116" s="39" t="str">
        <f t="shared" si="13"/>
        <v/>
      </c>
      <c r="V116" s="170"/>
      <c r="W116" s="40"/>
      <c r="X116" s="41" t="str">
        <f t="shared" si="8"/>
        <v/>
      </c>
      <c r="Y116" s="205" t="str">
        <f t="shared" si="9"/>
        <v/>
      </c>
      <c r="Z116" s="205" t="str">
        <f t="shared" si="10"/>
        <v/>
      </c>
      <c r="AA116" s="163">
        <f t="shared" si="11"/>
        <v>0</v>
      </c>
    </row>
    <row r="117" spans="1:27" ht="26.1" customHeight="1" thickTop="1" thickBot="1">
      <c r="A117" s="32"/>
      <c r="B117" s="33"/>
      <c r="C117" s="32"/>
      <c r="D117" s="218"/>
      <c r="E117" s="219"/>
      <c r="F117" s="220"/>
      <c r="G117" s="34"/>
      <c r="H117" s="221"/>
      <c r="I117" s="2"/>
      <c r="J117" s="221"/>
      <c r="K117" s="2"/>
      <c r="L117" s="221"/>
      <c r="M117" s="2"/>
      <c r="N117" s="221"/>
      <c r="O117" s="2"/>
      <c r="P117" s="221"/>
      <c r="Q117" s="2"/>
      <c r="R117" s="221"/>
      <c r="S117" s="2"/>
      <c r="T117" s="169" t="str">
        <f t="shared" si="12"/>
        <v/>
      </c>
      <c r="U117" s="39" t="str">
        <f t="shared" si="13"/>
        <v/>
      </c>
      <c r="V117" s="170"/>
      <c r="W117" s="40"/>
      <c r="X117" s="41" t="str">
        <f t="shared" si="8"/>
        <v/>
      </c>
      <c r="Y117" s="205" t="str">
        <f t="shared" si="9"/>
        <v/>
      </c>
      <c r="Z117" s="205" t="str">
        <f t="shared" si="10"/>
        <v/>
      </c>
      <c r="AA117" s="163">
        <f t="shared" si="11"/>
        <v>0</v>
      </c>
    </row>
    <row r="118" spans="1:27" ht="26.1" customHeight="1" thickTop="1" thickBot="1">
      <c r="A118" s="32"/>
      <c r="B118" s="33"/>
      <c r="C118" s="32"/>
      <c r="D118" s="218"/>
      <c r="E118" s="219"/>
      <c r="F118" s="220"/>
      <c r="G118" s="34"/>
      <c r="H118" s="221"/>
      <c r="I118" s="2"/>
      <c r="J118" s="221"/>
      <c r="K118" s="2"/>
      <c r="L118" s="221"/>
      <c r="M118" s="2"/>
      <c r="N118" s="221"/>
      <c r="O118" s="2"/>
      <c r="P118" s="221"/>
      <c r="Q118" s="2"/>
      <c r="R118" s="221"/>
      <c r="S118" s="2"/>
      <c r="T118" s="169" t="str">
        <f t="shared" si="12"/>
        <v/>
      </c>
      <c r="U118" s="39" t="str">
        <f t="shared" si="13"/>
        <v/>
      </c>
      <c r="V118" s="170"/>
      <c r="W118" s="40"/>
      <c r="X118" s="41" t="str">
        <f t="shared" si="8"/>
        <v/>
      </c>
      <c r="Y118" s="205" t="str">
        <f t="shared" si="9"/>
        <v/>
      </c>
      <c r="Z118" s="205" t="str">
        <f t="shared" si="10"/>
        <v/>
      </c>
      <c r="AA118" s="163">
        <f t="shared" si="11"/>
        <v>0</v>
      </c>
    </row>
    <row r="119" spans="1:27" ht="26.1" customHeight="1" thickTop="1" thickBot="1">
      <c r="A119" s="32"/>
      <c r="B119" s="33"/>
      <c r="C119" s="32"/>
      <c r="D119" s="218"/>
      <c r="E119" s="219"/>
      <c r="F119" s="220"/>
      <c r="G119" s="34"/>
      <c r="H119" s="221"/>
      <c r="I119" s="2"/>
      <c r="J119" s="221"/>
      <c r="K119" s="2"/>
      <c r="L119" s="221"/>
      <c r="M119" s="2"/>
      <c r="N119" s="221"/>
      <c r="O119" s="2"/>
      <c r="P119" s="221"/>
      <c r="Q119" s="2"/>
      <c r="R119" s="221"/>
      <c r="S119" s="2"/>
      <c r="T119" s="169" t="str">
        <f t="shared" si="12"/>
        <v/>
      </c>
      <c r="U119" s="39" t="str">
        <f t="shared" si="13"/>
        <v/>
      </c>
      <c r="V119" s="170"/>
      <c r="W119" s="40"/>
      <c r="X119" s="41" t="str">
        <f t="shared" si="8"/>
        <v/>
      </c>
      <c r="Y119" s="205" t="str">
        <f t="shared" si="9"/>
        <v/>
      </c>
      <c r="Z119" s="205" t="str">
        <f t="shared" si="10"/>
        <v/>
      </c>
      <c r="AA119" s="163">
        <f t="shared" si="11"/>
        <v>0</v>
      </c>
    </row>
    <row r="120" spans="1:27" ht="26.1" customHeight="1" thickTop="1" thickBot="1">
      <c r="A120" s="32"/>
      <c r="B120" s="33"/>
      <c r="C120" s="32"/>
      <c r="D120" s="218"/>
      <c r="E120" s="219"/>
      <c r="F120" s="220"/>
      <c r="G120" s="34"/>
      <c r="H120" s="221"/>
      <c r="I120" s="2"/>
      <c r="J120" s="221"/>
      <c r="K120" s="2"/>
      <c r="L120" s="221"/>
      <c r="M120" s="2"/>
      <c r="N120" s="221"/>
      <c r="O120" s="2"/>
      <c r="P120" s="221"/>
      <c r="Q120" s="2"/>
      <c r="R120" s="221"/>
      <c r="S120" s="2"/>
      <c r="T120" s="169" t="str">
        <f t="shared" si="12"/>
        <v/>
      </c>
      <c r="U120" s="39" t="str">
        <f t="shared" si="13"/>
        <v/>
      </c>
      <c r="V120" s="170"/>
      <c r="W120" s="40"/>
      <c r="X120" s="41" t="str">
        <f t="shared" si="8"/>
        <v/>
      </c>
      <c r="Y120" s="205" t="str">
        <f t="shared" si="9"/>
        <v/>
      </c>
      <c r="Z120" s="205" t="str">
        <f t="shared" si="10"/>
        <v/>
      </c>
      <c r="AA120" s="163">
        <f t="shared" si="11"/>
        <v>0</v>
      </c>
    </row>
    <row r="121" spans="1:27" ht="26.1" customHeight="1" thickTop="1" thickBot="1">
      <c r="A121" s="32"/>
      <c r="B121" s="33"/>
      <c r="C121" s="32"/>
      <c r="D121" s="218"/>
      <c r="E121" s="219"/>
      <c r="F121" s="220"/>
      <c r="G121" s="34"/>
      <c r="H121" s="221"/>
      <c r="I121" s="2"/>
      <c r="J121" s="221"/>
      <c r="K121" s="2"/>
      <c r="L121" s="221"/>
      <c r="M121" s="2"/>
      <c r="N121" s="221"/>
      <c r="O121" s="2"/>
      <c r="P121" s="221"/>
      <c r="Q121" s="2"/>
      <c r="R121" s="221"/>
      <c r="S121" s="2"/>
      <c r="T121" s="169" t="str">
        <f t="shared" si="12"/>
        <v/>
      </c>
      <c r="U121" s="39" t="str">
        <f t="shared" si="13"/>
        <v/>
      </c>
      <c r="V121" s="170"/>
      <c r="W121" s="40"/>
      <c r="X121" s="41" t="str">
        <f t="shared" si="8"/>
        <v/>
      </c>
      <c r="Y121" s="205" t="str">
        <f t="shared" si="9"/>
        <v/>
      </c>
      <c r="Z121" s="205" t="str">
        <f t="shared" si="10"/>
        <v/>
      </c>
      <c r="AA121" s="163">
        <f t="shared" si="11"/>
        <v>0</v>
      </c>
    </row>
    <row r="122" spans="1:27" ht="26.1" customHeight="1" thickTop="1" thickBot="1">
      <c r="A122" s="32"/>
      <c r="B122" s="33"/>
      <c r="C122" s="32"/>
      <c r="D122" s="218"/>
      <c r="E122" s="219"/>
      <c r="F122" s="220"/>
      <c r="G122" s="34"/>
      <c r="H122" s="221"/>
      <c r="I122" s="2"/>
      <c r="J122" s="221"/>
      <c r="K122" s="2"/>
      <c r="L122" s="221"/>
      <c r="M122" s="2"/>
      <c r="N122" s="221"/>
      <c r="O122" s="2"/>
      <c r="P122" s="221"/>
      <c r="Q122" s="2"/>
      <c r="R122" s="221"/>
      <c r="S122" s="2"/>
      <c r="T122" s="169" t="str">
        <f t="shared" si="12"/>
        <v/>
      </c>
      <c r="U122" s="39" t="str">
        <f t="shared" si="13"/>
        <v/>
      </c>
      <c r="V122" s="170"/>
      <c r="W122" s="40"/>
      <c r="X122" s="41" t="str">
        <f t="shared" si="8"/>
        <v/>
      </c>
      <c r="Y122" s="205" t="str">
        <f t="shared" si="9"/>
        <v/>
      </c>
      <c r="Z122" s="205" t="str">
        <f t="shared" si="10"/>
        <v/>
      </c>
      <c r="AA122" s="163">
        <f t="shared" si="11"/>
        <v>0</v>
      </c>
    </row>
    <row r="123" spans="1:27" ht="26.1" customHeight="1" thickTop="1" thickBot="1">
      <c r="A123" s="32"/>
      <c r="B123" s="33"/>
      <c r="C123" s="32"/>
      <c r="D123" s="218"/>
      <c r="E123" s="219"/>
      <c r="F123" s="220"/>
      <c r="G123" s="34"/>
      <c r="H123" s="221"/>
      <c r="I123" s="2"/>
      <c r="J123" s="221"/>
      <c r="K123" s="2"/>
      <c r="L123" s="221"/>
      <c r="M123" s="2"/>
      <c r="N123" s="221"/>
      <c r="O123" s="2"/>
      <c r="P123" s="221"/>
      <c r="Q123" s="2"/>
      <c r="R123" s="221"/>
      <c r="S123" s="2"/>
      <c r="T123" s="169" t="str">
        <f t="shared" si="12"/>
        <v/>
      </c>
      <c r="U123" s="39" t="str">
        <f t="shared" si="13"/>
        <v/>
      </c>
      <c r="V123" s="170"/>
      <c r="W123" s="40"/>
      <c r="X123" s="41" t="str">
        <f t="shared" si="8"/>
        <v/>
      </c>
      <c r="Y123" s="205" t="str">
        <f t="shared" si="9"/>
        <v/>
      </c>
      <c r="Z123" s="205" t="str">
        <f t="shared" si="10"/>
        <v/>
      </c>
      <c r="AA123" s="163">
        <f t="shared" si="11"/>
        <v>0</v>
      </c>
    </row>
    <row r="124" spans="1:27" ht="26.1" customHeight="1" thickTop="1" thickBot="1">
      <c r="A124" s="32"/>
      <c r="B124" s="33"/>
      <c r="C124" s="32"/>
      <c r="D124" s="218"/>
      <c r="E124" s="219"/>
      <c r="F124" s="220"/>
      <c r="G124" s="34"/>
      <c r="H124" s="221"/>
      <c r="I124" s="2"/>
      <c r="J124" s="221"/>
      <c r="K124" s="2"/>
      <c r="L124" s="221"/>
      <c r="M124" s="2"/>
      <c r="N124" s="221"/>
      <c r="O124" s="2"/>
      <c r="P124" s="221"/>
      <c r="Q124" s="2"/>
      <c r="R124" s="221"/>
      <c r="S124" s="2"/>
      <c r="T124" s="169" t="str">
        <f t="shared" si="12"/>
        <v/>
      </c>
      <c r="U124" s="39" t="str">
        <f t="shared" si="13"/>
        <v/>
      </c>
      <c r="V124" s="170"/>
      <c r="W124" s="40"/>
      <c r="X124" s="41" t="str">
        <f t="shared" si="8"/>
        <v/>
      </c>
      <c r="Y124" s="205" t="str">
        <f t="shared" si="9"/>
        <v/>
      </c>
      <c r="Z124" s="205" t="str">
        <f t="shared" si="10"/>
        <v/>
      </c>
      <c r="AA124" s="163">
        <f t="shared" si="11"/>
        <v>0</v>
      </c>
    </row>
    <row r="125" spans="1:27" ht="26.1" customHeight="1" thickTop="1" thickBot="1">
      <c r="A125" s="32"/>
      <c r="B125" s="33"/>
      <c r="C125" s="32"/>
      <c r="D125" s="218"/>
      <c r="E125" s="219"/>
      <c r="F125" s="220"/>
      <c r="G125" s="34"/>
      <c r="H125" s="221"/>
      <c r="I125" s="2"/>
      <c r="J125" s="221"/>
      <c r="K125" s="2"/>
      <c r="L125" s="221"/>
      <c r="M125" s="2"/>
      <c r="N125" s="221"/>
      <c r="O125" s="2"/>
      <c r="P125" s="221"/>
      <c r="Q125" s="2"/>
      <c r="R125" s="221"/>
      <c r="S125" s="2"/>
      <c r="T125" s="169" t="str">
        <f t="shared" si="12"/>
        <v/>
      </c>
      <c r="U125" s="39" t="str">
        <f t="shared" si="13"/>
        <v/>
      </c>
      <c r="V125" s="170"/>
      <c r="W125" s="40"/>
      <c r="X125" s="41" t="str">
        <f t="shared" si="8"/>
        <v/>
      </c>
      <c r="Y125" s="205" t="str">
        <f t="shared" si="9"/>
        <v/>
      </c>
      <c r="Z125" s="205" t="str">
        <f t="shared" si="10"/>
        <v/>
      </c>
      <c r="AA125" s="163">
        <f t="shared" si="11"/>
        <v>0</v>
      </c>
    </row>
    <row r="126" spans="1:27" ht="26.1" customHeight="1" thickTop="1" thickBot="1">
      <c r="A126" s="32"/>
      <c r="B126" s="33"/>
      <c r="C126" s="32"/>
      <c r="D126" s="218"/>
      <c r="E126" s="219"/>
      <c r="F126" s="220"/>
      <c r="G126" s="34"/>
      <c r="H126" s="221"/>
      <c r="I126" s="2"/>
      <c r="J126" s="221"/>
      <c r="K126" s="2"/>
      <c r="L126" s="221"/>
      <c r="M126" s="2"/>
      <c r="N126" s="221"/>
      <c r="O126" s="2"/>
      <c r="P126" s="221"/>
      <c r="Q126" s="2"/>
      <c r="R126" s="221"/>
      <c r="S126" s="2"/>
      <c r="T126" s="169" t="str">
        <f t="shared" si="12"/>
        <v/>
      </c>
      <c r="U126" s="39" t="str">
        <f t="shared" si="13"/>
        <v/>
      </c>
      <c r="V126" s="170"/>
      <c r="W126" s="40"/>
      <c r="X126" s="41" t="str">
        <f t="shared" si="8"/>
        <v/>
      </c>
      <c r="Y126" s="205" t="str">
        <f t="shared" si="9"/>
        <v/>
      </c>
      <c r="Z126" s="205" t="str">
        <f t="shared" si="10"/>
        <v/>
      </c>
      <c r="AA126" s="163">
        <f t="shared" si="11"/>
        <v>0</v>
      </c>
    </row>
    <row r="127" spans="1:27" ht="26.1" customHeight="1" thickTop="1" thickBot="1">
      <c r="A127" s="32"/>
      <c r="B127" s="33"/>
      <c r="C127" s="32"/>
      <c r="D127" s="218"/>
      <c r="E127" s="219"/>
      <c r="F127" s="220"/>
      <c r="G127" s="34"/>
      <c r="H127" s="221"/>
      <c r="I127" s="2"/>
      <c r="J127" s="221"/>
      <c r="K127" s="2"/>
      <c r="L127" s="221"/>
      <c r="M127" s="2"/>
      <c r="N127" s="221"/>
      <c r="O127" s="2"/>
      <c r="P127" s="221"/>
      <c r="Q127" s="2"/>
      <c r="R127" s="221"/>
      <c r="S127" s="2"/>
      <c r="T127" s="169" t="str">
        <f t="shared" si="12"/>
        <v/>
      </c>
      <c r="U127" s="39" t="str">
        <f t="shared" si="13"/>
        <v/>
      </c>
      <c r="V127" s="170"/>
      <c r="W127" s="40"/>
      <c r="X127" s="41" t="str">
        <f t="shared" si="8"/>
        <v/>
      </c>
      <c r="Y127" s="205" t="str">
        <f t="shared" si="9"/>
        <v/>
      </c>
      <c r="Z127" s="205" t="str">
        <f t="shared" si="10"/>
        <v/>
      </c>
      <c r="AA127" s="163">
        <f t="shared" si="11"/>
        <v>0</v>
      </c>
    </row>
    <row r="128" spans="1:27" ht="26.1" customHeight="1" thickTop="1" thickBot="1">
      <c r="A128" s="32"/>
      <c r="B128" s="33"/>
      <c r="C128" s="32"/>
      <c r="D128" s="218"/>
      <c r="E128" s="219"/>
      <c r="F128" s="220"/>
      <c r="G128" s="34"/>
      <c r="H128" s="221"/>
      <c r="I128" s="2"/>
      <c r="J128" s="221"/>
      <c r="K128" s="2"/>
      <c r="L128" s="221"/>
      <c r="M128" s="2"/>
      <c r="N128" s="221"/>
      <c r="O128" s="2"/>
      <c r="P128" s="221"/>
      <c r="Q128" s="2"/>
      <c r="R128" s="221"/>
      <c r="S128" s="2"/>
      <c r="T128" s="169" t="str">
        <f t="shared" si="12"/>
        <v/>
      </c>
      <c r="U128" s="39" t="str">
        <f t="shared" si="13"/>
        <v/>
      </c>
      <c r="V128" s="170"/>
      <c r="W128" s="40"/>
      <c r="X128" s="41" t="str">
        <f t="shared" si="8"/>
        <v/>
      </c>
      <c r="Y128" s="205" t="str">
        <f t="shared" si="9"/>
        <v/>
      </c>
      <c r="Z128" s="205" t="str">
        <f t="shared" si="10"/>
        <v/>
      </c>
      <c r="AA128" s="163">
        <f t="shared" si="11"/>
        <v>0</v>
      </c>
    </row>
    <row r="129" spans="1:27" ht="26.1" customHeight="1" thickTop="1" thickBot="1">
      <c r="A129" s="32"/>
      <c r="B129" s="33"/>
      <c r="C129" s="32"/>
      <c r="D129" s="218"/>
      <c r="E129" s="219"/>
      <c r="F129" s="220"/>
      <c r="G129" s="34"/>
      <c r="H129" s="221"/>
      <c r="I129" s="2"/>
      <c r="J129" s="221"/>
      <c r="K129" s="2"/>
      <c r="L129" s="221"/>
      <c r="M129" s="2"/>
      <c r="N129" s="221"/>
      <c r="O129" s="2"/>
      <c r="P129" s="221"/>
      <c r="Q129" s="2"/>
      <c r="R129" s="221"/>
      <c r="S129" s="2"/>
      <c r="T129" s="169" t="str">
        <f t="shared" si="12"/>
        <v/>
      </c>
      <c r="U129" s="39" t="str">
        <f t="shared" si="13"/>
        <v/>
      </c>
      <c r="V129" s="170"/>
      <c r="W129" s="40"/>
      <c r="X129" s="41" t="str">
        <f t="shared" si="8"/>
        <v/>
      </c>
      <c r="Y129" s="205" t="str">
        <f t="shared" si="9"/>
        <v/>
      </c>
      <c r="Z129" s="205" t="str">
        <f t="shared" si="10"/>
        <v/>
      </c>
      <c r="AA129" s="163">
        <f t="shared" si="11"/>
        <v>0</v>
      </c>
    </row>
    <row r="130" spans="1:27" ht="26.1" customHeight="1" thickTop="1" thickBot="1">
      <c r="A130" s="32"/>
      <c r="B130" s="33"/>
      <c r="C130" s="32"/>
      <c r="D130" s="218"/>
      <c r="E130" s="219"/>
      <c r="F130" s="220"/>
      <c r="G130" s="34"/>
      <c r="H130" s="221"/>
      <c r="I130" s="2"/>
      <c r="J130" s="221"/>
      <c r="K130" s="2"/>
      <c r="L130" s="221"/>
      <c r="M130" s="2"/>
      <c r="N130" s="221"/>
      <c r="O130" s="2"/>
      <c r="P130" s="221"/>
      <c r="Q130" s="2"/>
      <c r="R130" s="221"/>
      <c r="S130" s="2"/>
      <c r="T130" s="169" t="str">
        <f t="shared" si="12"/>
        <v/>
      </c>
      <c r="U130" s="39" t="str">
        <f t="shared" si="13"/>
        <v/>
      </c>
      <c r="V130" s="170"/>
      <c r="W130" s="40"/>
      <c r="X130" s="41" t="str">
        <f t="shared" si="8"/>
        <v/>
      </c>
      <c r="Y130" s="205" t="str">
        <f t="shared" si="9"/>
        <v/>
      </c>
      <c r="Z130" s="205" t="str">
        <f t="shared" si="10"/>
        <v/>
      </c>
      <c r="AA130" s="163">
        <f t="shared" si="11"/>
        <v>0</v>
      </c>
    </row>
    <row r="131" spans="1:27" ht="26.1" customHeight="1" thickTop="1" thickBot="1">
      <c r="A131" s="32"/>
      <c r="B131" s="33"/>
      <c r="C131" s="32"/>
      <c r="D131" s="218"/>
      <c r="E131" s="219"/>
      <c r="F131" s="220"/>
      <c r="G131" s="34"/>
      <c r="H131" s="221"/>
      <c r="I131" s="2"/>
      <c r="J131" s="221"/>
      <c r="K131" s="2"/>
      <c r="L131" s="221"/>
      <c r="M131" s="2"/>
      <c r="N131" s="221"/>
      <c r="O131" s="2"/>
      <c r="P131" s="221"/>
      <c r="Q131" s="2"/>
      <c r="R131" s="221"/>
      <c r="S131" s="2"/>
      <c r="T131" s="169" t="str">
        <f t="shared" si="12"/>
        <v/>
      </c>
      <c r="U131" s="39" t="str">
        <f t="shared" si="13"/>
        <v/>
      </c>
      <c r="V131" s="170"/>
      <c r="W131" s="40"/>
      <c r="X131" s="41" t="str">
        <f t="shared" si="8"/>
        <v/>
      </c>
      <c r="Y131" s="205" t="str">
        <f t="shared" si="9"/>
        <v/>
      </c>
      <c r="Z131" s="205" t="str">
        <f t="shared" si="10"/>
        <v/>
      </c>
      <c r="AA131" s="163">
        <f t="shared" si="11"/>
        <v>0</v>
      </c>
    </row>
    <row r="132" spans="1:27" ht="26.1" customHeight="1" thickTop="1" thickBot="1">
      <c r="A132" s="32"/>
      <c r="B132" s="33"/>
      <c r="C132" s="32"/>
      <c r="D132" s="218"/>
      <c r="E132" s="219"/>
      <c r="F132" s="220"/>
      <c r="G132" s="34"/>
      <c r="H132" s="221"/>
      <c r="I132" s="2"/>
      <c r="J132" s="221"/>
      <c r="K132" s="2"/>
      <c r="L132" s="221"/>
      <c r="M132" s="2"/>
      <c r="N132" s="221"/>
      <c r="O132" s="2"/>
      <c r="P132" s="221"/>
      <c r="Q132" s="2"/>
      <c r="R132" s="221"/>
      <c r="S132" s="2"/>
      <c r="T132" s="169" t="str">
        <f t="shared" si="12"/>
        <v/>
      </c>
      <c r="U132" s="39" t="str">
        <f t="shared" si="13"/>
        <v/>
      </c>
      <c r="V132" s="170"/>
      <c r="W132" s="40"/>
      <c r="X132" s="41" t="str">
        <f t="shared" si="8"/>
        <v/>
      </c>
      <c r="Y132" s="205" t="str">
        <f t="shared" si="9"/>
        <v/>
      </c>
      <c r="Z132" s="205" t="str">
        <f t="shared" si="10"/>
        <v/>
      </c>
      <c r="AA132" s="163">
        <f t="shared" si="11"/>
        <v>0</v>
      </c>
    </row>
    <row r="133" spans="1:27" ht="26.1" customHeight="1" thickTop="1" thickBot="1">
      <c r="A133" s="32"/>
      <c r="B133" s="33"/>
      <c r="C133" s="32"/>
      <c r="D133" s="218"/>
      <c r="E133" s="219"/>
      <c r="F133" s="220"/>
      <c r="G133" s="34"/>
      <c r="H133" s="221"/>
      <c r="I133" s="2"/>
      <c r="J133" s="221"/>
      <c r="K133" s="2"/>
      <c r="L133" s="221"/>
      <c r="M133" s="2"/>
      <c r="N133" s="221"/>
      <c r="O133" s="2"/>
      <c r="P133" s="221"/>
      <c r="Q133" s="2"/>
      <c r="R133" s="221"/>
      <c r="S133" s="2"/>
      <c r="T133" s="169" t="str">
        <f t="shared" si="12"/>
        <v/>
      </c>
      <c r="U133" s="39" t="str">
        <f t="shared" si="13"/>
        <v/>
      </c>
      <c r="V133" s="170"/>
      <c r="W133" s="40"/>
      <c r="X133" s="41" t="str">
        <f t="shared" si="8"/>
        <v/>
      </c>
      <c r="Y133" s="205" t="str">
        <f t="shared" si="9"/>
        <v/>
      </c>
      <c r="Z133" s="205" t="str">
        <f t="shared" si="10"/>
        <v/>
      </c>
      <c r="AA133" s="163">
        <f t="shared" si="11"/>
        <v>0</v>
      </c>
    </row>
    <row r="134" spans="1:27" ht="26.1" customHeight="1" thickTop="1" thickBot="1">
      <c r="A134" s="32"/>
      <c r="B134" s="33"/>
      <c r="C134" s="32"/>
      <c r="D134" s="218"/>
      <c r="E134" s="219"/>
      <c r="F134" s="220"/>
      <c r="G134" s="34"/>
      <c r="H134" s="221"/>
      <c r="I134" s="2"/>
      <c r="J134" s="221"/>
      <c r="K134" s="2"/>
      <c r="L134" s="221"/>
      <c r="M134" s="2"/>
      <c r="N134" s="221"/>
      <c r="O134" s="2"/>
      <c r="P134" s="221"/>
      <c r="Q134" s="2"/>
      <c r="R134" s="221"/>
      <c r="S134" s="2"/>
      <c r="T134" s="169" t="str">
        <f t="shared" si="12"/>
        <v/>
      </c>
      <c r="U134" s="39" t="str">
        <f t="shared" si="13"/>
        <v/>
      </c>
      <c r="V134" s="170"/>
      <c r="W134" s="40"/>
      <c r="X134" s="41" t="str">
        <f t="shared" si="8"/>
        <v/>
      </c>
      <c r="Y134" s="205" t="str">
        <f t="shared" si="9"/>
        <v/>
      </c>
      <c r="Z134" s="205" t="str">
        <f t="shared" si="10"/>
        <v/>
      </c>
      <c r="AA134" s="163">
        <f t="shared" si="11"/>
        <v>0</v>
      </c>
    </row>
    <row r="135" spans="1:27" ht="26.1" customHeight="1" thickTop="1" thickBot="1">
      <c r="A135" s="32"/>
      <c r="B135" s="33"/>
      <c r="C135" s="32"/>
      <c r="D135" s="218"/>
      <c r="E135" s="219"/>
      <c r="F135" s="220"/>
      <c r="G135" s="34"/>
      <c r="H135" s="221"/>
      <c r="I135" s="2"/>
      <c r="J135" s="221"/>
      <c r="K135" s="2"/>
      <c r="L135" s="221"/>
      <c r="M135" s="2"/>
      <c r="N135" s="221"/>
      <c r="O135" s="2"/>
      <c r="P135" s="221"/>
      <c r="Q135" s="2"/>
      <c r="R135" s="221"/>
      <c r="S135" s="2"/>
      <c r="T135" s="169" t="str">
        <f t="shared" si="12"/>
        <v/>
      </c>
      <c r="U135" s="39" t="str">
        <f t="shared" si="13"/>
        <v/>
      </c>
      <c r="V135" s="170"/>
      <c r="W135" s="40"/>
      <c r="X135" s="41" t="str">
        <f t="shared" si="8"/>
        <v/>
      </c>
      <c r="Y135" s="205" t="str">
        <f t="shared" si="9"/>
        <v/>
      </c>
      <c r="Z135" s="205" t="str">
        <f t="shared" si="10"/>
        <v/>
      </c>
      <c r="AA135" s="163">
        <f t="shared" si="11"/>
        <v>0</v>
      </c>
    </row>
    <row r="136" spans="1:27" ht="26.1" customHeight="1" thickTop="1" thickBot="1">
      <c r="A136" s="32"/>
      <c r="B136" s="33"/>
      <c r="C136" s="32"/>
      <c r="D136" s="218"/>
      <c r="E136" s="219"/>
      <c r="F136" s="220"/>
      <c r="G136" s="34"/>
      <c r="H136" s="221"/>
      <c r="I136" s="2"/>
      <c r="J136" s="221"/>
      <c r="K136" s="2"/>
      <c r="L136" s="221"/>
      <c r="M136" s="2"/>
      <c r="N136" s="221"/>
      <c r="O136" s="2"/>
      <c r="P136" s="221"/>
      <c r="Q136" s="2"/>
      <c r="R136" s="221"/>
      <c r="S136" s="2"/>
      <c r="T136" s="169" t="str">
        <f t="shared" si="12"/>
        <v/>
      </c>
      <c r="U136" s="39" t="str">
        <f t="shared" si="13"/>
        <v/>
      </c>
      <c r="V136" s="170"/>
      <c r="W136" s="40"/>
      <c r="X136" s="41" t="str">
        <f t="shared" si="8"/>
        <v/>
      </c>
      <c r="Y136" s="205" t="str">
        <f t="shared" si="9"/>
        <v/>
      </c>
      <c r="Z136" s="205" t="str">
        <f t="shared" si="10"/>
        <v/>
      </c>
      <c r="AA136" s="163">
        <f t="shared" si="11"/>
        <v>0</v>
      </c>
    </row>
    <row r="137" spans="1:27" ht="26.1" customHeight="1" thickTop="1" thickBot="1">
      <c r="A137" s="32"/>
      <c r="B137" s="33"/>
      <c r="C137" s="32"/>
      <c r="D137" s="218"/>
      <c r="E137" s="219"/>
      <c r="F137" s="220"/>
      <c r="G137" s="34"/>
      <c r="H137" s="221"/>
      <c r="I137" s="2"/>
      <c r="J137" s="221"/>
      <c r="K137" s="2"/>
      <c r="L137" s="221"/>
      <c r="M137" s="2"/>
      <c r="N137" s="221"/>
      <c r="O137" s="2"/>
      <c r="P137" s="221"/>
      <c r="Q137" s="2"/>
      <c r="R137" s="221"/>
      <c r="S137" s="2"/>
      <c r="T137" s="169" t="str">
        <f t="shared" si="12"/>
        <v/>
      </c>
      <c r="U137" s="39" t="str">
        <f t="shared" si="13"/>
        <v/>
      </c>
      <c r="V137" s="170"/>
      <c r="W137" s="40"/>
      <c r="X137" s="41" t="str">
        <f t="shared" si="8"/>
        <v/>
      </c>
      <c r="Y137" s="205" t="str">
        <f t="shared" si="9"/>
        <v/>
      </c>
      <c r="Z137" s="205" t="str">
        <f t="shared" si="10"/>
        <v/>
      </c>
      <c r="AA137" s="163">
        <f t="shared" si="11"/>
        <v>0</v>
      </c>
    </row>
    <row r="138" spans="1:27" ht="26.1" customHeight="1" thickTop="1" thickBot="1">
      <c r="A138" s="32"/>
      <c r="B138" s="33"/>
      <c r="C138" s="32"/>
      <c r="D138" s="218"/>
      <c r="E138" s="219"/>
      <c r="F138" s="220"/>
      <c r="G138" s="34"/>
      <c r="H138" s="221"/>
      <c r="I138" s="2"/>
      <c r="J138" s="221"/>
      <c r="K138" s="2"/>
      <c r="L138" s="221"/>
      <c r="M138" s="2"/>
      <c r="N138" s="221"/>
      <c r="O138" s="2"/>
      <c r="P138" s="221"/>
      <c r="Q138" s="2"/>
      <c r="R138" s="221"/>
      <c r="S138" s="2"/>
      <c r="T138" s="169" t="str">
        <f t="shared" si="12"/>
        <v/>
      </c>
      <c r="U138" s="39" t="str">
        <f t="shared" si="13"/>
        <v/>
      </c>
      <c r="V138" s="170"/>
      <c r="W138" s="40"/>
      <c r="X138" s="41" t="str">
        <f t="shared" si="8"/>
        <v/>
      </c>
      <c r="Y138" s="205" t="str">
        <f t="shared" si="9"/>
        <v/>
      </c>
      <c r="Z138" s="205" t="str">
        <f t="shared" si="10"/>
        <v/>
      </c>
      <c r="AA138" s="163">
        <f t="shared" si="11"/>
        <v>0</v>
      </c>
    </row>
    <row r="139" spans="1:27" ht="26.1" customHeight="1" thickTop="1" thickBot="1">
      <c r="A139" s="32"/>
      <c r="B139" s="33"/>
      <c r="C139" s="32"/>
      <c r="D139" s="218"/>
      <c r="E139" s="219"/>
      <c r="F139" s="220"/>
      <c r="G139" s="34"/>
      <c r="H139" s="221"/>
      <c r="I139" s="2"/>
      <c r="J139" s="221"/>
      <c r="K139" s="2"/>
      <c r="L139" s="221"/>
      <c r="M139" s="2"/>
      <c r="N139" s="221"/>
      <c r="O139" s="2"/>
      <c r="P139" s="221"/>
      <c r="Q139" s="2"/>
      <c r="R139" s="221"/>
      <c r="S139" s="2"/>
      <c r="T139" s="169" t="str">
        <f t="shared" si="12"/>
        <v/>
      </c>
      <c r="U139" s="39" t="str">
        <f t="shared" si="13"/>
        <v/>
      </c>
      <c r="V139" s="170"/>
      <c r="W139" s="40"/>
      <c r="X139" s="41" t="str">
        <f t="shared" si="8"/>
        <v/>
      </c>
      <c r="Y139" s="205" t="str">
        <f t="shared" si="9"/>
        <v/>
      </c>
      <c r="Z139" s="205" t="str">
        <f t="shared" si="10"/>
        <v/>
      </c>
      <c r="AA139" s="163">
        <f t="shared" si="11"/>
        <v>0</v>
      </c>
    </row>
    <row r="140" spans="1:27" ht="26.1" customHeight="1" thickTop="1" thickBot="1">
      <c r="A140" s="32"/>
      <c r="B140" s="33"/>
      <c r="C140" s="32"/>
      <c r="D140" s="218"/>
      <c r="E140" s="219"/>
      <c r="F140" s="220"/>
      <c r="G140" s="34"/>
      <c r="H140" s="221"/>
      <c r="I140" s="2"/>
      <c r="J140" s="221"/>
      <c r="K140" s="2"/>
      <c r="L140" s="221"/>
      <c r="M140" s="2"/>
      <c r="N140" s="221"/>
      <c r="O140" s="2"/>
      <c r="P140" s="221"/>
      <c r="Q140" s="2"/>
      <c r="R140" s="221"/>
      <c r="S140" s="2"/>
      <c r="T140" s="169" t="str">
        <f t="shared" si="12"/>
        <v/>
      </c>
      <c r="U140" s="39" t="str">
        <f t="shared" si="13"/>
        <v/>
      </c>
      <c r="V140" s="170"/>
      <c r="W140" s="40"/>
      <c r="X140" s="41" t="str">
        <f t="shared" si="8"/>
        <v/>
      </c>
      <c r="Y140" s="205" t="str">
        <f t="shared" si="9"/>
        <v/>
      </c>
      <c r="Z140" s="205" t="str">
        <f t="shared" si="10"/>
        <v/>
      </c>
      <c r="AA140" s="163">
        <f t="shared" si="11"/>
        <v>0</v>
      </c>
    </row>
    <row r="141" spans="1:27" ht="26.1" customHeight="1" thickTop="1" thickBot="1">
      <c r="A141" s="32"/>
      <c r="B141" s="33"/>
      <c r="C141" s="32"/>
      <c r="D141" s="218"/>
      <c r="E141" s="219"/>
      <c r="F141" s="220"/>
      <c r="G141" s="34"/>
      <c r="H141" s="221"/>
      <c r="I141" s="2"/>
      <c r="J141" s="221"/>
      <c r="K141" s="2"/>
      <c r="L141" s="221"/>
      <c r="M141" s="2"/>
      <c r="N141" s="221"/>
      <c r="O141" s="2"/>
      <c r="P141" s="221"/>
      <c r="Q141" s="2"/>
      <c r="R141" s="221"/>
      <c r="S141" s="2"/>
      <c r="T141" s="169" t="str">
        <f t="shared" si="12"/>
        <v/>
      </c>
      <c r="U141" s="39" t="str">
        <f t="shared" si="13"/>
        <v/>
      </c>
      <c r="V141" s="170"/>
      <c r="W141" s="40"/>
      <c r="X141" s="41" t="str">
        <f t="shared" si="8"/>
        <v/>
      </c>
      <c r="Y141" s="205" t="str">
        <f t="shared" si="9"/>
        <v/>
      </c>
      <c r="Z141" s="205" t="str">
        <f t="shared" si="10"/>
        <v/>
      </c>
      <c r="AA141" s="163">
        <f t="shared" si="11"/>
        <v>0</v>
      </c>
    </row>
    <row r="142" spans="1:27" ht="26.1" customHeight="1" thickTop="1" thickBot="1">
      <c r="A142" s="32"/>
      <c r="B142" s="33"/>
      <c r="C142" s="32"/>
      <c r="D142" s="218"/>
      <c r="E142" s="219"/>
      <c r="F142" s="220"/>
      <c r="G142" s="34"/>
      <c r="H142" s="221"/>
      <c r="I142" s="2"/>
      <c r="J142" s="221"/>
      <c r="K142" s="2"/>
      <c r="L142" s="221"/>
      <c r="M142" s="2"/>
      <c r="N142" s="221"/>
      <c r="O142" s="2"/>
      <c r="P142" s="221"/>
      <c r="Q142" s="2"/>
      <c r="R142" s="221"/>
      <c r="S142" s="2"/>
      <c r="T142" s="169" t="str">
        <f t="shared" si="12"/>
        <v/>
      </c>
      <c r="U142" s="39" t="str">
        <f t="shared" si="13"/>
        <v/>
      </c>
      <c r="V142" s="170"/>
      <c r="W142" s="40"/>
      <c r="X142" s="41" t="str">
        <f t="shared" ref="X142:X205" si="14">IF(AND(T142="x",U142="",V142&gt;0),EDATE(V142,$X$9),"")</f>
        <v/>
      </c>
      <c r="Y142" s="205" t="str">
        <f t="shared" ref="Y142:Y205" si="15">IF(AND(COUNTA(G142)=1,COUNTIF(T142:U142,"x")=0),1,"")</f>
        <v/>
      </c>
      <c r="Z142" s="205" t="str">
        <f t="shared" ref="Z142:Z205" si="16">IF(AND($Y142=1,F142="x"),1,"")</f>
        <v/>
      </c>
      <c r="AA142" s="163">
        <f t="shared" ref="AA142:AA205" si="17">IF(AND(U142="X",F142="X"),1,0)</f>
        <v>0</v>
      </c>
    </row>
    <row r="143" spans="1:27" ht="26.1" customHeight="1" thickTop="1" thickBot="1">
      <c r="A143" s="32"/>
      <c r="B143" s="33"/>
      <c r="C143" s="32"/>
      <c r="D143" s="218"/>
      <c r="E143" s="219"/>
      <c r="F143" s="220"/>
      <c r="G143" s="34"/>
      <c r="H143" s="221"/>
      <c r="I143" s="2"/>
      <c r="J143" s="221"/>
      <c r="K143" s="2"/>
      <c r="L143" s="221"/>
      <c r="M143" s="2"/>
      <c r="N143" s="221"/>
      <c r="O143" s="2"/>
      <c r="P143" s="221"/>
      <c r="Q143" s="2"/>
      <c r="R143" s="221"/>
      <c r="S143" s="2"/>
      <c r="T143" s="169" t="str">
        <f t="shared" si="12"/>
        <v/>
      </c>
      <c r="U143" s="39" t="str">
        <f t="shared" si="13"/>
        <v/>
      </c>
      <c r="V143" s="170"/>
      <c r="W143" s="40"/>
      <c r="X143" s="41" t="str">
        <f t="shared" si="14"/>
        <v/>
      </c>
      <c r="Y143" s="205" t="str">
        <f t="shared" si="15"/>
        <v/>
      </c>
      <c r="Z143" s="205" t="str">
        <f t="shared" si="16"/>
        <v/>
      </c>
      <c r="AA143" s="163">
        <f t="shared" si="17"/>
        <v>0</v>
      </c>
    </row>
    <row r="144" spans="1:27" ht="26.1" customHeight="1" thickTop="1" thickBot="1">
      <c r="A144" s="32"/>
      <c r="B144" s="33"/>
      <c r="C144" s="32"/>
      <c r="D144" s="218"/>
      <c r="E144" s="219"/>
      <c r="F144" s="220"/>
      <c r="G144" s="34"/>
      <c r="H144" s="221"/>
      <c r="I144" s="2"/>
      <c r="J144" s="221"/>
      <c r="K144" s="2"/>
      <c r="L144" s="221"/>
      <c r="M144" s="2"/>
      <c r="N144" s="221"/>
      <c r="O144" s="2"/>
      <c r="P144" s="221"/>
      <c r="Q144" s="2"/>
      <c r="R144" s="221"/>
      <c r="S144" s="2"/>
      <c r="T144" s="169" t="str">
        <f t="shared" si="12"/>
        <v/>
      </c>
      <c r="U144" s="39" t="str">
        <f t="shared" si="13"/>
        <v/>
      </c>
      <c r="V144" s="170"/>
      <c r="W144" s="40"/>
      <c r="X144" s="41" t="str">
        <f t="shared" si="14"/>
        <v/>
      </c>
      <c r="Y144" s="205" t="str">
        <f t="shared" si="15"/>
        <v/>
      </c>
      <c r="Z144" s="205" t="str">
        <f t="shared" si="16"/>
        <v/>
      </c>
      <c r="AA144" s="163">
        <f t="shared" si="17"/>
        <v>0</v>
      </c>
    </row>
    <row r="145" spans="1:27" ht="26.1" customHeight="1" thickTop="1" thickBot="1">
      <c r="A145" s="32"/>
      <c r="B145" s="33"/>
      <c r="C145" s="32"/>
      <c r="D145" s="218"/>
      <c r="E145" s="219"/>
      <c r="F145" s="220"/>
      <c r="G145" s="34"/>
      <c r="H145" s="221"/>
      <c r="I145" s="2"/>
      <c r="J145" s="221"/>
      <c r="K145" s="2"/>
      <c r="L145" s="221"/>
      <c r="M145" s="2"/>
      <c r="N145" s="221"/>
      <c r="O145" s="2"/>
      <c r="P145" s="221"/>
      <c r="Q145" s="2"/>
      <c r="R145" s="221"/>
      <c r="S145" s="2"/>
      <c r="T145" s="169" t="str">
        <f t="shared" si="12"/>
        <v/>
      </c>
      <c r="U145" s="39" t="str">
        <f t="shared" si="13"/>
        <v/>
      </c>
      <c r="V145" s="170"/>
      <c r="W145" s="40"/>
      <c r="X145" s="41" t="str">
        <f t="shared" si="14"/>
        <v/>
      </c>
      <c r="Y145" s="205" t="str">
        <f t="shared" si="15"/>
        <v/>
      </c>
      <c r="Z145" s="205" t="str">
        <f t="shared" si="16"/>
        <v/>
      </c>
      <c r="AA145" s="163">
        <f t="shared" si="17"/>
        <v>0</v>
      </c>
    </row>
    <row r="146" spans="1:27" ht="26.1" customHeight="1" thickTop="1" thickBot="1">
      <c r="A146" s="32"/>
      <c r="B146" s="33"/>
      <c r="C146" s="32"/>
      <c r="D146" s="218"/>
      <c r="E146" s="219"/>
      <c r="F146" s="220"/>
      <c r="G146" s="34"/>
      <c r="H146" s="221"/>
      <c r="I146" s="2"/>
      <c r="J146" s="221"/>
      <c r="K146" s="2"/>
      <c r="L146" s="221"/>
      <c r="M146" s="2"/>
      <c r="N146" s="221"/>
      <c r="O146" s="2"/>
      <c r="P146" s="221"/>
      <c r="Q146" s="2"/>
      <c r="R146" s="221"/>
      <c r="S146" s="2"/>
      <c r="T146" s="169" t="str">
        <f t="shared" si="12"/>
        <v/>
      </c>
      <c r="U146" s="39" t="str">
        <f t="shared" si="13"/>
        <v/>
      </c>
      <c r="V146" s="170"/>
      <c r="W146" s="40"/>
      <c r="X146" s="41" t="str">
        <f t="shared" si="14"/>
        <v/>
      </c>
      <c r="Y146" s="205" t="str">
        <f t="shared" si="15"/>
        <v/>
      </c>
      <c r="Z146" s="205" t="str">
        <f t="shared" si="16"/>
        <v/>
      </c>
      <c r="AA146" s="163">
        <f t="shared" si="17"/>
        <v>0</v>
      </c>
    </row>
    <row r="147" spans="1:27" ht="26.1" customHeight="1" thickTop="1" thickBot="1">
      <c r="A147" s="32"/>
      <c r="B147" s="33"/>
      <c r="C147" s="32"/>
      <c r="D147" s="218"/>
      <c r="E147" s="219"/>
      <c r="F147" s="220"/>
      <c r="G147" s="34"/>
      <c r="H147" s="221"/>
      <c r="I147" s="2"/>
      <c r="J147" s="221"/>
      <c r="K147" s="2"/>
      <c r="L147" s="221"/>
      <c r="M147" s="2"/>
      <c r="N147" s="221"/>
      <c r="O147" s="2"/>
      <c r="P147" s="221"/>
      <c r="Q147" s="2"/>
      <c r="R147" s="221"/>
      <c r="S147" s="2"/>
      <c r="T147" s="169" t="str">
        <f t="shared" si="12"/>
        <v/>
      </c>
      <c r="U147" s="39" t="str">
        <f t="shared" si="13"/>
        <v/>
      </c>
      <c r="V147" s="170"/>
      <c r="W147" s="40"/>
      <c r="X147" s="41" t="str">
        <f t="shared" si="14"/>
        <v/>
      </c>
      <c r="Y147" s="205" t="str">
        <f t="shared" si="15"/>
        <v/>
      </c>
      <c r="Z147" s="205" t="str">
        <f t="shared" si="16"/>
        <v/>
      </c>
      <c r="AA147" s="163">
        <f t="shared" si="17"/>
        <v>0</v>
      </c>
    </row>
    <row r="148" spans="1:27" ht="26.1" customHeight="1" thickTop="1" thickBot="1">
      <c r="A148" s="32"/>
      <c r="B148" s="33"/>
      <c r="C148" s="32"/>
      <c r="D148" s="218"/>
      <c r="E148" s="219"/>
      <c r="F148" s="220"/>
      <c r="G148" s="34"/>
      <c r="H148" s="221"/>
      <c r="I148" s="2"/>
      <c r="J148" s="221"/>
      <c r="K148" s="2"/>
      <c r="L148" s="221"/>
      <c r="M148" s="2"/>
      <c r="N148" s="221"/>
      <c r="O148" s="2"/>
      <c r="P148" s="221"/>
      <c r="Q148" s="2"/>
      <c r="R148" s="221"/>
      <c r="S148" s="2"/>
      <c r="T148" s="169" t="str">
        <f t="shared" si="12"/>
        <v/>
      </c>
      <c r="U148" s="39" t="str">
        <f t="shared" si="13"/>
        <v/>
      </c>
      <c r="V148" s="170"/>
      <c r="W148" s="40"/>
      <c r="X148" s="41" t="str">
        <f t="shared" si="14"/>
        <v/>
      </c>
      <c r="Y148" s="205" t="str">
        <f t="shared" si="15"/>
        <v/>
      </c>
      <c r="Z148" s="205" t="str">
        <f t="shared" si="16"/>
        <v/>
      </c>
      <c r="AA148" s="163">
        <f t="shared" si="17"/>
        <v>0</v>
      </c>
    </row>
    <row r="149" spans="1:27" ht="26.1" customHeight="1" thickTop="1" thickBot="1">
      <c r="A149" s="32"/>
      <c r="B149" s="33"/>
      <c r="C149" s="32"/>
      <c r="D149" s="218"/>
      <c r="E149" s="219"/>
      <c r="F149" s="220"/>
      <c r="G149" s="34"/>
      <c r="H149" s="221"/>
      <c r="I149" s="2"/>
      <c r="J149" s="221"/>
      <c r="K149" s="2"/>
      <c r="L149" s="221"/>
      <c r="M149" s="2"/>
      <c r="N149" s="221"/>
      <c r="O149" s="2"/>
      <c r="P149" s="221"/>
      <c r="Q149" s="2"/>
      <c r="R149" s="221"/>
      <c r="S149" s="2"/>
      <c r="T149" s="169" t="str">
        <f t="shared" si="12"/>
        <v/>
      </c>
      <c r="U149" s="39" t="str">
        <f t="shared" si="13"/>
        <v/>
      </c>
      <c r="V149" s="170"/>
      <c r="W149" s="40"/>
      <c r="X149" s="41" t="str">
        <f t="shared" si="14"/>
        <v/>
      </c>
      <c r="Y149" s="205" t="str">
        <f t="shared" si="15"/>
        <v/>
      </c>
      <c r="Z149" s="205" t="str">
        <f t="shared" si="16"/>
        <v/>
      </c>
      <c r="AA149" s="163">
        <f t="shared" si="17"/>
        <v>0</v>
      </c>
    </row>
    <row r="150" spans="1:27" ht="26.1" customHeight="1" thickTop="1" thickBot="1">
      <c r="A150" s="32"/>
      <c r="B150" s="33"/>
      <c r="C150" s="32"/>
      <c r="D150" s="218"/>
      <c r="E150" s="219"/>
      <c r="F150" s="220"/>
      <c r="G150" s="34"/>
      <c r="H150" s="221"/>
      <c r="I150" s="2"/>
      <c r="J150" s="221"/>
      <c r="K150" s="2"/>
      <c r="L150" s="221"/>
      <c r="M150" s="2"/>
      <c r="N150" s="221"/>
      <c r="O150" s="2"/>
      <c r="P150" s="221"/>
      <c r="Q150" s="2"/>
      <c r="R150" s="221"/>
      <c r="S150" s="2"/>
      <c r="T150" s="169" t="str">
        <f t="shared" si="12"/>
        <v/>
      </c>
      <c r="U150" s="39" t="str">
        <f t="shared" si="13"/>
        <v/>
      </c>
      <c r="V150" s="170"/>
      <c r="W150" s="40"/>
      <c r="X150" s="41" t="str">
        <f t="shared" si="14"/>
        <v/>
      </c>
      <c r="Y150" s="205" t="str">
        <f t="shared" si="15"/>
        <v/>
      </c>
      <c r="Z150" s="205" t="str">
        <f t="shared" si="16"/>
        <v/>
      </c>
      <c r="AA150" s="163">
        <f t="shared" si="17"/>
        <v>0</v>
      </c>
    </row>
    <row r="151" spans="1:27" ht="26.1" customHeight="1" thickTop="1" thickBot="1">
      <c r="A151" s="32"/>
      <c r="B151" s="33"/>
      <c r="C151" s="32"/>
      <c r="D151" s="218"/>
      <c r="E151" s="219"/>
      <c r="F151" s="220"/>
      <c r="G151" s="34"/>
      <c r="H151" s="221"/>
      <c r="I151" s="2"/>
      <c r="J151" s="221"/>
      <c r="K151" s="2"/>
      <c r="L151" s="221"/>
      <c r="M151" s="2"/>
      <c r="N151" s="221"/>
      <c r="O151" s="2"/>
      <c r="P151" s="221"/>
      <c r="Q151" s="2"/>
      <c r="R151" s="221"/>
      <c r="S151" s="2"/>
      <c r="T151" s="169" t="str">
        <f t="shared" si="12"/>
        <v/>
      </c>
      <c r="U151" s="39" t="str">
        <f t="shared" si="13"/>
        <v/>
      </c>
      <c r="V151" s="170"/>
      <c r="W151" s="40"/>
      <c r="X151" s="41" t="str">
        <f t="shared" si="14"/>
        <v/>
      </c>
      <c r="Y151" s="205" t="str">
        <f t="shared" si="15"/>
        <v/>
      </c>
      <c r="Z151" s="205" t="str">
        <f t="shared" si="16"/>
        <v/>
      </c>
      <c r="AA151" s="163">
        <f t="shared" si="17"/>
        <v>0</v>
      </c>
    </row>
    <row r="152" spans="1:27" ht="26.1" customHeight="1" thickTop="1" thickBot="1">
      <c r="A152" s="32"/>
      <c r="B152" s="33"/>
      <c r="C152" s="32"/>
      <c r="D152" s="218"/>
      <c r="E152" s="219"/>
      <c r="F152" s="220"/>
      <c r="G152" s="34"/>
      <c r="H152" s="221"/>
      <c r="I152" s="2"/>
      <c r="J152" s="221"/>
      <c r="K152" s="2"/>
      <c r="L152" s="221"/>
      <c r="M152" s="2"/>
      <c r="N152" s="221"/>
      <c r="O152" s="2"/>
      <c r="P152" s="221"/>
      <c r="Q152" s="2"/>
      <c r="R152" s="221"/>
      <c r="S152" s="2"/>
      <c r="T152" s="169" t="str">
        <f t="shared" si="12"/>
        <v/>
      </c>
      <c r="U152" s="39" t="str">
        <f t="shared" si="13"/>
        <v/>
      </c>
      <c r="V152" s="170"/>
      <c r="W152" s="40"/>
      <c r="X152" s="41" t="str">
        <f t="shared" si="14"/>
        <v/>
      </c>
      <c r="Y152" s="205" t="str">
        <f t="shared" si="15"/>
        <v/>
      </c>
      <c r="Z152" s="205" t="str">
        <f t="shared" si="16"/>
        <v/>
      </c>
      <c r="AA152" s="163">
        <f t="shared" si="17"/>
        <v>0</v>
      </c>
    </row>
    <row r="153" spans="1:27" ht="26.1" customHeight="1" thickTop="1" thickBot="1">
      <c r="A153" s="32"/>
      <c r="B153" s="33"/>
      <c r="C153" s="32"/>
      <c r="D153" s="218"/>
      <c r="E153" s="219"/>
      <c r="F153" s="220"/>
      <c r="G153" s="34"/>
      <c r="H153" s="221"/>
      <c r="I153" s="2"/>
      <c r="J153" s="221"/>
      <c r="K153" s="2"/>
      <c r="L153" s="221"/>
      <c r="M153" s="2"/>
      <c r="N153" s="221"/>
      <c r="O153" s="2"/>
      <c r="P153" s="221"/>
      <c r="Q153" s="2"/>
      <c r="R153" s="221"/>
      <c r="S153" s="2"/>
      <c r="T153" s="169" t="str">
        <f t="shared" si="12"/>
        <v/>
      </c>
      <c r="U153" s="39" t="str">
        <f t="shared" si="13"/>
        <v/>
      </c>
      <c r="V153" s="170"/>
      <c r="W153" s="40"/>
      <c r="X153" s="41" t="str">
        <f t="shared" si="14"/>
        <v/>
      </c>
      <c r="Y153" s="205" t="str">
        <f t="shared" si="15"/>
        <v/>
      </c>
      <c r="Z153" s="205" t="str">
        <f t="shared" si="16"/>
        <v/>
      </c>
      <c r="AA153" s="163">
        <f t="shared" si="17"/>
        <v>0</v>
      </c>
    </row>
    <row r="154" spans="1:27" ht="26.1" customHeight="1" thickTop="1" thickBot="1">
      <c r="A154" s="32"/>
      <c r="B154" s="33"/>
      <c r="C154" s="32"/>
      <c r="D154" s="218"/>
      <c r="E154" s="219"/>
      <c r="F154" s="220"/>
      <c r="G154" s="34"/>
      <c r="H154" s="221"/>
      <c r="I154" s="2"/>
      <c r="J154" s="221"/>
      <c r="K154" s="2"/>
      <c r="L154" s="221"/>
      <c r="M154" s="2"/>
      <c r="N154" s="221"/>
      <c r="O154" s="2"/>
      <c r="P154" s="221"/>
      <c r="Q154" s="2"/>
      <c r="R154" s="221"/>
      <c r="S154" s="2"/>
      <c r="T154" s="169" t="str">
        <f t="shared" si="12"/>
        <v/>
      </c>
      <c r="U154" s="39" t="str">
        <f t="shared" si="13"/>
        <v/>
      </c>
      <c r="V154" s="170"/>
      <c r="W154" s="40"/>
      <c r="X154" s="41" t="str">
        <f t="shared" si="14"/>
        <v/>
      </c>
      <c r="Y154" s="205" t="str">
        <f t="shared" si="15"/>
        <v/>
      </c>
      <c r="Z154" s="205" t="str">
        <f t="shared" si="16"/>
        <v/>
      </c>
      <c r="AA154" s="163">
        <f t="shared" si="17"/>
        <v>0</v>
      </c>
    </row>
    <row r="155" spans="1:27" ht="26.1" customHeight="1" thickTop="1" thickBot="1">
      <c r="A155" s="32"/>
      <c r="B155" s="33"/>
      <c r="C155" s="32"/>
      <c r="D155" s="218"/>
      <c r="E155" s="219"/>
      <c r="F155" s="220"/>
      <c r="G155" s="34"/>
      <c r="H155" s="221"/>
      <c r="I155" s="2"/>
      <c r="J155" s="221"/>
      <c r="K155" s="2"/>
      <c r="L155" s="221"/>
      <c r="M155" s="2"/>
      <c r="N155" s="221"/>
      <c r="O155" s="2"/>
      <c r="P155" s="221"/>
      <c r="Q155" s="2"/>
      <c r="R155" s="221"/>
      <c r="S155" s="2"/>
      <c r="T155" s="169" t="str">
        <f t="shared" ref="T155:T218" si="18">IF(AND(COUNTA(I155,K155,M155,O155,Q155,S155)=0,COUNTA(H155,J155,L155,N155,P155,R155)=6),"x","")</f>
        <v/>
      </c>
      <c r="U155" s="39" t="str">
        <f t="shared" ref="U155:U218" si="19">IF(COUNTA(I155,K155,M155,O155,Q155,S155)=1,"x","")</f>
        <v/>
      </c>
      <c r="V155" s="170"/>
      <c r="W155" s="40"/>
      <c r="X155" s="41" t="str">
        <f t="shared" si="14"/>
        <v/>
      </c>
      <c r="Y155" s="205" t="str">
        <f t="shared" si="15"/>
        <v/>
      </c>
      <c r="Z155" s="205" t="str">
        <f t="shared" si="16"/>
        <v/>
      </c>
      <c r="AA155" s="163">
        <f t="shared" si="17"/>
        <v>0</v>
      </c>
    </row>
    <row r="156" spans="1:27" ht="26.1" customHeight="1" thickTop="1" thickBot="1">
      <c r="A156" s="32"/>
      <c r="B156" s="33"/>
      <c r="C156" s="32"/>
      <c r="D156" s="218"/>
      <c r="E156" s="219"/>
      <c r="F156" s="220"/>
      <c r="G156" s="34"/>
      <c r="H156" s="221"/>
      <c r="I156" s="2"/>
      <c r="J156" s="221"/>
      <c r="K156" s="2"/>
      <c r="L156" s="221"/>
      <c r="M156" s="2"/>
      <c r="N156" s="221"/>
      <c r="O156" s="2"/>
      <c r="P156" s="221"/>
      <c r="Q156" s="2"/>
      <c r="R156" s="221"/>
      <c r="S156" s="2"/>
      <c r="T156" s="169" t="str">
        <f t="shared" si="18"/>
        <v/>
      </c>
      <c r="U156" s="39" t="str">
        <f t="shared" si="19"/>
        <v/>
      </c>
      <c r="V156" s="170"/>
      <c r="W156" s="40"/>
      <c r="X156" s="41" t="str">
        <f t="shared" si="14"/>
        <v/>
      </c>
      <c r="Y156" s="205" t="str">
        <f t="shared" si="15"/>
        <v/>
      </c>
      <c r="Z156" s="205" t="str">
        <f t="shared" si="16"/>
        <v/>
      </c>
      <c r="AA156" s="163">
        <f t="shared" si="17"/>
        <v>0</v>
      </c>
    </row>
    <row r="157" spans="1:27" ht="26.1" customHeight="1" thickTop="1" thickBot="1">
      <c r="A157" s="32"/>
      <c r="B157" s="33"/>
      <c r="C157" s="32"/>
      <c r="D157" s="218"/>
      <c r="E157" s="219"/>
      <c r="F157" s="220"/>
      <c r="G157" s="34"/>
      <c r="H157" s="221"/>
      <c r="I157" s="2"/>
      <c r="J157" s="221"/>
      <c r="K157" s="2"/>
      <c r="L157" s="221"/>
      <c r="M157" s="2"/>
      <c r="N157" s="221"/>
      <c r="O157" s="2"/>
      <c r="P157" s="221"/>
      <c r="Q157" s="2"/>
      <c r="R157" s="221"/>
      <c r="S157" s="2"/>
      <c r="T157" s="169" t="str">
        <f t="shared" si="18"/>
        <v/>
      </c>
      <c r="U157" s="39" t="str">
        <f t="shared" si="19"/>
        <v/>
      </c>
      <c r="V157" s="170"/>
      <c r="W157" s="40"/>
      <c r="X157" s="41" t="str">
        <f t="shared" si="14"/>
        <v/>
      </c>
      <c r="Y157" s="205" t="str">
        <f t="shared" si="15"/>
        <v/>
      </c>
      <c r="Z157" s="205" t="str">
        <f t="shared" si="16"/>
        <v/>
      </c>
      <c r="AA157" s="163">
        <f t="shared" si="17"/>
        <v>0</v>
      </c>
    </row>
    <row r="158" spans="1:27" ht="26.1" customHeight="1" thickTop="1" thickBot="1">
      <c r="A158" s="32"/>
      <c r="B158" s="33"/>
      <c r="C158" s="32"/>
      <c r="D158" s="218"/>
      <c r="E158" s="219"/>
      <c r="F158" s="220"/>
      <c r="G158" s="34"/>
      <c r="H158" s="221"/>
      <c r="I158" s="2"/>
      <c r="J158" s="221"/>
      <c r="K158" s="2"/>
      <c r="L158" s="221"/>
      <c r="M158" s="2"/>
      <c r="N158" s="221"/>
      <c r="O158" s="2"/>
      <c r="P158" s="221"/>
      <c r="Q158" s="2"/>
      <c r="R158" s="221"/>
      <c r="S158" s="2"/>
      <c r="T158" s="169" t="str">
        <f t="shared" si="18"/>
        <v/>
      </c>
      <c r="U158" s="39" t="str">
        <f t="shared" si="19"/>
        <v/>
      </c>
      <c r="V158" s="170"/>
      <c r="W158" s="40"/>
      <c r="X158" s="41" t="str">
        <f t="shared" si="14"/>
        <v/>
      </c>
      <c r="Y158" s="205" t="str">
        <f t="shared" si="15"/>
        <v/>
      </c>
      <c r="Z158" s="205" t="str">
        <f t="shared" si="16"/>
        <v/>
      </c>
      <c r="AA158" s="163">
        <f t="shared" si="17"/>
        <v>0</v>
      </c>
    </row>
    <row r="159" spans="1:27" ht="26.1" customHeight="1" thickTop="1" thickBot="1">
      <c r="A159" s="32"/>
      <c r="B159" s="33"/>
      <c r="C159" s="32"/>
      <c r="D159" s="218"/>
      <c r="E159" s="219"/>
      <c r="F159" s="220"/>
      <c r="G159" s="34"/>
      <c r="H159" s="221"/>
      <c r="I159" s="2"/>
      <c r="J159" s="221"/>
      <c r="K159" s="2"/>
      <c r="L159" s="221"/>
      <c r="M159" s="2"/>
      <c r="N159" s="221"/>
      <c r="O159" s="2"/>
      <c r="P159" s="221"/>
      <c r="Q159" s="2"/>
      <c r="R159" s="221"/>
      <c r="S159" s="2"/>
      <c r="T159" s="169" t="str">
        <f t="shared" si="18"/>
        <v/>
      </c>
      <c r="U159" s="39" t="str">
        <f t="shared" si="19"/>
        <v/>
      </c>
      <c r="V159" s="170"/>
      <c r="W159" s="40"/>
      <c r="X159" s="41" t="str">
        <f t="shared" si="14"/>
        <v/>
      </c>
      <c r="Y159" s="205" t="str">
        <f t="shared" si="15"/>
        <v/>
      </c>
      <c r="Z159" s="205" t="str">
        <f t="shared" si="16"/>
        <v/>
      </c>
      <c r="AA159" s="163">
        <f t="shared" si="17"/>
        <v>0</v>
      </c>
    </row>
    <row r="160" spans="1:27" ht="26.1" customHeight="1" thickTop="1" thickBot="1">
      <c r="A160" s="32"/>
      <c r="B160" s="33"/>
      <c r="C160" s="32"/>
      <c r="D160" s="218"/>
      <c r="E160" s="219"/>
      <c r="F160" s="220"/>
      <c r="G160" s="34"/>
      <c r="H160" s="221"/>
      <c r="I160" s="2"/>
      <c r="J160" s="221"/>
      <c r="K160" s="2"/>
      <c r="L160" s="221"/>
      <c r="M160" s="2"/>
      <c r="N160" s="221"/>
      <c r="O160" s="2"/>
      <c r="P160" s="221"/>
      <c r="Q160" s="2"/>
      <c r="R160" s="221"/>
      <c r="S160" s="2"/>
      <c r="T160" s="169" t="str">
        <f t="shared" si="18"/>
        <v/>
      </c>
      <c r="U160" s="39" t="str">
        <f t="shared" si="19"/>
        <v/>
      </c>
      <c r="V160" s="170"/>
      <c r="W160" s="40"/>
      <c r="X160" s="41" t="str">
        <f t="shared" si="14"/>
        <v/>
      </c>
      <c r="Y160" s="205" t="str">
        <f t="shared" si="15"/>
        <v/>
      </c>
      <c r="Z160" s="205" t="str">
        <f t="shared" si="16"/>
        <v/>
      </c>
      <c r="AA160" s="163">
        <f t="shared" si="17"/>
        <v>0</v>
      </c>
    </row>
    <row r="161" spans="1:27" ht="26.1" customHeight="1" thickTop="1" thickBot="1">
      <c r="A161" s="32"/>
      <c r="B161" s="33"/>
      <c r="C161" s="32"/>
      <c r="D161" s="218"/>
      <c r="E161" s="219"/>
      <c r="F161" s="220"/>
      <c r="G161" s="34"/>
      <c r="H161" s="221"/>
      <c r="I161" s="2"/>
      <c r="J161" s="221"/>
      <c r="K161" s="2"/>
      <c r="L161" s="221"/>
      <c r="M161" s="2"/>
      <c r="N161" s="221"/>
      <c r="O161" s="2"/>
      <c r="P161" s="221"/>
      <c r="Q161" s="2"/>
      <c r="R161" s="221"/>
      <c r="S161" s="2"/>
      <c r="T161" s="169" t="str">
        <f t="shared" si="18"/>
        <v/>
      </c>
      <c r="U161" s="39" t="str">
        <f t="shared" si="19"/>
        <v/>
      </c>
      <c r="V161" s="170"/>
      <c r="W161" s="40"/>
      <c r="X161" s="41" t="str">
        <f t="shared" si="14"/>
        <v/>
      </c>
      <c r="Y161" s="205" t="str">
        <f t="shared" si="15"/>
        <v/>
      </c>
      <c r="Z161" s="205" t="str">
        <f t="shared" si="16"/>
        <v/>
      </c>
      <c r="AA161" s="163">
        <f t="shared" si="17"/>
        <v>0</v>
      </c>
    </row>
    <row r="162" spans="1:27" ht="26.1" customHeight="1" thickTop="1" thickBot="1">
      <c r="A162" s="32"/>
      <c r="B162" s="33"/>
      <c r="C162" s="32"/>
      <c r="D162" s="218"/>
      <c r="E162" s="219"/>
      <c r="F162" s="220"/>
      <c r="G162" s="34"/>
      <c r="H162" s="221"/>
      <c r="I162" s="2"/>
      <c r="J162" s="221"/>
      <c r="K162" s="2"/>
      <c r="L162" s="221"/>
      <c r="M162" s="2"/>
      <c r="N162" s="221"/>
      <c r="O162" s="2"/>
      <c r="P162" s="221"/>
      <c r="Q162" s="2"/>
      <c r="R162" s="221"/>
      <c r="S162" s="2"/>
      <c r="T162" s="169" t="str">
        <f t="shared" si="18"/>
        <v/>
      </c>
      <c r="U162" s="39" t="str">
        <f t="shared" si="19"/>
        <v/>
      </c>
      <c r="V162" s="170"/>
      <c r="W162" s="40"/>
      <c r="X162" s="41" t="str">
        <f t="shared" si="14"/>
        <v/>
      </c>
      <c r="Y162" s="205" t="str">
        <f t="shared" si="15"/>
        <v/>
      </c>
      <c r="Z162" s="205" t="str">
        <f t="shared" si="16"/>
        <v/>
      </c>
      <c r="AA162" s="163">
        <f t="shared" si="17"/>
        <v>0</v>
      </c>
    </row>
    <row r="163" spans="1:27" ht="26.1" customHeight="1" thickTop="1" thickBot="1">
      <c r="A163" s="32"/>
      <c r="B163" s="33"/>
      <c r="C163" s="32"/>
      <c r="D163" s="218"/>
      <c r="E163" s="219"/>
      <c r="F163" s="220"/>
      <c r="G163" s="34"/>
      <c r="H163" s="221"/>
      <c r="I163" s="2"/>
      <c r="J163" s="221"/>
      <c r="K163" s="2"/>
      <c r="L163" s="221"/>
      <c r="M163" s="2"/>
      <c r="N163" s="221"/>
      <c r="O163" s="2"/>
      <c r="P163" s="221"/>
      <c r="Q163" s="2"/>
      <c r="R163" s="221"/>
      <c r="S163" s="2"/>
      <c r="T163" s="169" t="str">
        <f t="shared" si="18"/>
        <v/>
      </c>
      <c r="U163" s="39" t="str">
        <f t="shared" si="19"/>
        <v/>
      </c>
      <c r="V163" s="170"/>
      <c r="W163" s="40"/>
      <c r="X163" s="41" t="str">
        <f t="shared" si="14"/>
        <v/>
      </c>
      <c r="Y163" s="205" t="str">
        <f t="shared" si="15"/>
        <v/>
      </c>
      <c r="Z163" s="205" t="str">
        <f t="shared" si="16"/>
        <v/>
      </c>
      <c r="AA163" s="163">
        <f t="shared" si="17"/>
        <v>0</v>
      </c>
    </row>
    <row r="164" spans="1:27" ht="26.1" customHeight="1" thickTop="1" thickBot="1">
      <c r="A164" s="32"/>
      <c r="B164" s="33"/>
      <c r="C164" s="32"/>
      <c r="D164" s="218"/>
      <c r="E164" s="219"/>
      <c r="F164" s="220"/>
      <c r="G164" s="34"/>
      <c r="H164" s="221"/>
      <c r="I164" s="2"/>
      <c r="J164" s="221"/>
      <c r="K164" s="2"/>
      <c r="L164" s="221"/>
      <c r="M164" s="2"/>
      <c r="N164" s="221"/>
      <c r="O164" s="2"/>
      <c r="P164" s="221"/>
      <c r="Q164" s="2"/>
      <c r="R164" s="221"/>
      <c r="S164" s="2"/>
      <c r="T164" s="169" t="str">
        <f t="shared" si="18"/>
        <v/>
      </c>
      <c r="U164" s="39" t="str">
        <f t="shared" si="19"/>
        <v/>
      </c>
      <c r="V164" s="170"/>
      <c r="W164" s="40"/>
      <c r="X164" s="41" t="str">
        <f t="shared" si="14"/>
        <v/>
      </c>
      <c r="Y164" s="205" t="str">
        <f t="shared" si="15"/>
        <v/>
      </c>
      <c r="Z164" s="205" t="str">
        <f t="shared" si="16"/>
        <v/>
      </c>
      <c r="AA164" s="163">
        <f t="shared" si="17"/>
        <v>0</v>
      </c>
    </row>
    <row r="165" spans="1:27" ht="26.1" customHeight="1" thickTop="1" thickBot="1">
      <c r="A165" s="32"/>
      <c r="B165" s="33"/>
      <c r="C165" s="32"/>
      <c r="D165" s="218"/>
      <c r="E165" s="219"/>
      <c r="F165" s="220"/>
      <c r="G165" s="34"/>
      <c r="H165" s="221"/>
      <c r="I165" s="2"/>
      <c r="J165" s="221"/>
      <c r="K165" s="2"/>
      <c r="L165" s="221"/>
      <c r="M165" s="2"/>
      <c r="N165" s="221"/>
      <c r="O165" s="2"/>
      <c r="P165" s="221"/>
      <c r="Q165" s="2"/>
      <c r="R165" s="221"/>
      <c r="S165" s="2"/>
      <c r="T165" s="169" t="str">
        <f t="shared" si="18"/>
        <v/>
      </c>
      <c r="U165" s="39" t="str">
        <f t="shared" si="19"/>
        <v/>
      </c>
      <c r="V165" s="170"/>
      <c r="W165" s="40"/>
      <c r="X165" s="41" t="str">
        <f t="shared" si="14"/>
        <v/>
      </c>
      <c r="Y165" s="205" t="str">
        <f t="shared" si="15"/>
        <v/>
      </c>
      <c r="Z165" s="205" t="str">
        <f t="shared" si="16"/>
        <v/>
      </c>
      <c r="AA165" s="163">
        <f t="shared" si="17"/>
        <v>0</v>
      </c>
    </row>
    <row r="166" spans="1:27" ht="26.1" customHeight="1" thickTop="1" thickBot="1">
      <c r="A166" s="32"/>
      <c r="B166" s="33"/>
      <c r="C166" s="32"/>
      <c r="D166" s="218"/>
      <c r="E166" s="219"/>
      <c r="F166" s="220"/>
      <c r="G166" s="34"/>
      <c r="H166" s="221"/>
      <c r="I166" s="2"/>
      <c r="J166" s="221"/>
      <c r="K166" s="2"/>
      <c r="L166" s="221"/>
      <c r="M166" s="2"/>
      <c r="N166" s="221"/>
      <c r="O166" s="2"/>
      <c r="P166" s="221"/>
      <c r="Q166" s="2"/>
      <c r="R166" s="221"/>
      <c r="S166" s="2"/>
      <c r="T166" s="169" t="str">
        <f t="shared" si="18"/>
        <v/>
      </c>
      <c r="U166" s="39" t="str">
        <f t="shared" si="19"/>
        <v/>
      </c>
      <c r="V166" s="170"/>
      <c r="W166" s="40"/>
      <c r="X166" s="41" t="str">
        <f t="shared" si="14"/>
        <v/>
      </c>
      <c r="Y166" s="205" t="str">
        <f t="shared" si="15"/>
        <v/>
      </c>
      <c r="Z166" s="205" t="str">
        <f t="shared" si="16"/>
        <v/>
      </c>
      <c r="AA166" s="163">
        <f t="shared" si="17"/>
        <v>0</v>
      </c>
    </row>
    <row r="167" spans="1:27" ht="26.1" customHeight="1" thickTop="1" thickBot="1">
      <c r="A167" s="32"/>
      <c r="B167" s="33"/>
      <c r="C167" s="32"/>
      <c r="D167" s="218"/>
      <c r="E167" s="219"/>
      <c r="F167" s="220"/>
      <c r="G167" s="34"/>
      <c r="H167" s="221"/>
      <c r="I167" s="2"/>
      <c r="J167" s="221"/>
      <c r="K167" s="2"/>
      <c r="L167" s="221"/>
      <c r="M167" s="2"/>
      <c r="N167" s="221"/>
      <c r="O167" s="2"/>
      <c r="P167" s="221"/>
      <c r="Q167" s="2"/>
      <c r="R167" s="221"/>
      <c r="S167" s="2"/>
      <c r="T167" s="169" t="str">
        <f t="shared" si="18"/>
        <v/>
      </c>
      <c r="U167" s="39" t="str">
        <f t="shared" si="19"/>
        <v/>
      </c>
      <c r="V167" s="170"/>
      <c r="W167" s="40"/>
      <c r="X167" s="41" t="str">
        <f t="shared" si="14"/>
        <v/>
      </c>
      <c r="Y167" s="205" t="str">
        <f t="shared" si="15"/>
        <v/>
      </c>
      <c r="Z167" s="205" t="str">
        <f t="shared" si="16"/>
        <v/>
      </c>
      <c r="AA167" s="163">
        <f t="shared" si="17"/>
        <v>0</v>
      </c>
    </row>
    <row r="168" spans="1:27" ht="26.1" customHeight="1" thickTop="1" thickBot="1">
      <c r="A168" s="32"/>
      <c r="B168" s="33"/>
      <c r="C168" s="32"/>
      <c r="D168" s="218"/>
      <c r="E168" s="219"/>
      <c r="F168" s="220"/>
      <c r="G168" s="34"/>
      <c r="H168" s="221"/>
      <c r="I168" s="2"/>
      <c r="J168" s="221"/>
      <c r="K168" s="2"/>
      <c r="L168" s="221"/>
      <c r="M168" s="2"/>
      <c r="N168" s="221"/>
      <c r="O168" s="2"/>
      <c r="P168" s="221"/>
      <c r="Q168" s="2"/>
      <c r="R168" s="221"/>
      <c r="S168" s="2"/>
      <c r="T168" s="169" t="str">
        <f t="shared" si="18"/>
        <v/>
      </c>
      <c r="U168" s="39" t="str">
        <f t="shared" si="19"/>
        <v/>
      </c>
      <c r="V168" s="170"/>
      <c r="W168" s="40"/>
      <c r="X168" s="41" t="str">
        <f t="shared" si="14"/>
        <v/>
      </c>
      <c r="Y168" s="205" t="str">
        <f t="shared" si="15"/>
        <v/>
      </c>
      <c r="Z168" s="205" t="str">
        <f t="shared" si="16"/>
        <v/>
      </c>
      <c r="AA168" s="163">
        <f t="shared" si="17"/>
        <v>0</v>
      </c>
    </row>
    <row r="169" spans="1:27" ht="26.1" customHeight="1" thickTop="1" thickBot="1">
      <c r="A169" s="32"/>
      <c r="B169" s="33"/>
      <c r="C169" s="32"/>
      <c r="D169" s="218"/>
      <c r="E169" s="219"/>
      <c r="F169" s="220"/>
      <c r="G169" s="34"/>
      <c r="H169" s="221"/>
      <c r="I169" s="2"/>
      <c r="J169" s="221"/>
      <c r="K169" s="2"/>
      <c r="L169" s="221"/>
      <c r="M169" s="2"/>
      <c r="N169" s="221"/>
      <c r="O169" s="2"/>
      <c r="P169" s="221"/>
      <c r="Q169" s="2"/>
      <c r="R169" s="221"/>
      <c r="S169" s="2"/>
      <c r="T169" s="169" t="str">
        <f t="shared" si="18"/>
        <v/>
      </c>
      <c r="U169" s="39" t="str">
        <f t="shared" si="19"/>
        <v/>
      </c>
      <c r="V169" s="170"/>
      <c r="W169" s="40"/>
      <c r="X169" s="41" t="str">
        <f t="shared" si="14"/>
        <v/>
      </c>
      <c r="Y169" s="205" t="str">
        <f t="shared" si="15"/>
        <v/>
      </c>
      <c r="Z169" s="205" t="str">
        <f t="shared" si="16"/>
        <v/>
      </c>
      <c r="AA169" s="163">
        <f t="shared" si="17"/>
        <v>0</v>
      </c>
    </row>
    <row r="170" spans="1:27" ht="26.1" customHeight="1" thickTop="1" thickBot="1">
      <c r="A170" s="32"/>
      <c r="B170" s="33"/>
      <c r="C170" s="32"/>
      <c r="D170" s="218"/>
      <c r="E170" s="219"/>
      <c r="F170" s="220"/>
      <c r="G170" s="34"/>
      <c r="H170" s="221"/>
      <c r="I170" s="2"/>
      <c r="J170" s="221"/>
      <c r="K170" s="2"/>
      <c r="L170" s="221"/>
      <c r="M170" s="2"/>
      <c r="N170" s="221"/>
      <c r="O170" s="2"/>
      <c r="P170" s="221"/>
      <c r="Q170" s="2"/>
      <c r="R170" s="221"/>
      <c r="S170" s="2"/>
      <c r="T170" s="169" t="str">
        <f t="shared" si="18"/>
        <v/>
      </c>
      <c r="U170" s="39" t="str">
        <f t="shared" si="19"/>
        <v/>
      </c>
      <c r="V170" s="170"/>
      <c r="W170" s="40"/>
      <c r="X170" s="41" t="str">
        <f t="shared" si="14"/>
        <v/>
      </c>
      <c r="Y170" s="205" t="str">
        <f t="shared" si="15"/>
        <v/>
      </c>
      <c r="Z170" s="205" t="str">
        <f t="shared" si="16"/>
        <v/>
      </c>
      <c r="AA170" s="163">
        <f t="shared" si="17"/>
        <v>0</v>
      </c>
    </row>
    <row r="171" spans="1:27" ht="26.1" customHeight="1" thickTop="1" thickBot="1">
      <c r="A171" s="32"/>
      <c r="B171" s="33"/>
      <c r="C171" s="32"/>
      <c r="D171" s="218"/>
      <c r="E171" s="219"/>
      <c r="F171" s="220"/>
      <c r="G171" s="34"/>
      <c r="H171" s="221"/>
      <c r="I171" s="2"/>
      <c r="J171" s="221"/>
      <c r="K171" s="2"/>
      <c r="L171" s="221"/>
      <c r="M171" s="2"/>
      <c r="N171" s="221"/>
      <c r="O171" s="2"/>
      <c r="P171" s="221"/>
      <c r="Q171" s="2"/>
      <c r="R171" s="221"/>
      <c r="S171" s="2"/>
      <c r="T171" s="169" t="str">
        <f t="shared" si="18"/>
        <v/>
      </c>
      <c r="U171" s="39" t="str">
        <f t="shared" si="19"/>
        <v/>
      </c>
      <c r="V171" s="170"/>
      <c r="W171" s="40"/>
      <c r="X171" s="41" t="str">
        <f t="shared" si="14"/>
        <v/>
      </c>
      <c r="Y171" s="205" t="str">
        <f t="shared" si="15"/>
        <v/>
      </c>
      <c r="Z171" s="205" t="str">
        <f t="shared" si="16"/>
        <v/>
      </c>
      <c r="AA171" s="163">
        <f t="shared" si="17"/>
        <v>0</v>
      </c>
    </row>
    <row r="172" spans="1:27" ht="26.1" customHeight="1" thickTop="1" thickBot="1">
      <c r="A172" s="32"/>
      <c r="B172" s="33"/>
      <c r="C172" s="32"/>
      <c r="D172" s="218"/>
      <c r="E172" s="219"/>
      <c r="F172" s="220"/>
      <c r="G172" s="34"/>
      <c r="H172" s="221"/>
      <c r="I172" s="2"/>
      <c r="J172" s="221"/>
      <c r="K172" s="2"/>
      <c r="L172" s="221"/>
      <c r="M172" s="2"/>
      <c r="N172" s="221"/>
      <c r="O172" s="2"/>
      <c r="P172" s="221"/>
      <c r="Q172" s="2"/>
      <c r="R172" s="221"/>
      <c r="S172" s="2"/>
      <c r="T172" s="169" t="str">
        <f t="shared" si="18"/>
        <v/>
      </c>
      <c r="U172" s="39" t="str">
        <f t="shared" si="19"/>
        <v/>
      </c>
      <c r="V172" s="170"/>
      <c r="W172" s="40"/>
      <c r="X172" s="41" t="str">
        <f t="shared" si="14"/>
        <v/>
      </c>
      <c r="Y172" s="205" t="str">
        <f t="shared" si="15"/>
        <v/>
      </c>
      <c r="Z172" s="205" t="str">
        <f t="shared" si="16"/>
        <v/>
      </c>
      <c r="AA172" s="163">
        <f t="shared" si="17"/>
        <v>0</v>
      </c>
    </row>
    <row r="173" spans="1:27" ht="26.1" customHeight="1" thickTop="1" thickBot="1">
      <c r="A173" s="32"/>
      <c r="B173" s="33"/>
      <c r="C173" s="32"/>
      <c r="D173" s="218"/>
      <c r="E173" s="219"/>
      <c r="F173" s="220"/>
      <c r="G173" s="34"/>
      <c r="H173" s="221"/>
      <c r="I173" s="2"/>
      <c r="J173" s="221"/>
      <c r="K173" s="2"/>
      <c r="L173" s="221"/>
      <c r="M173" s="2"/>
      <c r="N173" s="221"/>
      <c r="O173" s="2"/>
      <c r="P173" s="221"/>
      <c r="Q173" s="2"/>
      <c r="R173" s="221"/>
      <c r="S173" s="2"/>
      <c r="T173" s="169" t="str">
        <f t="shared" si="18"/>
        <v/>
      </c>
      <c r="U173" s="39" t="str">
        <f t="shared" si="19"/>
        <v/>
      </c>
      <c r="V173" s="170"/>
      <c r="W173" s="40"/>
      <c r="X173" s="41" t="str">
        <f t="shared" si="14"/>
        <v/>
      </c>
      <c r="Y173" s="205" t="str">
        <f t="shared" si="15"/>
        <v/>
      </c>
      <c r="Z173" s="205" t="str">
        <f t="shared" si="16"/>
        <v/>
      </c>
      <c r="AA173" s="163">
        <f t="shared" si="17"/>
        <v>0</v>
      </c>
    </row>
    <row r="174" spans="1:27" ht="26.1" customHeight="1" thickTop="1" thickBot="1">
      <c r="A174" s="32"/>
      <c r="B174" s="33"/>
      <c r="C174" s="32"/>
      <c r="D174" s="218"/>
      <c r="E174" s="219"/>
      <c r="F174" s="220"/>
      <c r="G174" s="34"/>
      <c r="H174" s="221"/>
      <c r="I174" s="2"/>
      <c r="J174" s="221"/>
      <c r="K174" s="2"/>
      <c r="L174" s="221"/>
      <c r="M174" s="2"/>
      <c r="N174" s="221"/>
      <c r="O174" s="2"/>
      <c r="P174" s="221"/>
      <c r="Q174" s="2"/>
      <c r="R174" s="221"/>
      <c r="S174" s="2"/>
      <c r="T174" s="169" t="str">
        <f t="shared" si="18"/>
        <v/>
      </c>
      <c r="U174" s="39" t="str">
        <f t="shared" si="19"/>
        <v/>
      </c>
      <c r="V174" s="170"/>
      <c r="W174" s="40"/>
      <c r="X174" s="41" t="str">
        <f t="shared" si="14"/>
        <v/>
      </c>
      <c r="Y174" s="205" t="str">
        <f t="shared" si="15"/>
        <v/>
      </c>
      <c r="Z174" s="205" t="str">
        <f t="shared" si="16"/>
        <v/>
      </c>
      <c r="AA174" s="163">
        <f t="shared" si="17"/>
        <v>0</v>
      </c>
    </row>
    <row r="175" spans="1:27" ht="26.1" customHeight="1" thickTop="1" thickBot="1">
      <c r="A175" s="32"/>
      <c r="B175" s="33"/>
      <c r="C175" s="32"/>
      <c r="D175" s="218"/>
      <c r="E175" s="219"/>
      <c r="F175" s="220"/>
      <c r="G175" s="34"/>
      <c r="H175" s="221"/>
      <c r="I175" s="2"/>
      <c r="J175" s="221"/>
      <c r="K175" s="2"/>
      <c r="L175" s="221"/>
      <c r="M175" s="2"/>
      <c r="N175" s="221"/>
      <c r="O175" s="2"/>
      <c r="P175" s="221"/>
      <c r="Q175" s="2"/>
      <c r="R175" s="221"/>
      <c r="S175" s="2"/>
      <c r="T175" s="169" t="str">
        <f t="shared" si="18"/>
        <v/>
      </c>
      <c r="U175" s="39" t="str">
        <f t="shared" si="19"/>
        <v/>
      </c>
      <c r="V175" s="170"/>
      <c r="W175" s="40"/>
      <c r="X175" s="41" t="str">
        <f t="shared" si="14"/>
        <v/>
      </c>
      <c r="Y175" s="205" t="str">
        <f t="shared" si="15"/>
        <v/>
      </c>
      <c r="Z175" s="205" t="str">
        <f t="shared" si="16"/>
        <v/>
      </c>
      <c r="AA175" s="163">
        <f t="shared" si="17"/>
        <v>0</v>
      </c>
    </row>
    <row r="176" spans="1:27" ht="26.1" customHeight="1" thickTop="1" thickBot="1">
      <c r="A176" s="32"/>
      <c r="B176" s="33"/>
      <c r="C176" s="32"/>
      <c r="D176" s="218"/>
      <c r="E176" s="219"/>
      <c r="F176" s="220"/>
      <c r="G176" s="34"/>
      <c r="H176" s="221"/>
      <c r="I176" s="2"/>
      <c r="J176" s="221"/>
      <c r="K176" s="2"/>
      <c r="L176" s="221"/>
      <c r="M176" s="2"/>
      <c r="N176" s="221"/>
      <c r="O176" s="2"/>
      <c r="P176" s="221"/>
      <c r="Q176" s="2"/>
      <c r="R176" s="221"/>
      <c r="S176" s="2"/>
      <c r="T176" s="169" t="str">
        <f t="shared" si="18"/>
        <v/>
      </c>
      <c r="U176" s="39" t="str">
        <f t="shared" si="19"/>
        <v/>
      </c>
      <c r="V176" s="170"/>
      <c r="W176" s="40"/>
      <c r="X176" s="41" t="str">
        <f t="shared" si="14"/>
        <v/>
      </c>
      <c r="Y176" s="205" t="str">
        <f t="shared" si="15"/>
        <v/>
      </c>
      <c r="Z176" s="205" t="str">
        <f t="shared" si="16"/>
        <v/>
      </c>
      <c r="AA176" s="163">
        <f t="shared" si="17"/>
        <v>0</v>
      </c>
    </row>
    <row r="177" spans="1:27" ht="26.1" customHeight="1" thickTop="1" thickBot="1">
      <c r="A177" s="32"/>
      <c r="B177" s="33"/>
      <c r="C177" s="32"/>
      <c r="D177" s="218"/>
      <c r="E177" s="219"/>
      <c r="F177" s="220"/>
      <c r="G177" s="34"/>
      <c r="H177" s="221"/>
      <c r="I177" s="2"/>
      <c r="J177" s="221"/>
      <c r="K177" s="2"/>
      <c r="L177" s="221"/>
      <c r="M177" s="2"/>
      <c r="N177" s="221"/>
      <c r="O177" s="2"/>
      <c r="P177" s="221"/>
      <c r="Q177" s="2"/>
      <c r="R177" s="221"/>
      <c r="S177" s="2"/>
      <c r="T177" s="169" t="str">
        <f t="shared" si="18"/>
        <v/>
      </c>
      <c r="U177" s="39" t="str">
        <f t="shared" si="19"/>
        <v/>
      </c>
      <c r="V177" s="170"/>
      <c r="W177" s="40"/>
      <c r="X177" s="41" t="str">
        <f t="shared" si="14"/>
        <v/>
      </c>
      <c r="Y177" s="205" t="str">
        <f t="shared" si="15"/>
        <v/>
      </c>
      <c r="Z177" s="205" t="str">
        <f t="shared" si="16"/>
        <v/>
      </c>
      <c r="AA177" s="163">
        <f t="shared" si="17"/>
        <v>0</v>
      </c>
    </row>
    <row r="178" spans="1:27" ht="26.1" customHeight="1" thickTop="1" thickBot="1">
      <c r="A178" s="32"/>
      <c r="B178" s="33"/>
      <c r="C178" s="32"/>
      <c r="D178" s="218"/>
      <c r="E178" s="219"/>
      <c r="F178" s="220"/>
      <c r="G178" s="34"/>
      <c r="H178" s="221"/>
      <c r="I178" s="2"/>
      <c r="J178" s="221"/>
      <c r="K178" s="2"/>
      <c r="L178" s="221"/>
      <c r="M178" s="2"/>
      <c r="N178" s="221"/>
      <c r="O178" s="2"/>
      <c r="P178" s="221"/>
      <c r="Q178" s="2"/>
      <c r="R178" s="221"/>
      <c r="S178" s="2"/>
      <c r="T178" s="169" t="str">
        <f t="shared" si="18"/>
        <v/>
      </c>
      <c r="U178" s="39" t="str">
        <f t="shared" si="19"/>
        <v/>
      </c>
      <c r="V178" s="170"/>
      <c r="W178" s="40"/>
      <c r="X178" s="41" t="str">
        <f t="shared" si="14"/>
        <v/>
      </c>
      <c r="Y178" s="205" t="str">
        <f t="shared" si="15"/>
        <v/>
      </c>
      <c r="Z178" s="205" t="str">
        <f t="shared" si="16"/>
        <v/>
      </c>
      <c r="AA178" s="163">
        <f t="shared" si="17"/>
        <v>0</v>
      </c>
    </row>
    <row r="179" spans="1:27" ht="26.1" customHeight="1" thickTop="1" thickBot="1">
      <c r="A179" s="32"/>
      <c r="B179" s="33"/>
      <c r="C179" s="32"/>
      <c r="D179" s="218"/>
      <c r="E179" s="219"/>
      <c r="F179" s="220"/>
      <c r="G179" s="34"/>
      <c r="H179" s="221"/>
      <c r="I179" s="2"/>
      <c r="J179" s="221"/>
      <c r="K179" s="2"/>
      <c r="L179" s="221"/>
      <c r="M179" s="2"/>
      <c r="N179" s="221"/>
      <c r="O179" s="2"/>
      <c r="P179" s="221"/>
      <c r="Q179" s="2"/>
      <c r="R179" s="221"/>
      <c r="S179" s="2"/>
      <c r="T179" s="169" t="str">
        <f t="shared" si="18"/>
        <v/>
      </c>
      <c r="U179" s="39" t="str">
        <f t="shared" si="19"/>
        <v/>
      </c>
      <c r="V179" s="170"/>
      <c r="W179" s="40"/>
      <c r="X179" s="41" t="str">
        <f t="shared" si="14"/>
        <v/>
      </c>
      <c r="Y179" s="205" t="str">
        <f t="shared" si="15"/>
        <v/>
      </c>
      <c r="Z179" s="205" t="str">
        <f t="shared" si="16"/>
        <v/>
      </c>
      <c r="AA179" s="163">
        <f t="shared" si="17"/>
        <v>0</v>
      </c>
    </row>
    <row r="180" spans="1:27" ht="26.1" customHeight="1" thickTop="1" thickBot="1">
      <c r="A180" s="32"/>
      <c r="B180" s="33"/>
      <c r="C180" s="32"/>
      <c r="D180" s="218"/>
      <c r="E180" s="219"/>
      <c r="F180" s="220"/>
      <c r="G180" s="34"/>
      <c r="H180" s="221"/>
      <c r="I180" s="2"/>
      <c r="J180" s="221"/>
      <c r="K180" s="2"/>
      <c r="L180" s="221"/>
      <c r="M180" s="2"/>
      <c r="N180" s="221"/>
      <c r="O180" s="2"/>
      <c r="P180" s="221"/>
      <c r="Q180" s="2"/>
      <c r="R180" s="221"/>
      <c r="S180" s="2"/>
      <c r="T180" s="169" t="str">
        <f t="shared" si="18"/>
        <v/>
      </c>
      <c r="U180" s="39" t="str">
        <f t="shared" si="19"/>
        <v/>
      </c>
      <c r="V180" s="170"/>
      <c r="W180" s="40"/>
      <c r="X180" s="41" t="str">
        <f t="shared" si="14"/>
        <v/>
      </c>
      <c r="Y180" s="205" t="str">
        <f t="shared" si="15"/>
        <v/>
      </c>
      <c r="Z180" s="205" t="str">
        <f t="shared" si="16"/>
        <v/>
      </c>
      <c r="AA180" s="163">
        <f t="shared" si="17"/>
        <v>0</v>
      </c>
    </row>
    <row r="181" spans="1:27" ht="26.1" customHeight="1" thickTop="1" thickBot="1">
      <c r="A181" s="32"/>
      <c r="B181" s="33"/>
      <c r="C181" s="32"/>
      <c r="D181" s="218"/>
      <c r="E181" s="219"/>
      <c r="F181" s="220"/>
      <c r="G181" s="34"/>
      <c r="H181" s="221"/>
      <c r="I181" s="2"/>
      <c r="J181" s="221"/>
      <c r="K181" s="2"/>
      <c r="L181" s="221"/>
      <c r="M181" s="2"/>
      <c r="N181" s="221"/>
      <c r="O181" s="2"/>
      <c r="P181" s="221"/>
      <c r="Q181" s="2"/>
      <c r="R181" s="221"/>
      <c r="S181" s="2"/>
      <c r="T181" s="169" t="str">
        <f t="shared" si="18"/>
        <v/>
      </c>
      <c r="U181" s="39" t="str">
        <f t="shared" si="19"/>
        <v/>
      </c>
      <c r="V181" s="170"/>
      <c r="W181" s="40"/>
      <c r="X181" s="41" t="str">
        <f t="shared" si="14"/>
        <v/>
      </c>
      <c r="Y181" s="205" t="str">
        <f t="shared" si="15"/>
        <v/>
      </c>
      <c r="Z181" s="205" t="str">
        <f t="shared" si="16"/>
        <v/>
      </c>
      <c r="AA181" s="163">
        <f t="shared" si="17"/>
        <v>0</v>
      </c>
    </row>
    <row r="182" spans="1:27" ht="26.1" customHeight="1" thickTop="1" thickBot="1">
      <c r="A182" s="32"/>
      <c r="B182" s="33"/>
      <c r="C182" s="32"/>
      <c r="D182" s="218"/>
      <c r="E182" s="219"/>
      <c r="F182" s="220"/>
      <c r="G182" s="34"/>
      <c r="H182" s="221"/>
      <c r="I182" s="2"/>
      <c r="J182" s="221"/>
      <c r="K182" s="2"/>
      <c r="L182" s="221"/>
      <c r="M182" s="2"/>
      <c r="N182" s="221"/>
      <c r="O182" s="2"/>
      <c r="P182" s="221"/>
      <c r="Q182" s="2"/>
      <c r="R182" s="221"/>
      <c r="S182" s="2"/>
      <c r="T182" s="169" t="str">
        <f t="shared" si="18"/>
        <v/>
      </c>
      <c r="U182" s="39" t="str">
        <f t="shared" si="19"/>
        <v/>
      </c>
      <c r="V182" s="170"/>
      <c r="W182" s="40"/>
      <c r="X182" s="41" t="str">
        <f t="shared" si="14"/>
        <v/>
      </c>
      <c r="Y182" s="205" t="str">
        <f t="shared" si="15"/>
        <v/>
      </c>
      <c r="Z182" s="205" t="str">
        <f t="shared" si="16"/>
        <v/>
      </c>
      <c r="AA182" s="163">
        <f t="shared" si="17"/>
        <v>0</v>
      </c>
    </row>
    <row r="183" spans="1:27" ht="26.1" customHeight="1" thickTop="1" thickBot="1">
      <c r="A183" s="32"/>
      <c r="B183" s="33"/>
      <c r="C183" s="32"/>
      <c r="D183" s="218"/>
      <c r="E183" s="219"/>
      <c r="F183" s="220"/>
      <c r="G183" s="34"/>
      <c r="H183" s="221"/>
      <c r="I183" s="2"/>
      <c r="J183" s="221"/>
      <c r="K183" s="2"/>
      <c r="L183" s="221"/>
      <c r="M183" s="2"/>
      <c r="N183" s="221"/>
      <c r="O183" s="2"/>
      <c r="P183" s="221"/>
      <c r="Q183" s="2"/>
      <c r="R183" s="221"/>
      <c r="S183" s="2"/>
      <c r="T183" s="169" t="str">
        <f t="shared" si="18"/>
        <v/>
      </c>
      <c r="U183" s="39" t="str">
        <f t="shared" si="19"/>
        <v/>
      </c>
      <c r="V183" s="170"/>
      <c r="W183" s="40"/>
      <c r="X183" s="41" t="str">
        <f t="shared" si="14"/>
        <v/>
      </c>
      <c r="Y183" s="205" t="str">
        <f t="shared" si="15"/>
        <v/>
      </c>
      <c r="Z183" s="205" t="str">
        <f t="shared" si="16"/>
        <v/>
      </c>
      <c r="AA183" s="163">
        <f t="shared" si="17"/>
        <v>0</v>
      </c>
    </row>
    <row r="184" spans="1:27" ht="26.1" customHeight="1" thickTop="1" thickBot="1">
      <c r="A184" s="32"/>
      <c r="B184" s="33"/>
      <c r="C184" s="32"/>
      <c r="D184" s="218"/>
      <c r="E184" s="219"/>
      <c r="F184" s="220"/>
      <c r="G184" s="34"/>
      <c r="H184" s="221"/>
      <c r="I184" s="2"/>
      <c r="J184" s="221"/>
      <c r="K184" s="2"/>
      <c r="L184" s="221"/>
      <c r="M184" s="2"/>
      <c r="N184" s="221"/>
      <c r="O184" s="2"/>
      <c r="P184" s="221"/>
      <c r="Q184" s="2"/>
      <c r="R184" s="221"/>
      <c r="S184" s="2"/>
      <c r="T184" s="169" t="str">
        <f t="shared" si="18"/>
        <v/>
      </c>
      <c r="U184" s="39" t="str">
        <f t="shared" si="19"/>
        <v/>
      </c>
      <c r="V184" s="170"/>
      <c r="W184" s="40"/>
      <c r="X184" s="41" t="str">
        <f t="shared" si="14"/>
        <v/>
      </c>
      <c r="Y184" s="205" t="str">
        <f t="shared" si="15"/>
        <v/>
      </c>
      <c r="Z184" s="205" t="str">
        <f t="shared" si="16"/>
        <v/>
      </c>
      <c r="AA184" s="163">
        <f t="shared" si="17"/>
        <v>0</v>
      </c>
    </row>
    <row r="185" spans="1:27" ht="26.1" customHeight="1" thickTop="1" thickBot="1">
      <c r="A185" s="32"/>
      <c r="B185" s="33"/>
      <c r="C185" s="32"/>
      <c r="D185" s="218"/>
      <c r="E185" s="219"/>
      <c r="F185" s="220"/>
      <c r="G185" s="34"/>
      <c r="H185" s="221"/>
      <c r="I185" s="2"/>
      <c r="J185" s="221"/>
      <c r="K185" s="2"/>
      <c r="L185" s="221"/>
      <c r="M185" s="2"/>
      <c r="N185" s="221"/>
      <c r="O185" s="2"/>
      <c r="P185" s="221"/>
      <c r="Q185" s="2"/>
      <c r="R185" s="221"/>
      <c r="S185" s="2"/>
      <c r="T185" s="169" t="str">
        <f t="shared" si="18"/>
        <v/>
      </c>
      <c r="U185" s="39" t="str">
        <f t="shared" si="19"/>
        <v/>
      </c>
      <c r="V185" s="170"/>
      <c r="W185" s="40"/>
      <c r="X185" s="41" t="str">
        <f t="shared" si="14"/>
        <v/>
      </c>
      <c r="Y185" s="205" t="str">
        <f t="shared" si="15"/>
        <v/>
      </c>
      <c r="Z185" s="205" t="str">
        <f t="shared" si="16"/>
        <v/>
      </c>
      <c r="AA185" s="163">
        <f t="shared" si="17"/>
        <v>0</v>
      </c>
    </row>
    <row r="186" spans="1:27" ht="26.1" customHeight="1" thickTop="1" thickBot="1">
      <c r="A186" s="32"/>
      <c r="B186" s="33"/>
      <c r="C186" s="32"/>
      <c r="D186" s="218"/>
      <c r="E186" s="219"/>
      <c r="F186" s="220"/>
      <c r="G186" s="34"/>
      <c r="H186" s="221"/>
      <c r="I186" s="2"/>
      <c r="J186" s="221"/>
      <c r="K186" s="2"/>
      <c r="L186" s="221"/>
      <c r="M186" s="2"/>
      <c r="N186" s="221"/>
      <c r="O186" s="2"/>
      <c r="P186" s="221"/>
      <c r="Q186" s="2"/>
      <c r="R186" s="221"/>
      <c r="S186" s="2"/>
      <c r="T186" s="169" t="str">
        <f t="shared" si="18"/>
        <v/>
      </c>
      <c r="U186" s="39" t="str">
        <f t="shared" si="19"/>
        <v/>
      </c>
      <c r="V186" s="170"/>
      <c r="W186" s="40"/>
      <c r="X186" s="41" t="str">
        <f t="shared" si="14"/>
        <v/>
      </c>
      <c r="Y186" s="205" t="str">
        <f t="shared" si="15"/>
        <v/>
      </c>
      <c r="Z186" s="205" t="str">
        <f t="shared" si="16"/>
        <v/>
      </c>
      <c r="AA186" s="163">
        <f t="shared" si="17"/>
        <v>0</v>
      </c>
    </row>
    <row r="187" spans="1:27" ht="26.1" customHeight="1" thickTop="1" thickBot="1">
      <c r="A187" s="32"/>
      <c r="B187" s="33"/>
      <c r="C187" s="32"/>
      <c r="D187" s="218"/>
      <c r="E187" s="219"/>
      <c r="F187" s="220"/>
      <c r="G187" s="34"/>
      <c r="H187" s="221"/>
      <c r="I187" s="2"/>
      <c r="J187" s="221"/>
      <c r="K187" s="2"/>
      <c r="L187" s="221"/>
      <c r="M187" s="2"/>
      <c r="N187" s="221"/>
      <c r="O187" s="2"/>
      <c r="P187" s="221"/>
      <c r="Q187" s="2"/>
      <c r="R187" s="221"/>
      <c r="S187" s="2"/>
      <c r="T187" s="169" t="str">
        <f t="shared" si="18"/>
        <v/>
      </c>
      <c r="U187" s="39" t="str">
        <f t="shared" si="19"/>
        <v/>
      </c>
      <c r="V187" s="170"/>
      <c r="W187" s="40"/>
      <c r="X187" s="41" t="str">
        <f t="shared" si="14"/>
        <v/>
      </c>
      <c r="Y187" s="205" t="str">
        <f t="shared" si="15"/>
        <v/>
      </c>
      <c r="Z187" s="205" t="str">
        <f t="shared" si="16"/>
        <v/>
      </c>
      <c r="AA187" s="163">
        <f t="shared" si="17"/>
        <v>0</v>
      </c>
    </row>
    <row r="188" spans="1:27" ht="26.1" customHeight="1" thickTop="1" thickBot="1">
      <c r="A188" s="32"/>
      <c r="B188" s="33"/>
      <c r="C188" s="32"/>
      <c r="D188" s="218"/>
      <c r="E188" s="219"/>
      <c r="F188" s="220"/>
      <c r="G188" s="34"/>
      <c r="H188" s="221"/>
      <c r="I188" s="2"/>
      <c r="J188" s="221"/>
      <c r="K188" s="2"/>
      <c r="L188" s="221"/>
      <c r="M188" s="2"/>
      <c r="N188" s="221"/>
      <c r="O188" s="2"/>
      <c r="P188" s="221"/>
      <c r="Q188" s="2"/>
      <c r="R188" s="221"/>
      <c r="S188" s="2"/>
      <c r="T188" s="169" t="str">
        <f t="shared" si="18"/>
        <v/>
      </c>
      <c r="U188" s="39" t="str">
        <f t="shared" si="19"/>
        <v/>
      </c>
      <c r="V188" s="170"/>
      <c r="W188" s="40"/>
      <c r="X188" s="41" t="str">
        <f t="shared" si="14"/>
        <v/>
      </c>
      <c r="Y188" s="205" t="str">
        <f t="shared" si="15"/>
        <v/>
      </c>
      <c r="Z188" s="205" t="str">
        <f t="shared" si="16"/>
        <v/>
      </c>
      <c r="AA188" s="163">
        <f t="shared" si="17"/>
        <v>0</v>
      </c>
    </row>
    <row r="189" spans="1:27" ht="26.1" customHeight="1" thickTop="1" thickBot="1">
      <c r="A189" s="32"/>
      <c r="B189" s="33"/>
      <c r="C189" s="32"/>
      <c r="D189" s="218"/>
      <c r="E189" s="219"/>
      <c r="F189" s="220"/>
      <c r="G189" s="34"/>
      <c r="H189" s="221"/>
      <c r="I189" s="2"/>
      <c r="J189" s="221"/>
      <c r="K189" s="2"/>
      <c r="L189" s="221"/>
      <c r="M189" s="2"/>
      <c r="N189" s="221"/>
      <c r="O189" s="2"/>
      <c r="P189" s="221"/>
      <c r="Q189" s="2"/>
      <c r="R189" s="221"/>
      <c r="S189" s="2"/>
      <c r="T189" s="169" t="str">
        <f t="shared" si="18"/>
        <v/>
      </c>
      <c r="U189" s="39" t="str">
        <f t="shared" si="19"/>
        <v/>
      </c>
      <c r="V189" s="170"/>
      <c r="W189" s="40"/>
      <c r="X189" s="41" t="str">
        <f t="shared" si="14"/>
        <v/>
      </c>
      <c r="Y189" s="205" t="str">
        <f t="shared" si="15"/>
        <v/>
      </c>
      <c r="Z189" s="205" t="str">
        <f t="shared" si="16"/>
        <v/>
      </c>
      <c r="AA189" s="163">
        <f t="shared" si="17"/>
        <v>0</v>
      </c>
    </row>
    <row r="190" spans="1:27" ht="26.1" customHeight="1" thickTop="1" thickBot="1">
      <c r="A190" s="32"/>
      <c r="B190" s="33"/>
      <c r="C190" s="32"/>
      <c r="D190" s="218"/>
      <c r="E190" s="219"/>
      <c r="F190" s="220"/>
      <c r="G190" s="34"/>
      <c r="H190" s="221"/>
      <c r="I190" s="2"/>
      <c r="J190" s="221"/>
      <c r="K190" s="2"/>
      <c r="L190" s="221"/>
      <c r="M190" s="2"/>
      <c r="N190" s="221"/>
      <c r="O190" s="2"/>
      <c r="P190" s="221"/>
      <c r="Q190" s="2"/>
      <c r="R190" s="221"/>
      <c r="S190" s="2"/>
      <c r="T190" s="169" t="str">
        <f t="shared" si="18"/>
        <v/>
      </c>
      <c r="U190" s="39" t="str">
        <f t="shared" si="19"/>
        <v/>
      </c>
      <c r="V190" s="170"/>
      <c r="W190" s="40"/>
      <c r="X190" s="41" t="str">
        <f t="shared" si="14"/>
        <v/>
      </c>
      <c r="Y190" s="205" t="str">
        <f t="shared" si="15"/>
        <v/>
      </c>
      <c r="Z190" s="205" t="str">
        <f t="shared" si="16"/>
        <v/>
      </c>
      <c r="AA190" s="163">
        <f t="shared" si="17"/>
        <v>0</v>
      </c>
    </row>
    <row r="191" spans="1:27" ht="26.1" customHeight="1" thickTop="1" thickBot="1">
      <c r="A191" s="32"/>
      <c r="B191" s="33"/>
      <c r="C191" s="32"/>
      <c r="D191" s="218"/>
      <c r="E191" s="219"/>
      <c r="F191" s="220"/>
      <c r="G191" s="34"/>
      <c r="H191" s="221"/>
      <c r="I191" s="2"/>
      <c r="J191" s="221"/>
      <c r="K191" s="2"/>
      <c r="L191" s="221"/>
      <c r="M191" s="2"/>
      <c r="N191" s="221"/>
      <c r="O191" s="2"/>
      <c r="P191" s="221"/>
      <c r="Q191" s="2"/>
      <c r="R191" s="221"/>
      <c r="S191" s="2"/>
      <c r="T191" s="169" t="str">
        <f t="shared" si="18"/>
        <v/>
      </c>
      <c r="U191" s="39" t="str">
        <f t="shared" si="19"/>
        <v/>
      </c>
      <c r="V191" s="170"/>
      <c r="W191" s="40"/>
      <c r="X191" s="41" t="str">
        <f t="shared" si="14"/>
        <v/>
      </c>
      <c r="Y191" s="205" t="str">
        <f t="shared" si="15"/>
        <v/>
      </c>
      <c r="Z191" s="205" t="str">
        <f t="shared" si="16"/>
        <v/>
      </c>
      <c r="AA191" s="163">
        <f t="shared" si="17"/>
        <v>0</v>
      </c>
    </row>
    <row r="192" spans="1:27" ht="26.1" customHeight="1" thickTop="1" thickBot="1">
      <c r="A192" s="32"/>
      <c r="B192" s="33"/>
      <c r="C192" s="32"/>
      <c r="D192" s="218"/>
      <c r="E192" s="219"/>
      <c r="F192" s="220"/>
      <c r="G192" s="34"/>
      <c r="H192" s="221"/>
      <c r="I192" s="2"/>
      <c r="J192" s="221"/>
      <c r="K192" s="2"/>
      <c r="L192" s="221"/>
      <c r="M192" s="2"/>
      <c r="N192" s="221"/>
      <c r="O192" s="2"/>
      <c r="P192" s="221"/>
      <c r="Q192" s="2"/>
      <c r="R192" s="221"/>
      <c r="S192" s="2"/>
      <c r="T192" s="169" t="str">
        <f t="shared" si="18"/>
        <v/>
      </c>
      <c r="U192" s="39" t="str">
        <f t="shared" si="19"/>
        <v/>
      </c>
      <c r="V192" s="170"/>
      <c r="W192" s="40"/>
      <c r="X192" s="41" t="str">
        <f t="shared" si="14"/>
        <v/>
      </c>
      <c r="Y192" s="205" t="str">
        <f t="shared" si="15"/>
        <v/>
      </c>
      <c r="Z192" s="205" t="str">
        <f t="shared" si="16"/>
        <v/>
      </c>
      <c r="AA192" s="163">
        <f t="shared" si="17"/>
        <v>0</v>
      </c>
    </row>
    <row r="193" spans="1:27" ht="26.1" customHeight="1" thickTop="1" thickBot="1">
      <c r="A193" s="32"/>
      <c r="B193" s="33"/>
      <c r="C193" s="32"/>
      <c r="D193" s="218"/>
      <c r="E193" s="219"/>
      <c r="F193" s="220"/>
      <c r="G193" s="34"/>
      <c r="H193" s="221"/>
      <c r="I193" s="2"/>
      <c r="J193" s="221"/>
      <c r="K193" s="2"/>
      <c r="L193" s="221"/>
      <c r="M193" s="2"/>
      <c r="N193" s="221"/>
      <c r="O193" s="2"/>
      <c r="P193" s="221"/>
      <c r="Q193" s="2"/>
      <c r="R193" s="221"/>
      <c r="S193" s="2"/>
      <c r="T193" s="169" t="str">
        <f t="shared" si="18"/>
        <v/>
      </c>
      <c r="U193" s="39" t="str">
        <f t="shared" si="19"/>
        <v/>
      </c>
      <c r="V193" s="170"/>
      <c r="W193" s="40"/>
      <c r="X193" s="41" t="str">
        <f t="shared" si="14"/>
        <v/>
      </c>
      <c r="Y193" s="205" t="str">
        <f t="shared" si="15"/>
        <v/>
      </c>
      <c r="Z193" s="205" t="str">
        <f t="shared" si="16"/>
        <v/>
      </c>
      <c r="AA193" s="163">
        <f t="shared" si="17"/>
        <v>0</v>
      </c>
    </row>
    <row r="194" spans="1:27" ht="26.1" customHeight="1" thickTop="1" thickBot="1">
      <c r="A194" s="32"/>
      <c r="B194" s="33"/>
      <c r="C194" s="32"/>
      <c r="D194" s="218"/>
      <c r="E194" s="219"/>
      <c r="F194" s="220"/>
      <c r="G194" s="34"/>
      <c r="H194" s="221"/>
      <c r="I194" s="2"/>
      <c r="J194" s="221"/>
      <c r="K194" s="2"/>
      <c r="L194" s="221"/>
      <c r="M194" s="2"/>
      <c r="N194" s="221"/>
      <c r="O194" s="2"/>
      <c r="P194" s="221"/>
      <c r="Q194" s="2"/>
      <c r="R194" s="221"/>
      <c r="S194" s="2"/>
      <c r="T194" s="169" t="str">
        <f t="shared" si="18"/>
        <v/>
      </c>
      <c r="U194" s="39" t="str">
        <f t="shared" si="19"/>
        <v/>
      </c>
      <c r="V194" s="170"/>
      <c r="W194" s="40"/>
      <c r="X194" s="41" t="str">
        <f t="shared" si="14"/>
        <v/>
      </c>
      <c r="Y194" s="205" t="str">
        <f t="shared" si="15"/>
        <v/>
      </c>
      <c r="Z194" s="205" t="str">
        <f t="shared" si="16"/>
        <v/>
      </c>
      <c r="AA194" s="163">
        <f t="shared" si="17"/>
        <v>0</v>
      </c>
    </row>
    <row r="195" spans="1:27" ht="26.1" customHeight="1" thickTop="1" thickBot="1">
      <c r="A195" s="32"/>
      <c r="B195" s="33"/>
      <c r="C195" s="32"/>
      <c r="D195" s="218"/>
      <c r="E195" s="219"/>
      <c r="F195" s="220"/>
      <c r="G195" s="34"/>
      <c r="H195" s="221"/>
      <c r="I195" s="2"/>
      <c r="J195" s="221"/>
      <c r="K195" s="2"/>
      <c r="L195" s="221"/>
      <c r="M195" s="2"/>
      <c r="N195" s="221"/>
      <c r="O195" s="2"/>
      <c r="P195" s="221"/>
      <c r="Q195" s="2"/>
      <c r="R195" s="221"/>
      <c r="S195" s="2"/>
      <c r="T195" s="169" t="str">
        <f t="shared" si="18"/>
        <v/>
      </c>
      <c r="U195" s="39" t="str">
        <f t="shared" si="19"/>
        <v/>
      </c>
      <c r="V195" s="170"/>
      <c r="W195" s="40"/>
      <c r="X195" s="41" t="str">
        <f t="shared" si="14"/>
        <v/>
      </c>
      <c r="Y195" s="205" t="str">
        <f t="shared" si="15"/>
        <v/>
      </c>
      <c r="Z195" s="205" t="str">
        <f t="shared" si="16"/>
        <v/>
      </c>
      <c r="AA195" s="163">
        <f t="shared" si="17"/>
        <v>0</v>
      </c>
    </row>
    <row r="196" spans="1:27" ht="26.1" customHeight="1" thickTop="1" thickBot="1">
      <c r="A196" s="32"/>
      <c r="B196" s="33"/>
      <c r="C196" s="32"/>
      <c r="D196" s="218"/>
      <c r="E196" s="219"/>
      <c r="F196" s="220"/>
      <c r="G196" s="34"/>
      <c r="H196" s="221"/>
      <c r="I196" s="2"/>
      <c r="J196" s="221"/>
      <c r="K196" s="2"/>
      <c r="L196" s="221"/>
      <c r="M196" s="2"/>
      <c r="N196" s="221"/>
      <c r="O196" s="2"/>
      <c r="P196" s="221"/>
      <c r="Q196" s="2"/>
      <c r="R196" s="221"/>
      <c r="S196" s="2"/>
      <c r="T196" s="169" t="str">
        <f t="shared" si="18"/>
        <v/>
      </c>
      <c r="U196" s="39" t="str">
        <f t="shared" si="19"/>
        <v/>
      </c>
      <c r="V196" s="170"/>
      <c r="W196" s="40"/>
      <c r="X196" s="41" t="str">
        <f t="shared" si="14"/>
        <v/>
      </c>
      <c r="Y196" s="205" t="str">
        <f t="shared" si="15"/>
        <v/>
      </c>
      <c r="Z196" s="205" t="str">
        <f t="shared" si="16"/>
        <v/>
      </c>
      <c r="AA196" s="163">
        <f t="shared" si="17"/>
        <v>0</v>
      </c>
    </row>
    <row r="197" spans="1:27" ht="26.1" customHeight="1" thickTop="1" thickBot="1">
      <c r="A197" s="32"/>
      <c r="B197" s="33"/>
      <c r="C197" s="32"/>
      <c r="D197" s="218"/>
      <c r="E197" s="219"/>
      <c r="F197" s="220"/>
      <c r="G197" s="34"/>
      <c r="H197" s="221"/>
      <c r="I197" s="2"/>
      <c r="J197" s="221"/>
      <c r="K197" s="2"/>
      <c r="L197" s="221"/>
      <c r="M197" s="2"/>
      <c r="N197" s="221"/>
      <c r="O197" s="2"/>
      <c r="P197" s="221"/>
      <c r="Q197" s="2"/>
      <c r="R197" s="221"/>
      <c r="S197" s="2"/>
      <c r="T197" s="169" t="str">
        <f t="shared" si="18"/>
        <v/>
      </c>
      <c r="U197" s="39" t="str">
        <f t="shared" si="19"/>
        <v/>
      </c>
      <c r="V197" s="170"/>
      <c r="W197" s="40"/>
      <c r="X197" s="41" t="str">
        <f t="shared" si="14"/>
        <v/>
      </c>
      <c r="Y197" s="205" t="str">
        <f t="shared" si="15"/>
        <v/>
      </c>
      <c r="Z197" s="205" t="str">
        <f t="shared" si="16"/>
        <v/>
      </c>
      <c r="AA197" s="163">
        <f t="shared" si="17"/>
        <v>0</v>
      </c>
    </row>
    <row r="198" spans="1:27" ht="26.1" customHeight="1" thickTop="1" thickBot="1">
      <c r="A198" s="32"/>
      <c r="B198" s="33"/>
      <c r="C198" s="32"/>
      <c r="D198" s="218"/>
      <c r="E198" s="219"/>
      <c r="F198" s="220"/>
      <c r="G198" s="34"/>
      <c r="H198" s="221"/>
      <c r="I198" s="2"/>
      <c r="J198" s="221"/>
      <c r="K198" s="2"/>
      <c r="L198" s="221"/>
      <c r="M198" s="2"/>
      <c r="N198" s="221"/>
      <c r="O198" s="2"/>
      <c r="P198" s="221"/>
      <c r="Q198" s="2"/>
      <c r="R198" s="221"/>
      <c r="S198" s="2"/>
      <c r="T198" s="169" t="str">
        <f t="shared" si="18"/>
        <v/>
      </c>
      <c r="U198" s="39" t="str">
        <f t="shared" si="19"/>
        <v/>
      </c>
      <c r="V198" s="170"/>
      <c r="W198" s="40"/>
      <c r="X198" s="41" t="str">
        <f t="shared" si="14"/>
        <v/>
      </c>
      <c r="Y198" s="205" t="str">
        <f t="shared" si="15"/>
        <v/>
      </c>
      <c r="Z198" s="205" t="str">
        <f t="shared" si="16"/>
        <v/>
      </c>
      <c r="AA198" s="163">
        <f t="shared" si="17"/>
        <v>0</v>
      </c>
    </row>
    <row r="199" spans="1:27" ht="26.1" customHeight="1" thickTop="1" thickBot="1">
      <c r="A199" s="32"/>
      <c r="B199" s="33"/>
      <c r="C199" s="32"/>
      <c r="D199" s="218"/>
      <c r="E199" s="219"/>
      <c r="F199" s="220"/>
      <c r="G199" s="34"/>
      <c r="H199" s="221"/>
      <c r="I199" s="2"/>
      <c r="J199" s="221"/>
      <c r="K199" s="2"/>
      <c r="L199" s="221"/>
      <c r="M199" s="2"/>
      <c r="N199" s="221"/>
      <c r="O199" s="2"/>
      <c r="P199" s="221"/>
      <c r="Q199" s="2"/>
      <c r="R199" s="221"/>
      <c r="S199" s="2"/>
      <c r="T199" s="169" t="str">
        <f t="shared" si="18"/>
        <v/>
      </c>
      <c r="U199" s="39" t="str">
        <f t="shared" si="19"/>
        <v/>
      </c>
      <c r="V199" s="170"/>
      <c r="W199" s="40"/>
      <c r="X199" s="41" t="str">
        <f t="shared" si="14"/>
        <v/>
      </c>
      <c r="Y199" s="205" t="str">
        <f t="shared" si="15"/>
        <v/>
      </c>
      <c r="Z199" s="205" t="str">
        <f t="shared" si="16"/>
        <v/>
      </c>
      <c r="AA199" s="163">
        <f t="shared" si="17"/>
        <v>0</v>
      </c>
    </row>
    <row r="200" spans="1:27" ht="26.1" customHeight="1" thickTop="1" thickBot="1">
      <c r="A200" s="32"/>
      <c r="B200" s="33"/>
      <c r="C200" s="32"/>
      <c r="D200" s="218"/>
      <c r="E200" s="219"/>
      <c r="F200" s="220"/>
      <c r="G200" s="34"/>
      <c r="H200" s="221"/>
      <c r="I200" s="2"/>
      <c r="J200" s="221"/>
      <c r="K200" s="2"/>
      <c r="L200" s="221"/>
      <c r="M200" s="2"/>
      <c r="N200" s="221"/>
      <c r="O200" s="2"/>
      <c r="P200" s="221"/>
      <c r="Q200" s="2"/>
      <c r="R200" s="221"/>
      <c r="S200" s="2"/>
      <c r="T200" s="169" t="str">
        <f t="shared" si="18"/>
        <v/>
      </c>
      <c r="U200" s="39" t="str">
        <f t="shared" si="19"/>
        <v/>
      </c>
      <c r="V200" s="170"/>
      <c r="W200" s="40"/>
      <c r="X200" s="41" t="str">
        <f t="shared" si="14"/>
        <v/>
      </c>
      <c r="Y200" s="205" t="str">
        <f t="shared" si="15"/>
        <v/>
      </c>
      <c r="Z200" s="205" t="str">
        <f t="shared" si="16"/>
        <v/>
      </c>
      <c r="AA200" s="163">
        <f t="shared" si="17"/>
        <v>0</v>
      </c>
    </row>
    <row r="201" spans="1:27" ht="26.1" customHeight="1" thickTop="1" thickBot="1">
      <c r="A201" s="32"/>
      <c r="B201" s="33"/>
      <c r="C201" s="32"/>
      <c r="D201" s="218"/>
      <c r="E201" s="219"/>
      <c r="F201" s="220"/>
      <c r="G201" s="34"/>
      <c r="H201" s="221"/>
      <c r="I201" s="2"/>
      <c r="J201" s="221"/>
      <c r="K201" s="2"/>
      <c r="L201" s="221"/>
      <c r="M201" s="2"/>
      <c r="N201" s="221"/>
      <c r="O201" s="2"/>
      <c r="P201" s="221"/>
      <c r="Q201" s="2"/>
      <c r="R201" s="221"/>
      <c r="S201" s="2"/>
      <c r="T201" s="169" t="str">
        <f t="shared" si="18"/>
        <v/>
      </c>
      <c r="U201" s="39" t="str">
        <f t="shared" si="19"/>
        <v/>
      </c>
      <c r="V201" s="170"/>
      <c r="W201" s="40"/>
      <c r="X201" s="41" t="str">
        <f t="shared" si="14"/>
        <v/>
      </c>
      <c r="Y201" s="205" t="str">
        <f t="shared" si="15"/>
        <v/>
      </c>
      <c r="Z201" s="205" t="str">
        <f t="shared" si="16"/>
        <v/>
      </c>
      <c r="AA201" s="163">
        <f t="shared" si="17"/>
        <v>0</v>
      </c>
    </row>
    <row r="202" spans="1:27" ht="26.1" customHeight="1" thickTop="1" thickBot="1">
      <c r="A202" s="32"/>
      <c r="B202" s="33"/>
      <c r="C202" s="32"/>
      <c r="D202" s="218"/>
      <c r="E202" s="219"/>
      <c r="F202" s="220"/>
      <c r="G202" s="34"/>
      <c r="H202" s="221"/>
      <c r="I202" s="2"/>
      <c r="J202" s="221"/>
      <c r="K202" s="2"/>
      <c r="L202" s="221"/>
      <c r="M202" s="2"/>
      <c r="N202" s="221"/>
      <c r="O202" s="2"/>
      <c r="P202" s="221"/>
      <c r="Q202" s="2"/>
      <c r="R202" s="221"/>
      <c r="S202" s="2"/>
      <c r="T202" s="169" t="str">
        <f t="shared" si="18"/>
        <v/>
      </c>
      <c r="U202" s="39" t="str">
        <f t="shared" si="19"/>
        <v/>
      </c>
      <c r="V202" s="170"/>
      <c r="W202" s="40"/>
      <c r="X202" s="41" t="str">
        <f t="shared" si="14"/>
        <v/>
      </c>
      <c r="Y202" s="205" t="str">
        <f t="shared" si="15"/>
        <v/>
      </c>
      <c r="Z202" s="205" t="str">
        <f t="shared" si="16"/>
        <v/>
      </c>
      <c r="AA202" s="163">
        <f t="shared" si="17"/>
        <v>0</v>
      </c>
    </row>
    <row r="203" spans="1:27" ht="26.1" customHeight="1" thickTop="1" thickBot="1">
      <c r="A203" s="32"/>
      <c r="B203" s="33"/>
      <c r="C203" s="32"/>
      <c r="D203" s="218"/>
      <c r="E203" s="219"/>
      <c r="F203" s="220"/>
      <c r="G203" s="34"/>
      <c r="H203" s="221"/>
      <c r="I203" s="2"/>
      <c r="J203" s="221"/>
      <c r="K203" s="2"/>
      <c r="L203" s="221"/>
      <c r="M203" s="2"/>
      <c r="N203" s="221"/>
      <c r="O203" s="2"/>
      <c r="P203" s="221"/>
      <c r="Q203" s="2"/>
      <c r="R203" s="221"/>
      <c r="S203" s="2"/>
      <c r="T203" s="169" t="str">
        <f t="shared" si="18"/>
        <v/>
      </c>
      <c r="U203" s="39" t="str">
        <f t="shared" si="19"/>
        <v/>
      </c>
      <c r="V203" s="170"/>
      <c r="W203" s="40"/>
      <c r="X203" s="41" t="str">
        <f t="shared" si="14"/>
        <v/>
      </c>
      <c r="Y203" s="205" t="str">
        <f t="shared" si="15"/>
        <v/>
      </c>
      <c r="Z203" s="205" t="str">
        <f t="shared" si="16"/>
        <v/>
      </c>
      <c r="AA203" s="163">
        <f t="shared" si="17"/>
        <v>0</v>
      </c>
    </row>
    <row r="204" spans="1:27" ht="26.1" customHeight="1" thickTop="1" thickBot="1">
      <c r="A204" s="32"/>
      <c r="B204" s="33"/>
      <c r="C204" s="32"/>
      <c r="D204" s="218"/>
      <c r="E204" s="219"/>
      <c r="F204" s="220"/>
      <c r="G204" s="34"/>
      <c r="H204" s="221"/>
      <c r="I204" s="2"/>
      <c r="J204" s="221"/>
      <c r="K204" s="2"/>
      <c r="L204" s="221"/>
      <c r="M204" s="2"/>
      <c r="N204" s="221"/>
      <c r="O204" s="2"/>
      <c r="P204" s="221"/>
      <c r="Q204" s="2"/>
      <c r="R204" s="221"/>
      <c r="S204" s="2"/>
      <c r="T204" s="169" t="str">
        <f t="shared" si="18"/>
        <v/>
      </c>
      <c r="U204" s="39" t="str">
        <f t="shared" si="19"/>
        <v/>
      </c>
      <c r="V204" s="170"/>
      <c r="W204" s="40"/>
      <c r="X204" s="41" t="str">
        <f t="shared" si="14"/>
        <v/>
      </c>
      <c r="Y204" s="205" t="str">
        <f t="shared" si="15"/>
        <v/>
      </c>
      <c r="Z204" s="205" t="str">
        <f t="shared" si="16"/>
        <v/>
      </c>
      <c r="AA204" s="163">
        <f t="shared" si="17"/>
        <v>0</v>
      </c>
    </row>
    <row r="205" spans="1:27" ht="26.1" customHeight="1" thickTop="1" thickBot="1">
      <c r="A205" s="32"/>
      <c r="B205" s="33"/>
      <c r="C205" s="32"/>
      <c r="D205" s="218"/>
      <c r="E205" s="219"/>
      <c r="F205" s="220"/>
      <c r="G205" s="34"/>
      <c r="H205" s="221"/>
      <c r="I205" s="2"/>
      <c r="J205" s="221"/>
      <c r="K205" s="2"/>
      <c r="L205" s="221"/>
      <c r="M205" s="2"/>
      <c r="N205" s="221"/>
      <c r="O205" s="2"/>
      <c r="P205" s="221"/>
      <c r="Q205" s="2"/>
      <c r="R205" s="221"/>
      <c r="S205" s="2"/>
      <c r="T205" s="169" t="str">
        <f t="shared" si="18"/>
        <v/>
      </c>
      <c r="U205" s="39" t="str">
        <f t="shared" si="19"/>
        <v/>
      </c>
      <c r="V205" s="170"/>
      <c r="W205" s="40"/>
      <c r="X205" s="41" t="str">
        <f t="shared" si="14"/>
        <v/>
      </c>
      <c r="Y205" s="205" t="str">
        <f t="shared" si="15"/>
        <v/>
      </c>
      <c r="Z205" s="205" t="str">
        <f t="shared" si="16"/>
        <v/>
      </c>
      <c r="AA205" s="163">
        <f t="shared" si="17"/>
        <v>0</v>
      </c>
    </row>
    <row r="206" spans="1:27" ht="26.1" customHeight="1" thickTop="1" thickBot="1">
      <c r="A206" s="32"/>
      <c r="B206" s="33"/>
      <c r="C206" s="32"/>
      <c r="D206" s="218"/>
      <c r="E206" s="219"/>
      <c r="F206" s="220"/>
      <c r="G206" s="34"/>
      <c r="H206" s="221"/>
      <c r="I206" s="2"/>
      <c r="J206" s="221"/>
      <c r="K206" s="2"/>
      <c r="L206" s="221"/>
      <c r="M206" s="2"/>
      <c r="N206" s="221"/>
      <c r="O206" s="2"/>
      <c r="P206" s="221"/>
      <c r="Q206" s="2"/>
      <c r="R206" s="221"/>
      <c r="S206" s="2"/>
      <c r="T206" s="169" t="str">
        <f t="shared" si="18"/>
        <v/>
      </c>
      <c r="U206" s="39" t="str">
        <f t="shared" si="19"/>
        <v/>
      </c>
      <c r="V206" s="170"/>
      <c r="W206" s="40"/>
      <c r="X206" s="41" t="str">
        <f t="shared" ref="X206:X269" si="20">IF(AND(T206="x",U206="",V206&gt;0),EDATE(V206,$X$9),"")</f>
        <v/>
      </c>
      <c r="Y206" s="205" t="str">
        <f t="shared" ref="Y206:Y269" si="21">IF(AND(COUNTA(G206)=1,COUNTIF(T206:U206,"x")=0),1,"")</f>
        <v/>
      </c>
      <c r="Z206" s="205" t="str">
        <f t="shared" ref="Z206:Z269" si="22">IF(AND($Y206=1,F206="x"),1,"")</f>
        <v/>
      </c>
      <c r="AA206" s="163">
        <f t="shared" ref="AA206:AA269" si="23">IF(AND(U206="X",F206="X"),1,0)</f>
        <v>0</v>
      </c>
    </row>
    <row r="207" spans="1:27" ht="26.1" customHeight="1" thickTop="1" thickBot="1">
      <c r="A207" s="32"/>
      <c r="B207" s="33"/>
      <c r="C207" s="32"/>
      <c r="D207" s="218"/>
      <c r="E207" s="219"/>
      <c r="F207" s="220"/>
      <c r="G207" s="34"/>
      <c r="H207" s="221"/>
      <c r="I207" s="2"/>
      <c r="J207" s="221"/>
      <c r="K207" s="2"/>
      <c r="L207" s="221"/>
      <c r="M207" s="2"/>
      <c r="N207" s="221"/>
      <c r="O207" s="2"/>
      <c r="P207" s="221"/>
      <c r="Q207" s="2"/>
      <c r="R207" s="221"/>
      <c r="S207" s="2"/>
      <c r="T207" s="169" t="str">
        <f t="shared" si="18"/>
        <v/>
      </c>
      <c r="U207" s="39" t="str">
        <f t="shared" si="19"/>
        <v/>
      </c>
      <c r="V207" s="170"/>
      <c r="W207" s="40"/>
      <c r="X207" s="41" t="str">
        <f t="shared" si="20"/>
        <v/>
      </c>
      <c r="Y207" s="205" t="str">
        <f t="shared" si="21"/>
        <v/>
      </c>
      <c r="Z207" s="205" t="str">
        <f t="shared" si="22"/>
        <v/>
      </c>
      <c r="AA207" s="163">
        <f t="shared" si="23"/>
        <v>0</v>
      </c>
    </row>
    <row r="208" spans="1:27" ht="26.1" customHeight="1" thickTop="1" thickBot="1">
      <c r="A208" s="32"/>
      <c r="B208" s="33"/>
      <c r="C208" s="32"/>
      <c r="D208" s="218"/>
      <c r="E208" s="219"/>
      <c r="F208" s="220"/>
      <c r="G208" s="34"/>
      <c r="H208" s="221"/>
      <c r="I208" s="2"/>
      <c r="J208" s="221"/>
      <c r="K208" s="2"/>
      <c r="L208" s="221"/>
      <c r="M208" s="2"/>
      <c r="N208" s="221"/>
      <c r="O208" s="2"/>
      <c r="P208" s="221"/>
      <c r="Q208" s="2"/>
      <c r="R208" s="221"/>
      <c r="S208" s="2"/>
      <c r="T208" s="169" t="str">
        <f t="shared" si="18"/>
        <v/>
      </c>
      <c r="U208" s="39" t="str">
        <f t="shared" si="19"/>
        <v/>
      </c>
      <c r="V208" s="170"/>
      <c r="W208" s="40"/>
      <c r="X208" s="41" t="str">
        <f t="shared" si="20"/>
        <v/>
      </c>
      <c r="Y208" s="205" t="str">
        <f t="shared" si="21"/>
        <v/>
      </c>
      <c r="Z208" s="205" t="str">
        <f t="shared" si="22"/>
        <v/>
      </c>
      <c r="AA208" s="163">
        <f t="shared" si="23"/>
        <v>0</v>
      </c>
    </row>
    <row r="209" spans="1:27" ht="26.1" customHeight="1" thickTop="1" thickBot="1">
      <c r="A209" s="32"/>
      <c r="B209" s="33"/>
      <c r="C209" s="32"/>
      <c r="D209" s="218"/>
      <c r="E209" s="219"/>
      <c r="F209" s="220"/>
      <c r="G209" s="34"/>
      <c r="H209" s="221"/>
      <c r="I209" s="2"/>
      <c r="J209" s="221"/>
      <c r="K209" s="2"/>
      <c r="L209" s="221"/>
      <c r="M209" s="2"/>
      <c r="N209" s="221"/>
      <c r="O209" s="2"/>
      <c r="P209" s="221"/>
      <c r="Q209" s="2"/>
      <c r="R209" s="221"/>
      <c r="S209" s="2"/>
      <c r="T209" s="169" t="str">
        <f t="shared" si="18"/>
        <v/>
      </c>
      <c r="U209" s="39" t="str">
        <f t="shared" si="19"/>
        <v/>
      </c>
      <c r="V209" s="170"/>
      <c r="W209" s="40"/>
      <c r="X209" s="41" t="str">
        <f t="shared" si="20"/>
        <v/>
      </c>
      <c r="Y209" s="205" t="str">
        <f t="shared" si="21"/>
        <v/>
      </c>
      <c r="Z209" s="205" t="str">
        <f t="shared" si="22"/>
        <v/>
      </c>
      <c r="AA209" s="163">
        <f t="shared" si="23"/>
        <v>0</v>
      </c>
    </row>
    <row r="210" spans="1:27" ht="26.1" customHeight="1" thickTop="1" thickBot="1">
      <c r="A210" s="32"/>
      <c r="B210" s="33"/>
      <c r="C210" s="32"/>
      <c r="D210" s="218"/>
      <c r="E210" s="219"/>
      <c r="F210" s="220"/>
      <c r="G210" s="34"/>
      <c r="H210" s="221"/>
      <c r="I210" s="2"/>
      <c r="J210" s="221"/>
      <c r="K210" s="2"/>
      <c r="L210" s="221"/>
      <c r="M210" s="2"/>
      <c r="N210" s="221"/>
      <c r="O210" s="2"/>
      <c r="P210" s="221"/>
      <c r="Q210" s="2"/>
      <c r="R210" s="221"/>
      <c r="S210" s="2"/>
      <c r="T210" s="169" t="str">
        <f t="shared" si="18"/>
        <v/>
      </c>
      <c r="U210" s="39" t="str">
        <f t="shared" si="19"/>
        <v/>
      </c>
      <c r="V210" s="170"/>
      <c r="W210" s="40"/>
      <c r="X210" s="41" t="str">
        <f t="shared" si="20"/>
        <v/>
      </c>
      <c r="Y210" s="205" t="str">
        <f t="shared" si="21"/>
        <v/>
      </c>
      <c r="Z210" s="205" t="str">
        <f t="shared" si="22"/>
        <v/>
      </c>
      <c r="AA210" s="163">
        <f t="shared" si="23"/>
        <v>0</v>
      </c>
    </row>
    <row r="211" spans="1:27" ht="26.1" customHeight="1" thickTop="1" thickBot="1">
      <c r="A211" s="32"/>
      <c r="B211" s="33"/>
      <c r="C211" s="32"/>
      <c r="D211" s="218"/>
      <c r="E211" s="219"/>
      <c r="F211" s="220"/>
      <c r="G211" s="34"/>
      <c r="H211" s="221"/>
      <c r="I211" s="2"/>
      <c r="J211" s="221"/>
      <c r="K211" s="2"/>
      <c r="L211" s="221"/>
      <c r="M211" s="2"/>
      <c r="N211" s="221"/>
      <c r="O211" s="2"/>
      <c r="P211" s="221"/>
      <c r="Q211" s="2"/>
      <c r="R211" s="221"/>
      <c r="S211" s="2"/>
      <c r="T211" s="169" t="str">
        <f t="shared" si="18"/>
        <v/>
      </c>
      <c r="U211" s="39" t="str">
        <f t="shared" si="19"/>
        <v/>
      </c>
      <c r="V211" s="170"/>
      <c r="W211" s="40"/>
      <c r="X211" s="41" t="str">
        <f t="shared" si="20"/>
        <v/>
      </c>
      <c r="Y211" s="205" t="str">
        <f t="shared" si="21"/>
        <v/>
      </c>
      <c r="Z211" s="205" t="str">
        <f t="shared" si="22"/>
        <v/>
      </c>
      <c r="AA211" s="163">
        <f t="shared" si="23"/>
        <v>0</v>
      </c>
    </row>
    <row r="212" spans="1:27" ht="26.1" customHeight="1" thickTop="1" thickBot="1">
      <c r="A212" s="32"/>
      <c r="B212" s="33"/>
      <c r="C212" s="32"/>
      <c r="D212" s="218"/>
      <c r="E212" s="219"/>
      <c r="F212" s="220"/>
      <c r="G212" s="34"/>
      <c r="H212" s="221"/>
      <c r="I212" s="2"/>
      <c r="J212" s="221"/>
      <c r="K212" s="2"/>
      <c r="L212" s="221"/>
      <c r="M212" s="2"/>
      <c r="N212" s="221"/>
      <c r="O212" s="2"/>
      <c r="P212" s="221"/>
      <c r="Q212" s="2"/>
      <c r="R212" s="221"/>
      <c r="S212" s="2"/>
      <c r="T212" s="169" t="str">
        <f t="shared" si="18"/>
        <v/>
      </c>
      <c r="U212" s="39" t="str">
        <f t="shared" si="19"/>
        <v/>
      </c>
      <c r="V212" s="170"/>
      <c r="W212" s="40"/>
      <c r="X212" s="41" t="str">
        <f t="shared" si="20"/>
        <v/>
      </c>
      <c r="Y212" s="205" t="str">
        <f t="shared" si="21"/>
        <v/>
      </c>
      <c r="Z212" s="205" t="str">
        <f t="shared" si="22"/>
        <v/>
      </c>
      <c r="AA212" s="163">
        <f t="shared" si="23"/>
        <v>0</v>
      </c>
    </row>
    <row r="213" spans="1:27" ht="26.1" customHeight="1" thickTop="1" thickBot="1">
      <c r="A213" s="32"/>
      <c r="B213" s="33"/>
      <c r="C213" s="32"/>
      <c r="D213" s="218"/>
      <c r="E213" s="219"/>
      <c r="F213" s="220"/>
      <c r="G213" s="34"/>
      <c r="H213" s="221"/>
      <c r="I213" s="2"/>
      <c r="J213" s="221"/>
      <c r="K213" s="2"/>
      <c r="L213" s="221"/>
      <c r="M213" s="2"/>
      <c r="N213" s="221"/>
      <c r="O213" s="2"/>
      <c r="P213" s="221"/>
      <c r="Q213" s="2"/>
      <c r="R213" s="221"/>
      <c r="S213" s="2"/>
      <c r="T213" s="169" t="str">
        <f t="shared" si="18"/>
        <v/>
      </c>
      <c r="U213" s="39" t="str">
        <f t="shared" si="19"/>
        <v/>
      </c>
      <c r="V213" s="170"/>
      <c r="W213" s="40"/>
      <c r="X213" s="41" t="str">
        <f t="shared" si="20"/>
        <v/>
      </c>
      <c r="Y213" s="205" t="str">
        <f t="shared" si="21"/>
        <v/>
      </c>
      <c r="Z213" s="205" t="str">
        <f t="shared" si="22"/>
        <v/>
      </c>
      <c r="AA213" s="163">
        <f t="shared" si="23"/>
        <v>0</v>
      </c>
    </row>
    <row r="214" spans="1:27" ht="26.1" customHeight="1" thickTop="1" thickBot="1">
      <c r="A214" s="32"/>
      <c r="B214" s="33"/>
      <c r="C214" s="32"/>
      <c r="D214" s="218"/>
      <c r="E214" s="219"/>
      <c r="F214" s="220"/>
      <c r="G214" s="34"/>
      <c r="H214" s="221"/>
      <c r="I214" s="2"/>
      <c r="J214" s="221"/>
      <c r="K214" s="2"/>
      <c r="L214" s="221"/>
      <c r="M214" s="2"/>
      <c r="N214" s="221"/>
      <c r="O214" s="2"/>
      <c r="P214" s="221"/>
      <c r="Q214" s="2"/>
      <c r="R214" s="221"/>
      <c r="S214" s="2"/>
      <c r="T214" s="169" t="str">
        <f t="shared" si="18"/>
        <v/>
      </c>
      <c r="U214" s="39" t="str">
        <f t="shared" si="19"/>
        <v/>
      </c>
      <c r="V214" s="170"/>
      <c r="W214" s="40"/>
      <c r="X214" s="41" t="str">
        <f t="shared" si="20"/>
        <v/>
      </c>
      <c r="Y214" s="205" t="str">
        <f t="shared" si="21"/>
        <v/>
      </c>
      <c r="Z214" s="205" t="str">
        <f t="shared" si="22"/>
        <v/>
      </c>
      <c r="AA214" s="163">
        <f t="shared" si="23"/>
        <v>0</v>
      </c>
    </row>
    <row r="215" spans="1:27" ht="26.1" customHeight="1" thickTop="1" thickBot="1">
      <c r="A215" s="32"/>
      <c r="B215" s="33"/>
      <c r="C215" s="32"/>
      <c r="D215" s="218"/>
      <c r="E215" s="219"/>
      <c r="F215" s="220"/>
      <c r="G215" s="34"/>
      <c r="H215" s="221"/>
      <c r="I215" s="2"/>
      <c r="J215" s="221"/>
      <c r="K215" s="2"/>
      <c r="L215" s="221"/>
      <c r="M215" s="2"/>
      <c r="N215" s="221"/>
      <c r="O215" s="2"/>
      <c r="P215" s="221"/>
      <c r="Q215" s="2"/>
      <c r="R215" s="221"/>
      <c r="S215" s="2"/>
      <c r="T215" s="169" t="str">
        <f t="shared" si="18"/>
        <v/>
      </c>
      <c r="U215" s="39" t="str">
        <f t="shared" si="19"/>
        <v/>
      </c>
      <c r="V215" s="170"/>
      <c r="W215" s="40"/>
      <c r="X215" s="41" t="str">
        <f t="shared" si="20"/>
        <v/>
      </c>
      <c r="Y215" s="205" t="str">
        <f t="shared" si="21"/>
        <v/>
      </c>
      <c r="Z215" s="205" t="str">
        <f t="shared" si="22"/>
        <v/>
      </c>
      <c r="AA215" s="163">
        <f t="shared" si="23"/>
        <v>0</v>
      </c>
    </row>
    <row r="216" spans="1:27" ht="26.1" customHeight="1" thickTop="1" thickBot="1">
      <c r="A216" s="32"/>
      <c r="B216" s="33"/>
      <c r="C216" s="32"/>
      <c r="D216" s="218"/>
      <c r="E216" s="219"/>
      <c r="F216" s="220"/>
      <c r="G216" s="34"/>
      <c r="H216" s="221"/>
      <c r="I216" s="2"/>
      <c r="J216" s="221"/>
      <c r="K216" s="2"/>
      <c r="L216" s="221"/>
      <c r="M216" s="2"/>
      <c r="N216" s="221"/>
      <c r="O216" s="2"/>
      <c r="P216" s="221"/>
      <c r="Q216" s="2"/>
      <c r="R216" s="221"/>
      <c r="S216" s="2"/>
      <c r="T216" s="169" t="str">
        <f t="shared" si="18"/>
        <v/>
      </c>
      <c r="U216" s="39" t="str">
        <f t="shared" si="19"/>
        <v/>
      </c>
      <c r="V216" s="170"/>
      <c r="W216" s="40"/>
      <c r="X216" s="41" t="str">
        <f t="shared" si="20"/>
        <v/>
      </c>
      <c r="Y216" s="205" t="str">
        <f t="shared" si="21"/>
        <v/>
      </c>
      <c r="Z216" s="205" t="str">
        <f t="shared" si="22"/>
        <v/>
      </c>
      <c r="AA216" s="163">
        <f t="shared" si="23"/>
        <v>0</v>
      </c>
    </row>
    <row r="217" spans="1:27" ht="26.1" customHeight="1" thickTop="1" thickBot="1">
      <c r="A217" s="32"/>
      <c r="B217" s="33"/>
      <c r="C217" s="32"/>
      <c r="D217" s="218"/>
      <c r="E217" s="219"/>
      <c r="F217" s="220"/>
      <c r="G217" s="34"/>
      <c r="H217" s="221"/>
      <c r="I217" s="2"/>
      <c r="J217" s="221"/>
      <c r="K217" s="2"/>
      <c r="L217" s="221"/>
      <c r="M217" s="2"/>
      <c r="N217" s="221"/>
      <c r="O217" s="2"/>
      <c r="P217" s="221"/>
      <c r="Q217" s="2"/>
      <c r="R217" s="221"/>
      <c r="S217" s="2"/>
      <c r="T217" s="169" t="str">
        <f t="shared" si="18"/>
        <v/>
      </c>
      <c r="U217" s="39" t="str">
        <f t="shared" si="19"/>
        <v/>
      </c>
      <c r="V217" s="170"/>
      <c r="W217" s="40"/>
      <c r="X217" s="41" t="str">
        <f t="shared" si="20"/>
        <v/>
      </c>
      <c r="Y217" s="205" t="str">
        <f t="shared" si="21"/>
        <v/>
      </c>
      <c r="Z217" s="205" t="str">
        <f t="shared" si="22"/>
        <v/>
      </c>
      <c r="AA217" s="163">
        <f t="shared" si="23"/>
        <v>0</v>
      </c>
    </row>
    <row r="218" spans="1:27" ht="26.1" customHeight="1" thickTop="1" thickBot="1">
      <c r="A218" s="32"/>
      <c r="B218" s="33"/>
      <c r="C218" s="32"/>
      <c r="D218" s="218"/>
      <c r="E218" s="219"/>
      <c r="F218" s="220"/>
      <c r="G218" s="34"/>
      <c r="H218" s="221"/>
      <c r="I218" s="2"/>
      <c r="J218" s="221"/>
      <c r="K218" s="2"/>
      <c r="L218" s="221"/>
      <c r="M218" s="2"/>
      <c r="N218" s="221"/>
      <c r="O218" s="2"/>
      <c r="P218" s="221"/>
      <c r="Q218" s="2"/>
      <c r="R218" s="221"/>
      <c r="S218" s="2"/>
      <c r="T218" s="169" t="str">
        <f t="shared" si="18"/>
        <v/>
      </c>
      <c r="U218" s="39" t="str">
        <f t="shared" si="19"/>
        <v/>
      </c>
      <c r="V218" s="170"/>
      <c r="W218" s="40"/>
      <c r="X218" s="41" t="str">
        <f t="shared" si="20"/>
        <v/>
      </c>
      <c r="Y218" s="205" t="str">
        <f t="shared" si="21"/>
        <v/>
      </c>
      <c r="Z218" s="205" t="str">
        <f t="shared" si="22"/>
        <v/>
      </c>
      <c r="AA218" s="163">
        <f t="shared" si="23"/>
        <v>0</v>
      </c>
    </row>
    <row r="219" spans="1:27" ht="26.1" customHeight="1" thickTop="1" thickBot="1">
      <c r="A219" s="32"/>
      <c r="B219" s="33"/>
      <c r="C219" s="32"/>
      <c r="D219" s="218"/>
      <c r="E219" s="219"/>
      <c r="F219" s="220"/>
      <c r="G219" s="34"/>
      <c r="H219" s="221"/>
      <c r="I219" s="2"/>
      <c r="J219" s="221"/>
      <c r="K219" s="2"/>
      <c r="L219" s="221"/>
      <c r="M219" s="2"/>
      <c r="N219" s="221"/>
      <c r="O219" s="2"/>
      <c r="P219" s="221"/>
      <c r="Q219" s="2"/>
      <c r="R219" s="221"/>
      <c r="S219" s="2"/>
      <c r="T219" s="169" t="str">
        <f t="shared" ref="T219:T282" si="24">IF(AND(COUNTA(I219,K219,M219,O219,Q219,S219)=0,COUNTA(H219,J219,L219,N219,P219,R219)=6),"x","")</f>
        <v/>
      </c>
      <c r="U219" s="39" t="str">
        <f t="shared" ref="U219:U282" si="25">IF(COUNTA(I219,K219,M219,O219,Q219,S219)=1,"x","")</f>
        <v/>
      </c>
      <c r="V219" s="170"/>
      <c r="W219" s="40"/>
      <c r="X219" s="41" t="str">
        <f t="shared" si="20"/>
        <v/>
      </c>
      <c r="Y219" s="205" t="str">
        <f t="shared" si="21"/>
        <v/>
      </c>
      <c r="Z219" s="205" t="str">
        <f t="shared" si="22"/>
        <v/>
      </c>
      <c r="AA219" s="163">
        <f t="shared" si="23"/>
        <v>0</v>
      </c>
    </row>
    <row r="220" spans="1:27" ht="26.1" customHeight="1" thickTop="1" thickBot="1">
      <c r="A220" s="32"/>
      <c r="B220" s="33"/>
      <c r="C220" s="32"/>
      <c r="D220" s="218"/>
      <c r="E220" s="219"/>
      <c r="F220" s="220"/>
      <c r="G220" s="34"/>
      <c r="H220" s="221"/>
      <c r="I220" s="2"/>
      <c r="J220" s="221"/>
      <c r="K220" s="2"/>
      <c r="L220" s="221"/>
      <c r="M220" s="2"/>
      <c r="N220" s="221"/>
      <c r="O220" s="2"/>
      <c r="P220" s="221"/>
      <c r="Q220" s="2"/>
      <c r="R220" s="221"/>
      <c r="S220" s="2"/>
      <c r="T220" s="169" t="str">
        <f t="shared" si="24"/>
        <v/>
      </c>
      <c r="U220" s="39" t="str">
        <f t="shared" si="25"/>
        <v/>
      </c>
      <c r="V220" s="170"/>
      <c r="W220" s="40"/>
      <c r="X220" s="41" t="str">
        <f t="shared" si="20"/>
        <v/>
      </c>
      <c r="Y220" s="205" t="str">
        <f t="shared" si="21"/>
        <v/>
      </c>
      <c r="Z220" s="205" t="str">
        <f t="shared" si="22"/>
        <v/>
      </c>
      <c r="AA220" s="163">
        <f t="shared" si="23"/>
        <v>0</v>
      </c>
    </row>
    <row r="221" spans="1:27" ht="26.1" customHeight="1" thickTop="1" thickBot="1">
      <c r="A221" s="32"/>
      <c r="B221" s="33"/>
      <c r="C221" s="32"/>
      <c r="D221" s="218"/>
      <c r="E221" s="219"/>
      <c r="F221" s="220"/>
      <c r="G221" s="34"/>
      <c r="H221" s="221"/>
      <c r="I221" s="2"/>
      <c r="J221" s="221"/>
      <c r="K221" s="2"/>
      <c r="L221" s="221"/>
      <c r="M221" s="2"/>
      <c r="N221" s="221"/>
      <c r="O221" s="2"/>
      <c r="P221" s="221"/>
      <c r="Q221" s="2"/>
      <c r="R221" s="221"/>
      <c r="S221" s="2"/>
      <c r="T221" s="169" t="str">
        <f t="shared" si="24"/>
        <v/>
      </c>
      <c r="U221" s="39" t="str">
        <f t="shared" si="25"/>
        <v/>
      </c>
      <c r="V221" s="170"/>
      <c r="W221" s="40"/>
      <c r="X221" s="41" t="str">
        <f t="shared" si="20"/>
        <v/>
      </c>
      <c r="Y221" s="205" t="str">
        <f t="shared" si="21"/>
        <v/>
      </c>
      <c r="Z221" s="205" t="str">
        <f t="shared" si="22"/>
        <v/>
      </c>
      <c r="AA221" s="163">
        <f t="shared" si="23"/>
        <v>0</v>
      </c>
    </row>
    <row r="222" spans="1:27" ht="26.1" customHeight="1" thickTop="1" thickBot="1">
      <c r="A222" s="32"/>
      <c r="B222" s="33"/>
      <c r="C222" s="32"/>
      <c r="D222" s="218"/>
      <c r="E222" s="219"/>
      <c r="F222" s="220"/>
      <c r="G222" s="34"/>
      <c r="H222" s="221"/>
      <c r="I222" s="2"/>
      <c r="J222" s="221"/>
      <c r="K222" s="2"/>
      <c r="L222" s="221"/>
      <c r="M222" s="2"/>
      <c r="N222" s="221"/>
      <c r="O222" s="2"/>
      <c r="P222" s="221"/>
      <c r="Q222" s="2"/>
      <c r="R222" s="221"/>
      <c r="S222" s="2"/>
      <c r="T222" s="169" t="str">
        <f t="shared" si="24"/>
        <v/>
      </c>
      <c r="U222" s="39" t="str">
        <f t="shared" si="25"/>
        <v/>
      </c>
      <c r="V222" s="170"/>
      <c r="W222" s="40"/>
      <c r="X222" s="41" t="str">
        <f t="shared" si="20"/>
        <v/>
      </c>
      <c r="Y222" s="205" t="str">
        <f t="shared" si="21"/>
        <v/>
      </c>
      <c r="Z222" s="205" t="str">
        <f t="shared" si="22"/>
        <v/>
      </c>
      <c r="AA222" s="163">
        <f t="shared" si="23"/>
        <v>0</v>
      </c>
    </row>
    <row r="223" spans="1:27" ht="26.1" customHeight="1" thickTop="1" thickBot="1">
      <c r="A223" s="32"/>
      <c r="B223" s="33"/>
      <c r="C223" s="32"/>
      <c r="D223" s="218"/>
      <c r="E223" s="219"/>
      <c r="F223" s="220"/>
      <c r="G223" s="34"/>
      <c r="H223" s="221"/>
      <c r="I223" s="2"/>
      <c r="J223" s="221"/>
      <c r="K223" s="2"/>
      <c r="L223" s="221"/>
      <c r="M223" s="2"/>
      <c r="N223" s="221"/>
      <c r="O223" s="2"/>
      <c r="P223" s="221"/>
      <c r="Q223" s="2"/>
      <c r="R223" s="221"/>
      <c r="S223" s="2"/>
      <c r="T223" s="169" t="str">
        <f t="shared" si="24"/>
        <v/>
      </c>
      <c r="U223" s="39" t="str">
        <f t="shared" si="25"/>
        <v/>
      </c>
      <c r="V223" s="170"/>
      <c r="W223" s="40"/>
      <c r="X223" s="41" t="str">
        <f t="shared" si="20"/>
        <v/>
      </c>
      <c r="Y223" s="205" t="str">
        <f t="shared" si="21"/>
        <v/>
      </c>
      <c r="Z223" s="205" t="str">
        <f t="shared" si="22"/>
        <v/>
      </c>
      <c r="AA223" s="163">
        <f t="shared" si="23"/>
        <v>0</v>
      </c>
    </row>
    <row r="224" spans="1:27" ht="26.1" customHeight="1" thickTop="1" thickBot="1">
      <c r="A224" s="32"/>
      <c r="B224" s="33"/>
      <c r="C224" s="32"/>
      <c r="D224" s="218"/>
      <c r="E224" s="219"/>
      <c r="F224" s="220"/>
      <c r="G224" s="34"/>
      <c r="H224" s="221"/>
      <c r="I224" s="2"/>
      <c r="J224" s="221"/>
      <c r="K224" s="2"/>
      <c r="L224" s="221"/>
      <c r="M224" s="2"/>
      <c r="N224" s="221"/>
      <c r="O224" s="2"/>
      <c r="P224" s="221"/>
      <c r="Q224" s="2"/>
      <c r="R224" s="221"/>
      <c r="S224" s="2"/>
      <c r="T224" s="169" t="str">
        <f t="shared" si="24"/>
        <v/>
      </c>
      <c r="U224" s="39" t="str">
        <f t="shared" si="25"/>
        <v/>
      </c>
      <c r="V224" s="170"/>
      <c r="W224" s="40"/>
      <c r="X224" s="41" t="str">
        <f t="shared" si="20"/>
        <v/>
      </c>
      <c r="Y224" s="205" t="str">
        <f t="shared" si="21"/>
        <v/>
      </c>
      <c r="Z224" s="205" t="str">
        <f t="shared" si="22"/>
        <v/>
      </c>
      <c r="AA224" s="163">
        <f t="shared" si="23"/>
        <v>0</v>
      </c>
    </row>
    <row r="225" spans="1:27" ht="26.1" customHeight="1" thickTop="1" thickBot="1">
      <c r="A225" s="32"/>
      <c r="B225" s="33"/>
      <c r="C225" s="32"/>
      <c r="D225" s="218"/>
      <c r="E225" s="219"/>
      <c r="F225" s="220"/>
      <c r="G225" s="34"/>
      <c r="H225" s="221"/>
      <c r="I225" s="2"/>
      <c r="J225" s="221"/>
      <c r="K225" s="2"/>
      <c r="L225" s="221"/>
      <c r="M225" s="2"/>
      <c r="N225" s="221"/>
      <c r="O225" s="2"/>
      <c r="P225" s="221"/>
      <c r="Q225" s="2"/>
      <c r="R225" s="221"/>
      <c r="S225" s="2"/>
      <c r="T225" s="169" t="str">
        <f t="shared" si="24"/>
        <v/>
      </c>
      <c r="U225" s="39" t="str">
        <f t="shared" si="25"/>
        <v/>
      </c>
      <c r="V225" s="170"/>
      <c r="W225" s="40"/>
      <c r="X225" s="41" t="str">
        <f t="shared" si="20"/>
        <v/>
      </c>
      <c r="Y225" s="205" t="str">
        <f t="shared" si="21"/>
        <v/>
      </c>
      <c r="Z225" s="205" t="str">
        <f t="shared" si="22"/>
        <v/>
      </c>
      <c r="AA225" s="163">
        <f t="shared" si="23"/>
        <v>0</v>
      </c>
    </row>
    <row r="226" spans="1:27" ht="26.1" customHeight="1" thickTop="1" thickBot="1">
      <c r="A226" s="32"/>
      <c r="B226" s="33"/>
      <c r="C226" s="32"/>
      <c r="D226" s="218"/>
      <c r="E226" s="219"/>
      <c r="F226" s="220"/>
      <c r="G226" s="34"/>
      <c r="H226" s="221"/>
      <c r="I226" s="2"/>
      <c r="J226" s="221"/>
      <c r="K226" s="2"/>
      <c r="L226" s="221"/>
      <c r="M226" s="2"/>
      <c r="N226" s="221"/>
      <c r="O226" s="2"/>
      <c r="P226" s="221"/>
      <c r="Q226" s="2"/>
      <c r="R226" s="221"/>
      <c r="S226" s="2"/>
      <c r="T226" s="169" t="str">
        <f t="shared" si="24"/>
        <v/>
      </c>
      <c r="U226" s="39" t="str">
        <f t="shared" si="25"/>
        <v/>
      </c>
      <c r="V226" s="170"/>
      <c r="W226" s="40"/>
      <c r="X226" s="41" t="str">
        <f t="shared" si="20"/>
        <v/>
      </c>
      <c r="Y226" s="205" t="str">
        <f t="shared" si="21"/>
        <v/>
      </c>
      <c r="Z226" s="205" t="str">
        <f t="shared" si="22"/>
        <v/>
      </c>
      <c r="AA226" s="163">
        <f t="shared" si="23"/>
        <v>0</v>
      </c>
    </row>
    <row r="227" spans="1:27" ht="26.1" customHeight="1" thickTop="1" thickBot="1">
      <c r="A227" s="32"/>
      <c r="B227" s="33"/>
      <c r="C227" s="32"/>
      <c r="D227" s="218"/>
      <c r="E227" s="219"/>
      <c r="F227" s="220"/>
      <c r="G227" s="34"/>
      <c r="H227" s="221"/>
      <c r="I227" s="2"/>
      <c r="J227" s="221"/>
      <c r="K227" s="2"/>
      <c r="L227" s="221"/>
      <c r="M227" s="2"/>
      <c r="N227" s="221"/>
      <c r="O227" s="2"/>
      <c r="P227" s="221"/>
      <c r="Q227" s="2"/>
      <c r="R227" s="221"/>
      <c r="S227" s="2"/>
      <c r="T227" s="169" t="str">
        <f t="shared" si="24"/>
        <v/>
      </c>
      <c r="U227" s="39" t="str">
        <f t="shared" si="25"/>
        <v/>
      </c>
      <c r="V227" s="170"/>
      <c r="W227" s="40"/>
      <c r="X227" s="41" t="str">
        <f t="shared" si="20"/>
        <v/>
      </c>
      <c r="Y227" s="205" t="str">
        <f t="shared" si="21"/>
        <v/>
      </c>
      <c r="Z227" s="205" t="str">
        <f t="shared" si="22"/>
        <v/>
      </c>
      <c r="AA227" s="163">
        <f t="shared" si="23"/>
        <v>0</v>
      </c>
    </row>
    <row r="228" spans="1:27" ht="26.1" customHeight="1" thickTop="1" thickBot="1">
      <c r="A228" s="32"/>
      <c r="B228" s="33"/>
      <c r="C228" s="32"/>
      <c r="D228" s="218"/>
      <c r="E228" s="219"/>
      <c r="F228" s="220"/>
      <c r="G228" s="34"/>
      <c r="H228" s="221"/>
      <c r="I228" s="2"/>
      <c r="J228" s="221"/>
      <c r="K228" s="2"/>
      <c r="L228" s="221"/>
      <c r="M228" s="2"/>
      <c r="N228" s="221"/>
      <c r="O228" s="2"/>
      <c r="P228" s="221"/>
      <c r="Q228" s="2"/>
      <c r="R228" s="221"/>
      <c r="S228" s="2"/>
      <c r="T228" s="169" t="str">
        <f t="shared" si="24"/>
        <v/>
      </c>
      <c r="U228" s="39" t="str">
        <f t="shared" si="25"/>
        <v/>
      </c>
      <c r="V228" s="170"/>
      <c r="W228" s="40"/>
      <c r="X228" s="41" t="str">
        <f t="shared" si="20"/>
        <v/>
      </c>
      <c r="Y228" s="205" t="str">
        <f t="shared" si="21"/>
        <v/>
      </c>
      <c r="Z228" s="205" t="str">
        <f t="shared" si="22"/>
        <v/>
      </c>
      <c r="AA228" s="163">
        <f t="shared" si="23"/>
        <v>0</v>
      </c>
    </row>
    <row r="229" spans="1:27" ht="26.1" customHeight="1" thickTop="1" thickBot="1">
      <c r="A229" s="32"/>
      <c r="B229" s="33"/>
      <c r="C229" s="32"/>
      <c r="D229" s="218"/>
      <c r="E229" s="219"/>
      <c r="F229" s="220"/>
      <c r="G229" s="34"/>
      <c r="H229" s="221"/>
      <c r="I229" s="2"/>
      <c r="J229" s="221"/>
      <c r="K229" s="2"/>
      <c r="L229" s="221"/>
      <c r="M229" s="2"/>
      <c r="N229" s="221"/>
      <c r="O229" s="2"/>
      <c r="P229" s="221"/>
      <c r="Q229" s="2"/>
      <c r="R229" s="221"/>
      <c r="S229" s="2"/>
      <c r="T229" s="169" t="str">
        <f t="shared" si="24"/>
        <v/>
      </c>
      <c r="U229" s="39" t="str">
        <f t="shared" si="25"/>
        <v/>
      </c>
      <c r="V229" s="170"/>
      <c r="W229" s="40"/>
      <c r="X229" s="41" t="str">
        <f t="shared" si="20"/>
        <v/>
      </c>
      <c r="Y229" s="205" t="str">
        <f t="shared" si="21"/>
        <v/>
      </c>
      <c r="Z229" s="205" t="str">
        <f t="shared" si="22"/>
        <v/>
      </c>
      <c r="AA229" s="163">
        <f t="shared" si="23"/>
        <v>0</v>
      </c>
    </row>
    <row r="230" spans="1:27" ht="26.1" customHeight="1" thickTop="1" thickBot="1">
      <c r="A230" s="32"/>
      <c r="B230" s="33"/>
      <c r="C230" s="32"/>
      <c r="D230" s="218"/>
      <c r="E230" s="219"/>
      <c r="F230" s="220"/>
      <c r="G230" s="34"/>
      <c r="H230" s="221"/>
      <c r="I230" s="2"/>
      <c r="J230" s="221"/>
      <c r="K230" s="2"/>
      <c r="L230" s="221"/>
      <c r="M230" s="2"/>
      <c r="N230" s="221"/>
      <c r="O230" s="2"/>
      <c r="P230" s="221"/>
      <c r="Q230" s="2"/>
      <c r="R230" s="221"/>
      <c r="S230" s="2"/>
      <c r="T230" s="169" t="str">
        <f t="shared" si="24"/>
        <v/>
      </c>
      <c r="U230" s="39" t="str">
        <f t="shared" si="25"/>
        <v/>
      </c>
      <c r="V230" s="170"/>
      <c r="W230" s="40"/>
      <c r="X230" s="41" t="str">
        <f t="shared" si="20"/>
        <v/>
      </c>
      <c r="Y230" s="205" t="str">
        <f t="shared" si="21"/>
        <v/>
      </c>
      <c r="Z230" s="205" t="str">
        <f t="shared" si="22"/>
        <v/>
      </c>
      <c r="AA230" s="163">
        <f t="shared" si="23"/>
        <v>0</v>
      </c>
    </row>
    <row r="231" spans="1:27" ht="26.1" customHeight="1" thickTop="1" thickBot="1">
      <c r="A231" s="32"/>
      <c r="B231" s="33"/>
      <c r="C231" s="32"/>
      <c r="D231" s="218"/>
      <c r="E231" s="219"/>
      <c r="F231" s="220"/>
      <c r="G231" s="34"/>
      <c r="H231" s="221"/>
      <c r="I231" s="2"/>
      <c r="J231" s="221"/>
      <c r="K231" s="2"/>
      <c r="L231" s="221"/>
      <c r="M231" s="2"/>
      <c r="N231" s="221"/>
      <c r="O231" s="2"/>
      <c r="P231" s="221"/>
      <c r="Q231" s="2"/>
      <c r="R231" s="221"/>
      <c r="S231" s="2"/>
      <c r="T231" s="169" t="str">
        <f t="shared" si="24"/>
        <v/>
      </c>
      <c r="U231" s="39" t="str">
        <f t="shared" si="25"/>
        <v/>
      </c>
      <c r="V231" s="170"/>
      <c r="W231" s="40"/>
      <c r="X231" s="41" t="str">
        <f t="shared" si="20"/>
        <v/>
      </c>
      <c r="Y231" s="205" t="str">
        <f t="shared" si="21"/>
        <v/>
      </c>
      <c r="Z231" s="205" t="str">
        <f t="shared" si="22"/>
        <v/>
      </c>
      <c r="AA231" s="163">
        <f t="shared" si="23"/>
        <v>0</v>
      </c>
    </row>
    <row r="232" spans="1:27" ht="26.1" customHeight="1" thickTop="1" thickBot="1">
      <c r="A232" s="32"/>
      <c r="B232" s="33"/>
      <c r="C232" s="32"/>
      <c r="D232" s="218"/>
      <c r="E232" s="219"/>
      <c r="F232" s="220"/>
      <c r="G232" s="34"/>
      <c r="H232" s="221"/>
      <c r="I232" s="2"/>
      <c r="J232" s="221"/>
      <c r="K232" s="2"/>
      <c r="L232" s="221"/>
      <c r="M232" s="2"/>
      <c r="N232" s="221"/>
      <c r="O232" s="2"/>
      <c r="P232" s="221"/>
      <c r="Q232" s="2"/>
      <c r="R232" s="221"/>
      <c r="S232" s="2"/>
      <c r="T232" s="169" t="str">
        <f t="shared" si="24"/>
        <v/>
      </c>
      <c r="U232" s="39" t="str">
        <f t="shared" si="25"/>
        <v/>
      </c>
      <c r="V232" s="170"/>
      <c r="W232" s="40"/>
      <c r="X232" s="41" t="str">
        <f t="shared" si="20"/>
        <v/>
      </c>
      <c r="Y232" s="205" t="str">
        <f t="shared" si="21"/>
        <v/>
      </c>
      <c r="Z232" s="205" t="str">
        <f t="shared" si="22"/>
        <v/>
      </c>
      <c r="AA232" s="163">
        <f t="shared" si="23"/>
        <v>0</v>
      </c>
    </row>
    <row r="233" spans="1:27" ht="26.1" customHeight="1" thickTop="1" thickBot="1">
      <c r="A233" s="32"/>
      <c r="B233" s="33"/>
      <c r="C233" s="32"/>
      <c r="D233" s="218"/>
      <c r="E233" s="219"/>
      <c r="F233" s="220"/>
      <c r="G233" s="34"/>
      <c r="H233" s="221"/>
      <c r="I233" s="2"/>
      <c r="J233" s="221"/>
      <c r="K233" s="2"/>
      <c r="L233" s="221"/>
      <c r="M233" s="2"/>
      <c r="N233" s="221"/>
      <c r="O233" s="2"/>
      <c r="P233" s="221"/>
      <c r="Q233" s="2"/>
      <c r="R233" s="221"/>
      <c r="S233" s="2"/>
      <c r="T233" s="169" t="str">
        <f t="shared" si="24"/>
        <v/>
      </c>
      <c r="U233" s="39" t="str">
        <f t="shared" si="25"/>
        <v/>
      </c>
      <c r="V233" s="170"/>
      <c r="W233" s="40"/>
      <c r="X233" s="41" t="str">
        <f t="shared" si="20"/>
        <v/>
      </c>
      <c r="Y233" s="205" t="str">
        <f t="shared" si="21"/>
        <v/>
      </c>
      <c r="Z233" s="205" t="str">
        <f t="shared" si="22"/>
        <v/>
      </c>
      <c r="AA233" s="163">
        <f t="shared" si="23"/>
        <v>0</v>
      </c>
    </row>
    <row r="234" spans="1:27" ht="26.1" customHeight="1" thickTop="1" thickBot="1">
      <c r="A234" s="32"/>
      <c r="B234" s="33"/>
      <c r="C234" s="32"/>
      <c r="D234" s="218"/>
      <c r="E234" s="219"/>
      <c r="F234" s="220"/>
      <c r="G234" s="34"/>
      <c r="H234" s="221"/>
      <c r="I234" s="2"/>
      <c r="J234" s="221"/>
      <c r="K234" s="2"/>
      <c r="L234" s="221"/>
      <c r="M234" s="2"/>
      <c r="N234" s="221"/>
      <c r="O234" s="2"/>
      <c r="P234" s="221"/>
      <c r="Q234" s="2"/>
      <c r="R234" s="221"/>
      <c r="S234" s="2"/>
      <c r="T234" s="169" t="str">
        <f t="shared" si="24"/>
        <v/>
      </c>
      <c r="U234" s="39" t="str">
        <f t="shared" si="25"/>
        <v/>
      </c>
      <c r="V234" s="170"/>
      <c r="W234" s="40"/>
      <c r="X234" s="41" t="str">
        <f t="shared" si="20"/>
        <v/>
      </c>
      <c r="Y234" s="205" t="str">
        <f t="shared" si="21"/>
        <v/>
      </c>
      <c r="Z234" s="205" t="str">
        <f t="shared" si="22"/>
        <v/>
      </c>
      <c r="AA234" s="163">
        <f t="shared" si="23"/>
        <v>0</v>
      </c>
    </row>
    <row r="235" spans="1:27" ht="26.1" customHeight="1" thickTop="1" thickBot="1">
      <c r="A235" s="32"/>
      <c r="B235" s="33"/>
      <c r="C235" s="32"/>
      <c r="D235" s="218"/>
      <c r="E235" s="219"/>
      <c r="F235" s="220"/>
      <c r="G235" s="34"/>
      <c r="H235" s="221"/>
      <c r="I235" s="2"/>
      <c r="J235" s="221"/>
      <c r="K235" s="2"/>
      <c r="L235" s="221"/>
      <c r="M235" s="2"/>
      <c r="N235" s="221"/>
      <c r="O235" s="2"/>
      <c r="P235" s="221"/>
      <c r="Q235" s="2"/>
      <c r="R235" s="221"/>
      <c r="S235" s="2"/>
      <c r="T235" s="169" t="str">
        <f t="shared" si="24"/>
        <v/>
      </c>
      <c r="U235" s="39" t="str">
        <f t="shared" si="25"/>
        <v/>
      </c>
      <c r="V235" s="170"/>
      <c r="W235" s="40"/>
      <c r="X235" s="41" t="str">
        <f t="shared" si="20"/>
        <v/>
      </c>
      <c r="Y235" s="205" t="str">
        <f t="shared" si="21"/>
        <v/>
      </c>
      <c r="Z235" s="205" t="str">
        <f t="shared" si="22"/>
        <v/>
      </c>
      <c r="AA235" s="163">
        <f t="shared" si="23"/>
        <v>0</v>
      </c>
    </row>
    <row r="236" spans="1:27" ht="26.1" customHeight="1" thickTop="1" thickBot="1">
      <c r="A236" s="32"/>
      <c r="B236" s="33"/>
      <c r="C236" s="32"/>
      <c r="D236" s="218"/>
      <c r="E236" s="219"/>
      <c r="F236" s="220"/>
      <c r="G236" s="34"/>
      <c r="H236" s="221"/>
      <c r="I236" s="2"/>
      <c r="J236" s="221"/>
      <c r="K236" s="2"/>
      <c r="L236" s="221"/>
      <c r="M236" s="2"/>
      <c r="N236" s="221"/>
      <c r="O236" s="2"/>
      <c r="P236" s="221"/>
      <c r="Q236" s="2"/>
      <c r="R236" s="221"/>
      <c r="S236" s="2"/>
      <c r="T236" s="169" t="str">
        <f t="shared" si="24"/>
        <v/>
      </c>
      <c r="U236" s="39" t="str">
        <f t="shared" si="25"/>
        <v/>
      </c>
      <c r="V236" s="170"/>
      <c r="W236" s="40"/>
      <c r="X236" s="41" t="str">
        <f t="shared" si="20"/>
        <v/>
      </c>
      <c r="Y236" s="205" t="str">
        <f t="shared" si="21"/>
        <v/>
      </c>
      <c r="Z236" s="205" t="str">
        <f t="shared" si="22"/>
        <v/>
      </c>
      <c r="AA236" s="163">
        <f t="shared" si="23"/>
        <v>0</v>
      </c>
    </row>
    <row r="237" spans="1:27" ht="26.1" customHeight="1" thickTop="1" thickBot="1">
      <c r="A237" s="32"/>
      <c r="B237" s="33"/>
      <c r="C237" s="32"/>
      <c r="D237" s="218"/>
      <c r="E237" s="219"/>
      <c r="F237" s="220"/>
      <c r="G237" s="34"/>
      <c r="H237" s="221"/>
      <c r="I237" s="2"/>
      <c r="J237" s="221"/>
      <c r="K237" s="2"/>
      <c r="L237" s="221"/>
      <c r="M237" s="2"/>
      <c r="N237" s="221"/>
      <c r="O237" s="2"/>
      <c r="P237" s="221"/>
      <c r="Q237" s="2"/>
      <c r="R237" s="221"/>
      <c r="S237" s="2"/>
      <c r="T237" s="169" t="str">
        <f t="shared" si="24"/>
        <v/>
      </c>
      <c r="U237" s="39" t="str">
        <f t="shared" si="25"/>
        <v/>
      </c>
      <c r="V237" s="170"/>
      <c r="W237" s="40"/>
      <c r="X237" s="41" t="str">
        <f t="shared" si="20"/>
        <v/>
      </c>
      <c r="Y237" s="205" t="str">
        <f t="shared" si="21"/>
        <v/>
      </c>
      <c r="Z237" s="205" t="str">
        <f t="shared" si="22"/>
        <v/>
      </c>
      <c r="AA237" s="163">
        <f t="shared" si="23"/>
        <v>0</v>
      </c>
    </row>
    <row r="238" spans="1:27" ht="26.1" customHeight="1" thickTop="1" thickBot="1">
      <c r="A238" s="32"/>
      <c r="B238" s="33"/>
      <c r="C238" s="32"/>
      <c r="D238" s="218"/>
      <c r="E238" s="219"/>
      <c r="F238" s="220"/>
      <c r="G238" s="34"/>
      <c r="H238" s="221"/>
      <c r="I238" s="2"/>
      <c r="J238" s="221"/>
      <c r="K238" s="2"/>
      <c r="L238" s="221"/>
      <c r="M238" s="2"/>
      <c r="N238" s="221"/>
      <c r="O238" s="2"/>
      <c r="P238" s="221"/>
      <c r="Q238" s="2"/>
      <c r="R238" s="221"/>
      <c r="S238" s="2"/>
      <c r="T238" s="169" t="str">
        <f t="shared" si="24"/>
        <v/>
      </c>
      <c r="U238" s="39" t="str">
        <f t="shared" si="25"/>
        <v/>
      </c>
      <c r="V238" s="170"/>
      <c r="W238" s="40"/>
      <c r="X238" s="41" t="str">
        <f t="shared" si="20"/>
        <v/>
      </c>
      <c r="Y238" s="205" t="str">
        <f t="shared" si="21"/>
        <v/>
      </c>
      <c r="Z238" s="205" t="str">
        <f t="shared" si="22"/>
        <v/>
      </c>
      <c r="AA238" s="163">
        <f t="shared" si="23"/>
        <v>0</v>
      </c>
    </row>
    <row r="239" spans="1:27" ht="26.1" customHeight="1" thickTop="1" thickBot="1">
      <c r="A239" s="32"/>
      <c r="B239" s="33"/>
      <c r="C239" s="32"/>
      <c r="D239" s="218"/>
      <c r="E239" s="219"/>
      <c r="F239" s="220"/>
      <c r="G239" s="34"/>
      <c r="H239" s="221"/>
      <c r="I239" s="2"/>
      <c r="J239" s="221"/>
      <c r="K239" s="2"/>
      <c r="L239" s="221"/>
      <c r="M239" s="2"/>
      <c r="N239" s="221"/>
      <c r="O239" s="2"/>
      <c r="P239" s="221"/>
      <c r="Q239" s="2"/>
      <c r="R239" s="221"/>
      <c r="S239" s="2"/>
      <c r="T239" s="169" t="str">
        <f t="shared" si="24"/>
        <v/>
      </c>
      <c r="U239" s="39" t="str">
        <f t="shared" si="25"/>
        <v/>
      </c>
      <c r="V239" s="170"/>
      <c r="W239" s="40"/>
      <c r="X239" s="41" t="str">
        <f t="shared" si="20"/>
        <v/>
      </c>
      <c r="Y239" s="205" t="str">
        <f t="shared" si="21"/>
        <v/>
      </c>
      <c r="Z239" s="205" t="str">
        <f t="shared" si="22"/>
        <v/>
      </c>
      <c r="AA239" s="163">
        <f t="shared" si="23"/>
        <v>0</v>
      </c>
    </row>
    <row r="240" spans="1:27" ht="26.1" customHeight="1" thickTop="1" thickBot="1">
      <c r="A240" s="32"/>
      <c r="B240" s="33"/>
      <c r="C240" s="32"/>
      <c r="D240" s="218"/>
      <c r="E240" s="219"/>
      <c r="F240" s="220"/>
      <c r="G240" s="34"/>
      <c r="H240" s="221"/>
      <c r="I240" s="2"/>
      <c r="J240" s="221"/>
      <c r="K240" s="2"/>
      <c r="L240" s="221"/>
      <c r="M240" s="2"/>
      <c r="N240" s="221"/>
      <c r="O240" s="2"/>
      <c r="P240" s="221"/>
      <c r="Q240" s="2"/>
      <c r="R240" s="221"/>
      <c r="S240" s="2"/>
      <c r="T240" s="169" t="str">
        <f t="shared" si="24"/>
        <v/>
      </c>
      <c r="U240" s="39" t="str">
        <f t="shared" si="25"/>
        <v/>
      </c>
      <c r="V240" s="170"/>
      <c r="W240" s="40"/>
      <c r="X240" s="41" t="str">
        <f t="shared" si="20"/>
        <v/>
      </c>
      <c r="Y240" s="205" t="str">
        <f t="shared" si="21"/>
        <v/>
      </c>
      <c r="Z240" s="205" t="str">
        <f t="shared" si="22"/>
        <v/>
      </c>
      <c r="AA240" s="163">
        <f t="shared" si="23"/>
        <v>0</v>
      </c>
    </row>
    <row r="241" spans="1:27" ht="26.1" customHeight="1" thickTop="1" thickBot="1">
      <c r="A241" s="32"/>
      <c r="B241" s="33"/>
      <c r="C241" s="32"/>
      <c r="D241" s="218"/>
      <c r="E241" s="219"/>
      <c r="F241" s="220"/>
      <c r="G241" s="34"/>
      <c r="H241" s="221"/>
      <c r="I241" s="2"/>
      <c r="J241" s="221"/>
      <c r="K241" s="2"/>
      <c r="L241" s="221"/>
      <c r="M241" s="2"/>
      <c r="N241" s="221"/>
      <c r="O241" s="2"/>
      <c r="P241" s="221"/>
      <c r="Q241" s="2"/>
      <c r="R241" s="221"/>
      <c r="S241" s="2"/>
      <c r="T241" s="169" t="str">
        <f t="shared" si="24"/>
        <v/>
      </c>
      <c r="U241" s="39" t="str">
        <f t="shared" si="25"/>
        <v/>
      </c>
      <c r="V241" s="170"/>
      <c r="W241" s="40"/>
      <c r="X241" s="41" t="str">
        <f t="shared" si="20"/>
        <v/>
      </c>
      <c r="Y241" s="205" t="str">
        <f t="shared" si="21"/>
        <v/>
      </c>
      <c r="Z241" s="205" t="str">
        <f t="shared" si="22"/>
        <v/>
      </c>
      <c r="AA241" s="163">
        <f t="shared" si="23"/>
        <v>0</v>
      </c>
    </row>
    <row r="242" spans="1:27" ht="26.1" customHeight="1" thickTop="1" thickBot="1">
      <c r="A242" s="32"/>
      <c r="B242" s="33"/>
      <c r="C242" s="32"/>
      <c r="D242" s="218"/>
      <c r="E242" s="219"/>
      <c r="F242" s="220"/>
      <c r="G242" s="34"/>
      <c r="H242" s="221"/>
      <c r="I242" s="2"/>
      <c r="J242" s="221"/>
      <c r="K242" s="2"/>
      <c r="L242" s="221"/>
      <c r="M242" s="2"/>
      <c r="N242" s="221"/>
      <c r="O242" s="2"/>
      <c r="P242" s="221"/>
      <c r="Q242" s="2"/>
      <c r="R242" s="221"/>
      <c r="S242" s="2"/>
      <c r="T242" s="169" t="str">
        <f t="shared" si="24"/>
        <v/>
      </c>
      <c r="U242" s="39" t="str">
        <f t="shared" si="25"/>
        <v/>
      </c>
      <c r="V242" s="170"/>
      <c r="W242" s="40"/>
      <c r="X242" s="41" t="str">
        <f t="shared" si="20"/>
        <v/>
      </c>
      <c r="Y242" s="205" t="str">
        <f t="shared" si="21"/>
        <v/>
      </c>
      <c r="Z242" s="205" t="str">
        <f t="shared" si="22"/>
        <v/>
      </c>
      <c r="AA242" s="163">
        <f t="shared" si="23"/>
        <v>0</v>
      </c>
    </row>
    <row r="243" spans="1:27" ht="26.1" customHeight="1" thickTop="1" thickBot="1">
      <c r="A243" s="32"/>
      <c r="B243" s="33"/>
      <c r="C243" s="32"/>
      <c r="D243" s="218"/>
      <c r="E243" s="219"/>
      <c r="F243" s="220"/>
      <c r="G243" s="34"/>
      <c r="H243" s="221"/>
      <c r="I243" s="2"/>
      <c r="J243" s="221"/>
      <c r="K243" s="2"/>
      <c r="L243" s="221"/>
      <c r="M243" s="2"/>
      <c r="N243" s="221"/>
      <c r="O243" s="2"/>
      <c r="P243" s="221"/>
      <c r="Q243" s="2"/>
      <c r="R243" s="221"/>
      <c r="S243" s="2"/>
      <c r="T243" s="169" t="str">
        <f t="shared" si="24"/>
        <v/>
      </c>
      <c r="U243" s="39" t="str">
        <f t="shared" si="25"/>
        <v/>
      </c>
      <c r="V243" s="170"/>
      <c r="W243" s="40"/>
      <c r="X243" s="41" t="str">
        <f t="shared" si="20"/>
        <v/>
      </c>
      <c r="Y243" s="205" t="str">
        <f t="shared" si="21"/>
        <v/>
      </c>
      <c r="Z243" s="205" t="str">
        <f t="shared" si="22"/>
        <v/>
      </c>
      <c r="AA243" s="163">
        <f t="shared" si="23"/>
        <v>0</v>
      </c>
    </row>
    <row r="244" spans="1:27" ht="26.1" customHeight="1" thickTop="1" thickBot="1">
      <c r="A244" s="32"/>
      <c r="B244" s="33"/>
      <c r="C244" s="32"/>
      <c r="D244" s="218"/>
      <c r="E244" s="219"/>
      <c r="F244" s="220"/>
      <c r="G244" s="34"/>
      <c r="H244" s="221"/>
      <c r="I244" s="2"/>
      <c r="J244" s="221"/>
      <c r="K244" s="2"/>
      <c r="L244" s="221"/>
      <c r="M244" s="2"/>
      <c r="N244" s="221"/>
      <c r="O244" s="2"/>
      <c r="P244" s="221"/>
      <c r="Q244" s="2"/>
      <c r="R244" s="221"/>
      <c r="S244" s="2"/>
      <c r="T244" s="169" t="str">
        <f t="shared" si="24"/>
        <v/>
      </c>
      <c r="U244" s="39" t="str">
        <f t="shared" si="25"/>
        <v/>
      </c>
      <c r="V244" s="170"/>
      <c r="W244" s="40"/>
      <c r="X244" s="41" t="str">
        <f t="shared" si="20"/>
        <v/>
      </c>
      <c r="Y244" s="205" t="str">
        <f t="shared" si="21"/>
        <v/>
      </c>
      <c r="Z244" s="205" t="str">
        <f t="shared" si="22"/>
        <v/>
      </c>
      <c r="AA244" s="163">
        <f t="shared" si="23"/>
        <v>0</v>
      </c>
    </row>
    <row r="245" spans="1:27" ht="26.1" customHeight="1" thickTop="1" thickBot="1">
      <c r="A245" s="32"/>
      <c r="B245" s="33"/>
      <c r="C245" s="32"/>
      <c r="D245" s="218"/>
      <c r="E245" s="219"/>
      <c r="F245" s="220"/>
      <c r="G245" s="34"/>
      <c r="H245" s="221"/>
      <c r="I245" s="2"/>
      <c r="J245" s="221"/>
      <c r="K245" s="2"/>
      <c r="L245" s="221"/>
      <c r="M245" s="2"/>
      <c r="N245" s="221"/>
      <c r="O245" s="2"/>
      <c r="P245" s="221"/>
      <c r="Q245" s="2"/>
      <c r="R245" s="221"/>
      <c r="S245" s="2"/>
      <c r="T245" s="169" t="str">
        <f t="shared" si="24"/>
        <v/>
      </c>
      <c r="U245" s="39" t="str">
        <f t="shared" si="25"/>
        <v/>
      </c>
      <c r="V245" s="170"/>
      <c r="W245" s="40"/>
      <c r="X245" s="41" t="str">
        <f t="shared" si="20"/>
        <v/>
      </c>
      <c r="Y245" s="205" t="str">
        <f t="shared" si="21"/>
        <v/>
      </c>
      <c r="Z245" s="205" t="str">
        <f t="shared" si="22"/>
        <v/>
      </c>
      <c r="AA245" s="163">
        <f t="shared" si="23"/>
        <v>0</v>
      </c>
    </row>
    <row r="246" spans="1:27" ht="26.1" customHeight="1" thickTop="1" thickBot="1">
      <c r="A246" s="32"/>
      <c r="B246" s="33"/>
      <c r="C246" s="32"/>
      <c r="D246" s="218"/>
      <c r="E246" s="219"/>
      <c r="F246" s="220"/>
      <c r="G246" s="34"/>
      <c r="H246" s="221"/>
      <c r="I246" s="2"/>
      <c r="J246" s="221"/>
      <c r="K246" s="2"/>
      <c r="L246" s="221"/>
      <c r="M246" s="2"/>
      <c r="N246" s="221"/>
      <c r="O246" s="2"/>
      <c r="P246" s="221"/>
      <c r="Q246" s="2"/>
      <c r="R246" s="221"/>
      <c r="S246" s="2"/>
      <c r="T246" s="169" t="str">
        <f t="shared" si="24"/>
        <v/>
      </c>
      <c r="U246" s="39" t="str">
        <f t="shared" si="25"/>
        <v/>
      </c>
      <c r="V246" s="170"/>
      <c r="W246" s="40"/>
      <c r="X246" s="41" t="str">
        <f t="shared" si="20"/>
        <v/>
      </c>
      <c r="Y246" s="205" t="str">
        <f t="shared" si="21"/>
        <v/>
      </c>
      <c r="Z246" s="205" t="str">
        <f t="shared" si="22"/>
        <v/>
      </c>
      <c r="AA246" s="163">
        <f t="shared" si="23"/>
        <v>0</v>
      </c>
    </row>
    <row r="247" spans="1:27" ht="26.1" customHeight="1" thickTop="1" thickBot="1">
      <c r="A247" s="32"/>
      <c r="B247" s="33"/>
      <c r="C247" s="32"/>
      <c r="D247" s="218"/>
      <c r="E247" s="219"/>
      <c r="F247" s="220"/>
      <c r="G247" s="34"/>
      <c r="H247" s="221"/>
      <c r="I247" s="2"/>
      <c r="J247" s="221"/>
      <c r="K247" s="2"/>
      <c r="L247" s="221"/>
      <c r="M247" s="2"/>
      <c r="N247" s="221"/>
      <c r="O247" s="2"/>
      <c r="P247" s="221"/>
      <c r="Q247" s="2"/>
      <c r="R247" s="221"/>
      <c r="S247" s="2"/>
      <c r="T247" s="169" t="str">
        <f t="shared" si="24"/>
        <v/>
      </c>
      <c r="U247" s="39" t="str">
        <f t="shared" si="25"/>
        <v/>
      </c>
      <c r="V247" s="170"/>
      <c r="W247" s="40"/>
      <c r="X247" s="41" t="str">
        <f t="shared" si="20"/>
        <v/>
      </c>
      <c r="Y247" s="205" t="str">
        <f t="shared" si="21"/>
        <v/>
      </c>
      <c r="Z247" s="205" t="str">
        <f t="shared" si="22"/>
        <v/>
      </c>
      <c r="AA247" s="163">
        <f t="shared" si="23"/>
        <v>0</v>
      </c>
    </row>
    <row r="248" spans="1:27" ht="26.1" customHeight="1" thickTop="1" thickBot="1">
      <c r="A248" s="32"/>
      <c r="B248" s="33"/>
      <c r="C248" s="32"/>
      <c r="D248" s="218"/>
      <c r="E248" s="219"/>
      <c r="F248" s="220"/>
      <c r="G248" s="34"/>
      <c r="H248" s="221"/>
      <c r="I248" s="2"/>
      <c r="J248" s="221"/>
      <c r="K248" s="2"/>
      <c r="L248" s="221"/>
      <c r="M248" s="2"/>
      <c r="N248" s="221"/>
      <c r="O248" s="2"/>
      <c r="P248" s="221"/>
      <c r="Q248" s="2"/>
      <c r="R248" s="221"/>
      <c r="S248" s="2"/>
      <c r="T248" s="169" t="str">
        <f t="shared" si="24"/>
        <v/>
      </c>
      <c r="U248" s="39" t="str">
        <f t="shared" si="25"/>
        <v/>
      </c>
      <c r="V248" s="170"/>
      <c r="W248" s="40"/>
      <c r="X248" s="41" t="str">
        <f t="shared" si="20"/>
        <v/>
      </c>
      <c r="Y248" s="205" t="str">
        <f t="shared" si="21"/>
        <v/>
      </c>
      <c r="Z248" s="205" t="str">
        <f t="shared" si="22"/>
        <v/>
      </c>
      <c r="AA248" s="163">
        <f t="shared" si="23"/>
        <v>0</v>
      </c>
    </row>
    <row r="249" spans="1:27" ht="26.1" customHeight="1" thickTop="1" thickBot="1">
      <c r="A249" s="32"/>
      <c r="B249" s="33"/>
      <c r="C249" s="32"/>
      <c r="D249" s="218"/>
      <c r="E249" s="219"/>
      <c r="F249" s="220"/>
      <c r="G249" s="34"/>
      <c r="H249" s="221"/>
      <c r="I249" s="2"/>
      <c r="J249" s="221"/>
      <c r="K249" s="2"/>
      <c r="L249" s="221"/>
      <c r="M249" s="2"/>
      <c r="N249" s="221"/>
      <c r="O249" s="2"/>
      <c r="P249" s="221"/>
      <c r="Q249" s="2"/>
      <c r="R249" s="221"/>
      <c r="S249" s="2"/>
      <c r="T249" s="169" t="str">
        <f t="shared" si="24"/>
        <v/>
      </c>
      <c r="U249" s="39" t="str">
        <f t="shared" si="25"/>
        <v/>
      </c>
      <c r="V249" s="170"/>
      <c r="W249" s="40"/>
      <c r="X249" s="41" t="str">
        <f t="shared" si="20"/>
        <v/>
      </c>
      <c r="Y249" s="205" t="str">
        <f t="shared" si="21"/>
        <v/>
      </c>
      <c r="Z249" s="205" t="str">
        <f t="shared" si="22"/>
        <v/>
      </c>
      <c r="AA249" s="163">
        <f t="shared" si="23"/>
        <v>0</v>
      </c>
    </row>
    <row r="250" spans="1:27" ht="26.1" customHeight="1" thickTop="1" thickBot="1">
      <c r="A250" s="32"/>
      <c r="B250" s="33"/>
      <c r="C250" s="32"/>
      <c r="D250" s="218"/>
      <c r="E250" s="219"/>
      <c r="F250" s="220"/>
      <c r="G250" s="34"/>
      <c r="H250" s="221"/>
      <c r="I250" s="2"/>
      <c r="J250" s="221"/>
      <c r="K250" s="2"/>
      <c r="L250" s="221"/>
      <c r="M250" s="2"/>
      <c r="N250" s="221"/>
      <c r="O250" s="2"/>
      <c r="P250" s="221"/>
      <c r="Q250" s="2"/>
      <c r="R250" s="221"/>
      <c r="S250" s="2"/>
      <c r="T250" s="169" t="str">
        <f t="shared" si="24"/>
        <v/>
      </c>
      <c r="U250" s="39" t="str">
        <f t="shared" si="25"/>
        <v/>
      </c>
      <c r="V250" s="170"/>
      <c r="W250" s="40"/>
      <c r="X250" s="41" t="str">
        <f t="shared" si="20"/>
        <v/>
      </c>
      <c r="Y250" s="205" t="str">
        <f t="shared" si="21"/>
        <v/>
      </c>
      <c r="Z250" s="205" t="str">
        <f t="shared" si="22"/>
        <v/>
      </c>
      <c r="AA250" s="163">
        <f t="shared" si="23"/>
        <v>0</v>
      </c>
    </row>
    <row r="251" spans="1:27" ht="26.1" customHeight="1" thickTop="1" thickBot="1">
      <c r="A251" s="32"/>
      <c r="B251" s="33"/>
      <c r="C251" s="32"/>
      <c r="D251" s="218"/>
      <c r="E251" s="219"/>
      <c r="F251" s="220"/>
      <c r="G251" s="34"/>
      <c r="H251" s="221"/>
      <c r="I251" s="2"/>
      <c r="J251" s="221"/>
      <c r="K251" s="2"/>
      <c r="L251" s="221"/>
      <c r="M251" s="2"/>
      <c r="N251" s="221"/>
      <c r="O251" s="2"/>
      <c r="P251" s="221"/>
      <c r="Q251" s="2"/>
      <c r="R251" s="221"/>
      <c r="S251" s="2"/>
      <c r="T251" s="169" t="str">
        <f t="shared" si="24"/>
        <v/>
      </c>
      <c r="U251" s="39" t="str">
        <f t="shared" si="25"/>
        <v/>
      </c>
      <c r="V251" s="170"/>
      <c r="W251" s="40"/>
      <c r="X251" s="41" t="str">
        <f t="shared" si="20"/>
        <v/>
      </c>
      <c r="Y251" s="205" t="str">
        <f t="shared" si="21"/>
        <v/>
      </c>
      <c r="Z251" s="205" t="str">
        <f t="shared" si="22"/>
        <v/>
      </c>
      <c r="AA251" s="163">
        <f t="shared" si="23"/>
        <v>0</v>
      </c>
    </row>
    <row r="252" spans="1:27" ht="26.1" customHeight="1" thickTop="1" thickBot="1">
      <c r="A252" s="32"/>
      <c r="B252" s="33"/>
      <c r="C252" s="32"/>
      <c r="D252" s="218"/>
      <c r="E252" s="219"/>
      <c r="F252" s="220"/>
      <c r="G252" s="34"/>
      <c r="H252" s="221"/>
      <c r="I252" s="2"/>
      <c r="J252" s="221"/>
      <c r="K252" s="2"/>
      <c r="L252" s="221"/>
      <c r="M252" s="2"/>
      <c r="N252" s="221"/>
      <c r="O252" s="2"/>
      <c r="P252" s="221"/>
      <c r="Q252" s="2"/>
      <c r="R252" s="221"/>
      <c r="S252" s="2"/>
      <c r="T252" s="169" t="str">
        <f t="shared" si="24"/>
        <v/>
      </c>
      <c r="U252" s="39" t="str">
        <f t="shared" si="25"/>
        <v/>
      </c>
      <c r="V252" s="170"/>
      <c r="W252" s="40"/>
      <c r="X252" s="41" t="str">
        <f t="shared" si="20"/>
        <v/>
      </c>
      <c r="Y252" s="205" t="str">
        <f t="shared" si="21"/>
        <v/>
      </c>
      <c r="Z252" s="205" t="str">
        <f t="shared" si="22"/>
        <v/>
      </c>
      <c r="AA252" s="163">
        <f t="shared" si="23"/>
        <v>0</v>
      </c>
    </row>
    <row r="253" spans="1:27" ht="26.1" customHeight="1" thickTop="1" thickBot="1">
      <c r="A253" s="32"/>
      <c r="B253" s="33"/>
      <c r="C253" s="32"/>
      <c r="D253" s="218"/>
      <c r="E253" s="219"/>
      <c r="F253" s="220"/>
      <c r="G253" s="34"/>
      <c r="H253" s="221"/>
      <c r="I253" s="2"/>
      <c r="J253" s="221"/>
      <c r="K253" s="2"/>
      <c r="L253" s="221"/>
      <c r="M253" s="2"/>
      <c r="N253" s="221"/>
      <c r="O253" s="2"/>
      <c r="P253" s="221"/>
      <c r="Q253" s="2"/>
      <c r="R253" s="221"/>
      <c r="S253" s="2"/>
      <c r="T253" s="169" t="str">
        <f t="shared" si="24"/>
        <v/>
      </c>
      <c r="U253" s="39" t="str">
        <f t="shared" si="25"/>
        <v/>
      </c>
      <c r="V253" s="170"/>
      <c r="W253" s="40"/>
      <c r="X253" s="41" t="str">
        <f t="shared" si="20"/>
        <v/>
      </c>
      <c r="Y253" s="205" t="str">
        <f t="shared" si="21"/>
        <v/>
      </c>
      <c r="Z253" s="205" t="str">
        <f t="shared" si="22"/>
        <v/>
      </c>
      <c r="AA253" s="163">
        <f t="shared" si="23"/>
        <v>0</v>
      </c>
    </row>
    <row r="254" spans="1:27" ht="26.1" customHeight="1" thickTop="1" thickBot="1">
      <c r="A254" s="32"/>
      <c r="B254" s="33"/>
      <c r="C254" s="32"/>
      <c r="D254" s="218"/>
      <c r="E254" s="219"/>
      <c r="F254" s="220"/>
      <c r="G254" s="34"/>
      <c r="H254" s="221"/>
      <c r="I254" s="2"/>
      <c r="J254" s="221"/>
      <c r="K254" s="2"/>
      <c r="L254" s="221"/>
      <c r="M254" s="2"/>
      <c r="N254" s="221"/>
      <c r="O254" s="2"/>
      <c r="P254" s="221"/>
      <c r="Q254" s="2"/>
      <c r="R254" s="221"/>
      <c r="S254" s="2"/>
      <c r="T254" s="169" t="str">
        <f t="shared" si="24"/>
        <v/>
      </c>
      <c r="U254" s="39" t="str">
        <f t="shared" si="25"/>
        <v/>
      </c>
      <c r="V254" s="170"/>
      <c r="W254" s="40"/>
      <c r="X254" s="41" t="str">
        <f t="shared" si="20"/>
        <v/>
      </c>
      <c r="Y254" s="205" t="str">
        <f t="shared" si="21"/>
        <v/>
      </c>
      <c r="Z254" s="205" t="str">
        <f t="shared" si="22"/>
        <v/>
      </c>
      <c r="AA254" s="163">
        <f t="shared" si="23"/>
        <v>0</v>
      </c>
    </row>
    <row r="255" spans="1:27" ht="26.1" customHeight="1" thickTop="1" thickBot="1">
      <c r="A255" s="32"/>
      <c r="B255" s="33"/>
      <c r="C255" s="32"/>
      <c r="D255" s="218"/>
      <c r="E255" s="219"/>
      <c r="F255" s="220"/>
      <c r="G255" s="34"/>
      <c r="H255" s="221"/>
      <c r="I255" s="2"/>
      <c r="J255" s="221"/>
      <c r="K255" s="2"/>
      <c r="L255" s="221"/>
      <c r="M255" s="2"/>
      <c r="N255" s="221"/>
      <c r="O255" s="2"/>
      <c r="P255" s="221"/>
      <c r="Q255" s="2"/>
      <c r="R255" s="221"/>
      <c r="S255" s="2"/>
      <c r="T255" s="169" t="str">
        <f t="shared" si="24"/>
        <v/>
      </c>
      <c r="U255" s="39" t="str">
        <f t="shared" si="25"/>
        <v/>
      </c>
      <c r="V255" s="170"/>
      <c r="W255" s="40"/>
      <c r="X255" s="41" t="str">
        <f t="shared" si="20"/>
        <v/>
      </c>
      <c r="Y255" s="205" t="str">
        <f t="shared" si="21"/>
        <v/>
      </c>
      <c r="Z255" s="205" t="str">
        <f t="shared" si="22"/>
        <v/>
      </c>
      <c r="AA255" s="163">
        <f t="shared" si="23"/>
        <v>0</v>
      </c>
    </row>
    <row r="256" spans="1:27" ht="26.1" customHeight="1" thickTop="1" thickBot="1">
      <c r="A256" s="32"/>
      <c r="B256" s="33"/>
      <c r="C256" s="32"/>
      <c r="D256" s="218"/>
      <c r="E256" s="219"/>
      <c r="F256" s="220"/>
      <c r="G256" s="34"/>
      <c r="H256" s="221"/>
      <c r="I256" s="2"/>
      <c r="J256" s="221"/>
      <c r="K256" s="2"/>
      <c r="L256" s="221"/>
      <c r="M256" s="2"/>
      <c r="N256" s="221"/>
      <c r="O256" s="2"/>
      <c r="P256" s="221"/>
      <c r="Q256" s="2"/>
      <c r="R256" s="221"/>
      <c r="S256" s="2"/>
      <c r="T256" s="169" t="str">
        <f t="shared" si="24"/>
        <v/>
      </c>
      <c r="U256" s="39" t="str">
        <f t="shared" si="25"/>
        <v/>
      </c>
      <c r="V256" s="170"/>
      <c r="W256" s="40"/>
      <c r="X256" s="41" t="str">
        <f t="shared" si="20"/>
        <v/>
      </c>
      <c r="Y256" s="205" t="str">
        <f t="shared" si="21"/>
        <v/>
      </c>
      <c r="Z256" s="205" t="str">
        <f t="shared" si="22"/>
        <v/>
      </c>
      <c r="AA256" s="163">
        <f t="shared" si="23"/>
        <v>0</v>
      </c>
    </row>
    <row r="257" spans="1:27" ht="26.1" customHeight="1" thickTop="1" thickBot="1">
      <c r="A257" s="32"/>
      <c r="B257" s="33"/>
      <c r="C257" s="32"/>
      <c r="D257" s="218"/>
      <c r="E257" s="219"/>
      <c r="F257" s="220"/>
      <c r="G257" s="34"/>
      <c r="H257" s="221"/>
      <c r="I257" s="2"/>
      <c r="J257" s="221"/>
      <c r="K257" s="2"/>
      <c r="L257" s="221"/>
      <c r="M257" s="2"/>
      <c r="N257" s="221"/>
      <c r="O257" s="2"/>
      <c r="P257" s="221"/>
      <c r="Q257" s="2"/>
      <c r="R257" s="221"/>
      <c r="S257" s="2"/>
      <c r="T257" s="169" t="str">
        <f t="shared" si="24"/>
        <v/>
      </c>
      <c r="U257" s="39" t="str">
        <f t="shared" si="25"/>
        <v/>
      </c>
      <c r="V257" s="170"/>
      <c r="W257" s="40"/>
      <c r="X257" s="41" t="str">
        <f t="shared" si="20"/>
        <v/>
      </c>
      <c r="Y257" s="205" t="str">
        <f t="shared" si="21"/>
        <v/>
      </c>
      <c r="Z257" s="205" t="str">
        <f t="shared" si="22"/>
        <v/>
      </c>
      <c r="AA257" s="163">
        <f t="shared" si="23"/>
        <v>0</v>
      </c>
    </row>
    <row r="258" spans="1:27" ht="26.1" customHeight="1" thickTop="1" thickBot="1">
      <c r="A258" s="32"/>
      <c r="B258" s="33"/>
      <c r="C258" s="32"/>
      <c r="D258" s="218"/>
      <c r="E258" s="219"/>
      <c r="F258" s="220"/>
      <c r="G258" s="34"/>
      <c r="H258" s="221"/>
      <c r="I258" s="2"/>
      <c r="J258" s="221"/>
      <c r="K258" s="2"/>
      <c r="L258" s="221"/>
      <c r="M258" s="2"/>
      <c r="N258" s="221"/>
      <c r="O258" s="2"/>
      <c r="P258" s="221"/>
      <c r="Q258" s="2"/>
      <c r="R258" s="221"/>
      <c r="S258" s="2"/>
      <c r="T258" s="169" t="str">
        <f t="shared" si="24"/>
        <v/>
      </c>
      <c r="U258" s="39" t="str">
        <f t="shared" si="25"/>
        <v/>
      </c>
      <c r="V258" s="170"/>
      <c r="W258" s="40"/>
      <c r="X258" s="41" t="str">
        <f t="shared" si="20"/>
        <v/>
      </c>
      <c r="Y258" s="205" t="str">
        <f t="shared" si="21"/>
        <v/>
      </c>
      <c r="Z258" s="205" t="str">
        <f t="shared" si="22"/>
        <v/>
      </c>
      <c r="AA258" s="163">
        <f t="shared" si="23"/>
        <v>0</v>
      </c>
    </row>
    <row r="259" spans="1:27" ht="26.1" customHeight="1" thickTop="1" thickBot="1">
      <c r="A259" s="32"/>
      <c r="B259" s="33"/>
      <c r="C259" s="32"/>
      <c r="D259" s="218"/>
      <c r="E259" s="219"/>
      <c r="F259" s="220"/>
      <c r="G259" s="34"/>
      <c r="H259" s="221"/>
      <c r="I259" s="2"/>
      <c r="J259" s="221"/>
      <c r="K259" s="2"/>
      <c r="L259" s="221"/>
      <c r="M259" s="2"/>
      <c r="N259" s="221"/>
      <c r="O259" s="2"/>
      <c r="P259" s="221"/>
      <c r="Q259" s="2"/>
      <c r="R259" s="221"/>
      <c r="S259" s="2"/>
      <c r="T259" s="169" t="str">
        <f t="shared" si="24"/>
        <v/>
      </c>
      <c r="U259" s="39" t="str">
        <f t="shared" si="25"/>
        <v/>
      </c>
      <c r="V259" s="170"/>
      <c r="W259" s="40"/>
      <c r="X259" s="41" t="str">
        <f t="shared" si="20"/>
        <v/>
      </c>
      <c r="Y259" s="205" t="str">
        <f t="shared" si="21"/>
        <v/>
      </c>
      <c r="Z259" s="205" t="str">
        <f t="shared" si="22"/>
        <v/>
      </c>
      <c r="AA259" s="163">
        <f t="shared" si="23"/>
        <v>0</v>
      </c>
    </row>
    <row r="260" spans="1:27" ht="26.1" customHeight="1" thickTop="1" thickBot="1">
      <c r="A260" s="32"/>
      <c r="B260" s="33"/>
      <c r="C260" s="32"/>
      <c r="D260" s="218"/>
      <c r="E260" s="219"/>
      <c r="F260" s="220"/>
      <c r="G260" s="34"/>
      <c r="H260" s="221"/>
      <c r="I260" s="2"/>
      <c r="J260" s="221"/>
      <c r="K260" s="2"/>
      <c r="L260" s="221"/>
      <c r="M260" s="2"/>
      <c r="N260" s="221"/>
      <c r="O260" s="2"/>
      <c r="P260" s="221"/>
      <c r="Q260" s="2"/>
      <c r="R260" s="221"/>
      <c r="S260" s="2"/>
      <c r="T260" s="169" t="str">
        <f t="shared" si="24"/>
        <v/>
      </c>
      <c r="U260" s="39" t="str">
        <f t="shared" si="25"/>
        <v/>
      </c>
      <c r="V260" s="170"/>
      <c r="W260" s="40"/>
      <c r="X260" s="41" t="str">
        <f t="shared" si="20"/>
        <v/>
      </c>
      <c r="Y260" s="205" t="str">
        <f t="shared" si="21"/>
        <v/>
      </c>
      <c r="Z260" s="205" t="str">
        <f t="shared" si="22"/>
        <v/>
      </c>
      <c r="AA260" s="163">
        <f t="shared" si="23"/>
        <v>0</v>
      </c>
    </row>
    <row r="261" spans="1:27" ht="26.1" customHeight="1" thickTop="1" thickBot="1">
      <c r="A261" s="32"/>
      <c r="B261" s="33"/>
      <c r="C261" s="32"/>
      <c r="D261" s="218"/>
      <c r="E261" s="219"/>
      <c r="F261" s="220"/>
      <c r="G261" s="34"/>
      <c r="H261" s="221"/>
      <c r="I261" s="2"/>
      <c r="J261" s="221"/>
      <c r="K261" s="2"/>
      <c r="L261" s="221"/>
      <c r="M261" s="2"/>
      <c r="N261" s="221"/>
      <c r="O261" s="2"/>
      <c r="P261" s="221"/>
      <c r="Q261" s="2"/>
      <c r="R261" s="221"/>
      <c r="S261" s="2"/>
      <c r="T261" s="169" t="str">
        <f t="shared" si="24"/>
        <v/>
      </c>
      <c r="U261" s="39" t="str">
        <f t="shared" si="25"/>
        <v/>
      </c>
      <c r="V261" s="170"/>
      <c r="W261" s="40"/>
      <c r="X261" s="41" t="str">
        <f t="shared" si="20"/>
        <v/>
      </c>
      <c r="Y261" s="205" t="str">
        <f t="shared" si="21"/>
        <v/>
      </c>
      <c r="Z261" s="205" t="str">
        <f t="shared" si="22"/>
        <v/>
      </c>
      <c r="AA261" s="163">
        <f t="shared" si="23"/>
        <v>0</v>
      </c>
    </row>
    <row r="262" spans="1:27" ht="26.1" customHeight="1" thickTop="1" thickBot="1">
      <c r="A262" s="32"/>
      <c r="B262" s="33"/>
      <c r="C262" s="32"/>
      <c r="D262" s="218"/>
      <c r="E262" s="219"/>
      <c r="F262" s="220"/>
      <c r="G262" s="34"/>
      <c r="H262" s="221"/>
      <c r="I262" s="2"/>
      <c r="J262" s="221"/>
      <c r="K262" s="2"/>
      <c r="L262" s="221"/>
      <c r="M262" s="2"/>
      <c r="N262" s="221"/>
      <c r="O262" s="2"/>
      <c r="P262" s="221"/>
      <c r="Q262" s="2"/>
      <c r="R262" s="221"/>
      <c r="S262" s="2"/>
      <c r="T262" s="169" t="str">
        <f t="shared" si="24"/>
        <v/>
      </c>
      <c r="U262" s="39" t="str">
        <f t="shared" si="25"/>
        <v/>
      </c>
      <c r="V262" s="170"/>
      <c r="W262" s="40"/>
      <c r="X262" s="41" t="str">
        <f t="shared" si="20"/>
        <v/>
      </c>
      <c r="Y262" s="205" t="str">
        <f t="shared" si="21"/>
        <v/>
      </c>
      <c r="Z262" s="205" t="str">
        <f t="shared" si="22"/>
        <v/>
      </c>
      <c r="AA262" s="163">
        <f t="shared" si="23"/>
        <v>0</v>
      </c>
    </row>
    <row r="263" spans="1:27" ht="26.1" customHeight="1" thickTop="1" thickBot="1">
      <c r="A263" s="32"/>
      <c r="B263" s="33"/>
      <c r="C263" s="32"/>
      <c r="D263" s="218"/>
      <c r="E263" s="219"/>
      <c r="F263" s="220"/>
      <c r="G263" s="34"/>
      <c r="H263" s="221"/>
      <c r="I263" s="2"/>
      <c r="J263" s="221"/>
      <c r="K263" s="2"/>
      <c r="L263" s="221"/>
      <c r="M263" s="2"/>
      <c r="N263" s="221"/>
      <c r="O263" s="2"/>
      <c r="P263" s="221"/>
      <c r="Q263" s="2"/>
      <c r="R263" s="221"/>
      <c r="S263" s="2"/>
      <c r="T263" s="169" t="str">
        <f t="shared" si="24"/>
        <v/>
      </c>
      <c r="U263" s="39" t="str">
        <f t="shared" si="25"/>
        <v/>
      </c>
      <c r="V263" s="170"/>
      <c r="W263" s="40"/>
      <c r="X263" s="41" t="str">
        <f t="shared" si="20"/>
        <v/>
      </c>
      <c r="Y263" s="205" t="str">
        <f t="shared" si="21"/>
        <v/>
      </c>
      <c r="Z263" s="205" t="str">
        <f t="shared" si="22"/>
        <v/>
      </c>
      <c r="AA263" s="163">
        <f t="shared" si="23"/>
        <v>0</v>
      </c>
    </row>
    <row r="264" spans="1:27" ht="26.1" customHeight="1" thickTop="1" thickBot="1">
      <c r="A264" s="32"/>
      <c r="B264" s="33"/>
      <c r="C264" s="32"/>
      <c r="D264" s="218"/>
      <c r="E264" s="219"/>
      <c r="F264" s="220"/>
      <c r="G264" s="34"/>
      <c r="H264" s="221"/>
      <c r="I264" s="2"/>
      <c r="J264" s="221"/>
      <c r="K264" s="2"/>
      <c r="L264" s="221"/>
      <c r="M264" s="2"/>
      <c r="N264" s="221"/>
      <c r="O264" s="2"/>
      <c r="P264" s="221"/>
      <c r="Q264" s="2"/>
      <c r="R264" s="221"/>
      <c r="S264" s="2"/>
      <c r="T264" s="169" t="str">
        <f t="shared" si="24"/>
        <v/>
      </c>
      <c r="U264" s="39" t="str">
        <f t="shared" si="25"/>
        <v/>
      </c>
      <c r="V264" s="170"/>
      <c r="W264" s="40"/>
      <c r="X264" s="41" t="str">
        <f t="shared" si="20"/>
        <v/>
      </c>
      <c r="Y264" s="205" t="str">
        <f t="shared" si="21"/>
        <v/>
      </c>
      <c r="Z264" s="205" t="str">
        <f t="shared" si="22"/>
        <v/>
      </c>
      <c r="AA264" s="163">
        <f t="shared" si="23"/>
        <v>0</v>
      </c>
    </row>
    <row r="265" spans="1:27" ht="26.1" customHeight="1" thickTop="1" thickBot="1">
      <c r="A265" s="32"/>
      <c r="B265" s="33"/>
      <c r="C265" s="32"/>
      <c r="D265" s="218"/>
      <c r="E265" s="219"/>
      <c r="F265" s="220"/>
      <c r="G265" s="34"/>
      <c r="H265" s="221"/>
      <c r="I265" s="2"/>
      <c r="J265" s="221"/>
      <c r="K265" s="2"/>
      <c r="L265" s="221"/>
      <c r="M265" s="2"/>
      <c r="N265" s="221"/>
      <c r="O265" s="2"/>
      <c r="P265" s="221"/>
      <c r="Q265" s="2"/>
      <c r="R265" s="221"/>
      <c r="S265" s="2"/>
      <c r="T265" s="169" t="str">
        <f t="shared" si="24"/>
        <v/>
      </c>
      <c r="U265" s="39" t="str">
        <f t="shared" si="25"/>
        <v/>
      </c>
      <c r="V265" s="170"/>
      <c r="W265" s="40"/>
      <c r="X265" s="41" t="str">
        <f t="shared" si="20"/>
        <v/>
      </c>
      <c r="Y265" s="205" t="str">
        <f t="shared" si="21"/>
        <v/>
      </c>
      <c r="Z265" s="205" t="str">
        <f t="shared" si="22"/>
        <v/>
      </c>
      <c r="AA265" s="163">
        <f t="shared" si="23"/>
        <v>0</v>
      </c>
    </row>
    <row r="266" spans="1:27" ht="26.1" customHeight="1" thickTop="1" thickBot="1">
      <c r="A266" s="32"/>
      <c r="B266" s="33"/>
      <c r="C266" s="32"/>
      <c r="D266" s="218"/>
      <c r="E266" s="219"/>
      <c r="F266" s="220"/>
      <c r="G266" s="34"/>
      <c r="H266" s="221"/>
      <c r="I266" s="2"/>
      <c r="J266" s="221"/>
      <c r="K266" s="2"/>
      <c r="L266" s="221"/>
      <c r="M266" s="2"/>
      <c r="N266" s="221"/>
      <c r="O266" s="2"/>
      <c r="P266" s="221"/>
      <c r="Q266" s="2"/>
      <c r="R266" s="221"/>
      <c r="S266" s="2"/>
      <c r="T266" s="169" t="str">
        <f t="shared" si="24"/>
        <v/>
      </c>
      <c r="U266" s="39" t="str">
        <f t="shared" si="25"/>
        <v/>
      </c>
      <c r="V266" s="170"/>
      <c r="W266" s="40"/>
      <c r="X266" s="41" t="str">
        <f t="shared" si="20"/>
        <v/>
      </c>
      <c r="Y266" s="205" t="str">
        <f t="shared" si="21"/>
        <v/>
      </c>
      <c r="Z266" s="205" t="str">
        <f t="shared" si="22"/>
        <v/>
      </c>
      <c r="AA266" s="163">
        <f t="shared" si="23"/>
        <v>0</v>
      </c>
    </row>
    <row r="267" spans="1:27" ht="26.1" customHeight="1" thickTop="1" thickBot="1">
      <c r="A267" s="32"/>
      <c r="B267" s="33"/>
      <c r="C267" s="32"/>
      <c r="D267" s="218"/>
      <c r="E267" s="219"/>
      <c r="F267" s="220"/>
      <c r="G267" s="34"/>
      <c r="H267" s="221"/>
      <c r="I267" s="2"/>
      <c r="J267" s="221"/>
      <c r="K267" s="2"/>
      <c r="L267" s="221"/>
      <c r="M267" s="2"/>
      <c r="N267" s="221"/>
      <c r="O267" s="2"/>
      <c r="P267" s="221"/>
      <c r="Q267" s="2"/>
      <c r="R267" s="221"/>
      <c r="S267" s="2"/>
      <c r="T267" s="169" t="str">
        <f t="shared" si="24"/>
        <v/>
      </c>
      <c r="U267" s="39" t="str">
        <f t="shared" si="25"/>
        <v/>
      </c>
      <c r="V267" s="170"/>
      <c r="W267" s="40"/>
      <c r="X267" s="41" t="str">
        <f t="shared" si="20"/>
        <v/>
      </c>
      <c r="Y267" s="205" t="str">
        <f t="shared" si="21"/>
        <v/>
      </c>
      <c r="Z267" s="205" t="str">
        <f t="shared" si="22"/>
        <v/>
      </c>
      <c r="AA267" s="163">
        <f t="shared" si="23"/>
        <v>0</v>
      </c>
    </row>
    <row r="268" spans="1:27" ht="26.1" customHeight="1" thickTop="1" thickBot="1">
      <c r="A268" s="32"/>
      <c r="B268" s="33"/>
      <c r="C268" s="32"/>
      <c r="D268" s="218"/>
      <c r="E268" s="219"/>
      <c r="F268" s="220"/>
      <c r="G268" s="34"/>
      <c r="H268" s="221"/>
      <c r="I268" s="2"/>
      <c r="J268" s="221"/>
      <c r="K268" s="2"/>
      <c r="L268" s="221"/>
      <c r="M268" s="2"/>
      <c r="N268" s="221"/>
      <c r="O268" s="2"/>
      <c r="P268" s="221"/>
      <c r="Q268" s="2"/>
      <c r="R268" s="221"/>
      <c r="S268" s="2"/>
      <c r="T268" s="169" t="str">
        <f t="shared" si="24"/>
        <v/>
      </c>
      <c r="U268" s="39" t="str">
        <f t="shared" si="25"/>
        <v/>
      </c>
      <c r="V268" s="170"/>
      <c r="W268" s="40"/>
      <c r="X268" s="41" t="str">
        <f t="shared" si="20"/>
        <v/>
      </c>
      <c r="Y268" s="205" t="str">
        <f t="shared" si="21"/>
        <v/>
      </c>
      <c r="Z268" s="205" t="str">
        <f t="shared" si="22"/>
        <v/>
      </c>
      <c r="AA268" s="163">
        <f t="shared" si="23"/>
        <v>0</v>
      </c>
    </row>
    <row r="269" spans="1:27" ht="26.1" customHeight="1" thickTop="1" thickBot="1">
      <c r="A269" s="32"/>
      <c r="B269" s="33"/>
      <c r="C269" s="32"/>
      <c r="D269" s="218"/>
      <c r="E269" s="219"/>
      <c r="F269" s="220"/>
      <c r="G269" s="34"/>
      <c r="H269" s="221"/>
      <c r="I269" s="2"/>
      <c r="J269" s="221"/>
      <c r="K269" s="2"/>
      <c r="L269" s="221"/>
      <c r="M269" s="2"/>
      <c r="N269" s="221"/>
      <c r="O269" s="2"/>
      <c r="P269" s="221"/>
      <c r="Q269" s="2"/>
      <c r="R269" s="221"/>
      <c r="S269" s="2"/>
      <c r="T269" s="169" t="str">
        <f t="shared" si="24"/>
        <v/>
      </c>
      <c r="U269" s="39" t="str">
        <f t="shared" si="25"/>
        <v/>
      </c>
      <c r="V269" s="170"/>
      <c r="W269" s="40"/>
      <c r="X269" s="41" t="str">
        <f t="shared" si="20"/>
        <v/>
      </c>
      <c r="Y269" s="205" t="str">
        <f t="shared" si="21"/>
        <v/>
      </c>
      <c r="Z269" s="205" t="str">
        <f t="shared" si="22"/>
        <v/>
      </c>
      <c r="AA269" s="163">
        <f t="shared" si="23"/>
        <v>0</v>
      </c>
    </row>
    <row r="270" spans="1:27" ht="26.1" customHeight="1" thickTop="1" thickBot="1">
      <c r="A270" s="32"/>
      <c r="B270" s="33"/>
      <c r="C270" s="32"/>
      <c r="D270" s="218"/>
      <c r="E270" s="219"/>
      <c r="F270" s="220"/>
      <c r="G270" s="34"/>
      <c r="H270" s="221"/>
      <c r="I270" s="2"/>
      <c r="J270" s="221"/>
      <c r="K270" s="2"/>
      <c r="L270" s="221"/>
      <c r="M270" s="2"/>
      <c r="N270" s="221"/>
      <c r="O270" s="2"/>
      <c r="P270" s="221"/>
      <c r="Q270" s="2"/>
      <c r="R270" s="221"/>
      <c r="S270" s="2"/>
      <c r="T270" s="169" t="str">
        <f t="shared" si="24"/>
        <v/>
      </c>
      <c r="U270" s="39" t="str">
        <f t="shared" si="25"/>
        <v/>
      </c>
      <c r="V270" s="170"/>
      <c r="W270" s="40"/>
      <c r="X270" s="41" t="str">
        <f t="shared" ref="X270:X333" si="26">IF(AND(T270="x",U270="",V270&gt;0),EDATE(V270,$X$9),"")</f>
        <v/>
      </c>
      <c r="Y270" s="205" t="str">
        <f t="shared" ref="Y270:Y333" si="27">IF(AND(COUNTA(G270)=1,COUNTIF(T270:U270,"x")=0),1,"")</f>
        <v/>
      </c>
      <c r="Z270" s="205" t="str">
        <f t="shared" ref="Z270:Z333" si="28">IF(AND($Y270=1,F270="x"),1,"")</f>
        <v/>
      </c>
      <c r="AA270" s="163">
        <f t="shared" ref="AA270:AA333" si="29">IF(AND(U270="X",F270="X"),1,0)</f>
        <v>0</v>
      </c>
    </row>
    <row r="271" spans="1:27" ht="26.1" customHeight="1" thickTop="1" thickBot="1">
      <c r="A271" s="32"/>
      <c r="B271" s="33"/>
      <c r="C271" s="32"/>
      <c r="D271" s="218"/>
      <c r="E271" s="219"/>
      <c r="F271" s="220"/>
      <c r="G271" s="34"/>
      <c r="H271" s="221"/>
      <c r="I271" s="2"/>
      <c r="J271" s="221"/>
      <c r="K271" s="2"/>
      <c r="L271" s="221"/>
      <c r="M271" s="2"/>
      <c r="N271" s="221"/>
      <c r="O271" s="2"/>
      <c r="P271" s="221"/>
      <c r="Q271" s="2"/>
      <c r="R271" s="221"/>
      <c r="S271" s="2"/>
      <c r="T271" s="169" t="str">
        <f t="shared" si="24"/>
        <v/>
      </c>
      <c r="U271" s="39" t="str">
        <f t="shared" si="25"/>
        <v/>
      </c>
      <c r="V271" s="170"/>
      <c r="W271" s="40"/>
      <c r="X271" s="41" t="str">
        <f t="shared" si="26"/>
        <v/>
      </c>
      <c r="Y271" s="205" t="str">
        <f t="shared" si="27"/>
        <v/>
      </c>
      <c r="Z271" s="205" t="str">
        <f t="shared" si="28"/>
        <v/>
      </c>
      <c r="AA271" s="163">
        <f t="shared" si="29"/>
        <v>0</v>
      </c>
    </row>
    <row r="272" spans="1:27" ht="26.1" customHeight="1" thickTop="1" thickBot="1">
      <c r="A272" s="32"/>
      <c r="B272" s="33"/>
      <c r="C272" s="32"/>
      <c r="D272" s="218"/>
      <c r="E272" s="219"/>
      <c r="F272" s="220"/>
      <c r="G272" s="34"/>
      <c r="H272" s="221"/>
      <c r="I272" s="2"/>
      <c r="J272" s="221"/>
      <c r="K272" s="2"/>
      <c r="L272" s="221"/>
      <c r="M272" s="2"/>
      <c r="N272" s="221"/>
      <c r="O272" s="2"/>
      <c r="P272" s="221"/>
      <c r="Q272" s="2"/>
      <c r="R272" s="221"/>
      <c r="S272" s="2"/>
      <c r="T272" s="169" t="str">
        <f t="shared" si="24"/>
        <v/>
      </c>
      <c r="U272" s="39" t="str">
        <f t="shared" si="25"/>
        <v/>
      </c>
      <c r="V272" s="170"/>
      <c r="W272" s="40"/>
      <c r="X272" s="41" t="str">
        <f t="shared" si="26"/>
        <v/>
      </c>
      <c r="Y272" s="205" t="str">
        <f t="shared" si="27"/>
        <v/>
      </c>
      <c r="Z272" s="205" t="str">
        <f t="shared" si="28"/>
        <v/>
      </c>
      <c r="AA272" s="163">
        <f t="shared" si="29"/>
        <v>0</v>
      </c>
    </row>
    <row r="273" spans="1:27" ht="26.1" customHeight="1" thickTop="1" thickBot="1">
      <c r="A273" s="32"/>
      <c r="B273" s="33"/>
      <c r="C273" s="32"/>
      <c r="D273" s="218"/>
      <c r="E273" s="219"/>
      <c r="F273" s="220"/>
      <c r="G273" s="34"/>
      <c r="H273" s="221"/>
      <c r="I273" s="2"/>
      <c r="J273" s="221"/>
      <c r="K273" s="2"/>
      <c r="L273" s="221"/>
      <c r="M273" s="2"/>
      <c r="N273" s="221"/>
      <c r="O273" s="2"/>
      <c r="P273" s="221"/>
      <c r="Q273" s="2"/>
      <c r="R273" s="221"/>
      <c r="S273" s="2"/>
      <c r="T273" s="169" t="str">
        <f t="shared" si="24"/>
        <v/>
      </c>
      <c r="U273" s="39" t="str">
        <f t="shared" si="25"/>
        <v/>
      </c>
      <c r="V273" s="170"/>
      <c r="W273" s="40"/>
      <c r="X273" s="41" t="str">
        <f t="shared" si="26"/>
        <v/>
      </c>
      <c r="Y273" s="205" t="str">
        <f t="shared" si="27"/>
        <v/>
      </c>
      <c r="Z273" s="205" t="str">
        <f t="shared" si="28"/>
        <v/>
      </c>
      <c r="AA273" s="163">
        <f t="shared" si="29"/>
        <v>0</v>
      </c>
    </row>
    <row r="274" spans="1:27" ht="26.1" customHeight="1" thickTop="1" thickBot="1">
      <c r="A274" s="32"/>
      <c r="B274" s="33"/>
      <c r="C274" s="32"/>
      <c r="D274" s="218"/>
      <c r="E274" s="219"/>
      <c r="F274" s="220"/>
      <c r="G274" s="34"/>
      <c r="H274" s="221"/>
      <c r="I274" s="2"/>
      <c r="J274" s="221"/>
      <c r="K274" s="2"/>
      <c r="L274" s="221"/>
      <c r="M274" s="2"/>
      <c r="N274" s="221"/>
      <c r="O274" s="2"/>
      <c r="P274" s="221"/>
      <c r="Q274" s="2"/>
      <c r="R274" s="221"/>
      <c r="S274" s="2"/>
      <c r="T274" s="169" t="str">
        <f t="shared" si="24"/>
        <v/>
      </c>
      <c r="U274" s="39" t="str">
        <f t="shared" si="25"/>
        <v/>
      </c>
      <c r="V274" s="170"/>
      <c r="W274" s="40"/>
      <c r="X274" s="41" t="str">
        <f t="shared" si="26"/>
        <v/>
      </c>
      <c r="Y274" s="205" t="str">
        <f t="shared" si="27"/>
        <v/>
      </c>
      <c r="Z274" s="205" t="str">
        <f t="shared" si="28"/>
        <v/>
      </c>
      <c r="AA274" s="163">
        <f t="shared" si="29"/>
        <v>0</v>
      </c>
    </row>
    <row r="275" spans="1:27" ht="26.1" customHeight="1" thickTop="1" thickBot="1">
      <c r="A275" s="32"/>
      <c r="B275" s="33"/>
      <c r="C275" s="32"/>
      <c r="D275" s="218"/>
      <c r="E275" s="219"/>
      <c r="F275" s="220"/>
      <c r="G275" s="34"/>
      <c r="H275" s="221"/>
      <c r="I275" s="2"/>
      <c r="J275" s="221"/>
      <c r="K275" s="2"/>
      <c r="L275" s="221"/>
      <c r="M275" s="2"/>
      <c r="N275" s="221"/>
      <c r="O275" s="2"/>
      <c r="P275" s="221"/>
      <c r="Q275" s="2"/>
      <c r="R275" s="221"/>
      <c r="S275" s="2"/>
      <c r="T275" s="169" t="str">
        <f t="shared" si="24"/>
        <v/>
      </c>
      <c r="U275" s="39" t="str">
        <f t="shared" si="25"/>
        <v/>
      </c>
      <c r="V275" s="170"/>
      <c r="W275" s="40"/>
      <c r="X275" s="41" t="str">
        <f t="shared" si="26"/>
        <v/>
      </c>
      <c r="Y275" s="205" t="str">
        <f t="shared" si="27"/>
        <v/>
      </c>
      <c r="Z275" s="205" t="str">
        <f t="shared" si="28"/>
        <v/>
      </c>
      <c r="AA275" s="163">
        <f t="shared" si="29"/>
        <v>0</v>
      </c>
    </row>
    <row r="276" spans="1:27" ht="26.1" customHeight="1" thickTop="1" thickBot="1">
      <c r="A276" s="32"/>
      <c r="B276" s="33"/>
      <c r="C276" s="32"/>
      <c r="D276" s="218"/>
      <c r="E276" s="219"/>
      <c r="F276" s="220"/>
      <c r="G276" s="34"/>
      <c r="H276" s="221"/>
      <c r="I276" s="2"/>
      <c r="J276" s="221"/>
      <c r="K276" s="2"/>
      <c r="L276" s="221"/>
      <c r="M276" s="2"/>
      <c r="N276" s="221"/>
      <c r="O276" s="2"/>
      <c r="P276" s="221"/>
      <c r="Q276" s="2"/>
      <c r="R276" s="221"/>
      <c r="S276" s="2"/>
      <c r="T276" s="169" t="str">
        <f t="shared" si="24"/>
        <v/>
      </c>
      <c r="U276" s="39" t="str">
        <f t="shared" si="25"/>
        <v/>
      </c>
      <c r="V276" s="170"/>
      <c r="W276" s="40"/>
      <c r="X276" s="41" t="str">
        <f t="shared" si="26"/>
        <v/>
      </c>
      <c r="Y276" s="205" t="str">
        <f t="shared" si="27"/>
        <v/>
      </c>
      <c r="Z276" s="205" t="str">
        <f t="shared" si="28"/>
        <v/>
      </c>
      <c r="AA276" s="163">
        <f t="shared" si="29"/>
        <v>0</v>
      </c>
    </row>
    <row r="277" spans="1:27" ht="26.1" customHeight="1" thickTop="1" thickBot="1">
      <c r="A277" s="32"/>
      <c r="B277" s="33"/>
      <c r="C277" s="32"/>
      <c r="D277" s="218"/>
      <c r="E277" s="219"/>
      <c r="F277" s="220"/>
      <c r="G277" s="34"/>
      <c r="H277" s="221"/>
      <c r="I277" s="2"/>
      <c r="J277" s="221"/>
      <c r="K277" s="2"/>
      <c r="L277" s="221"/>
      <c r="M277" s="2"/>
      <c r="N277" s="221"/>
      <c r="O277" s="2"/>
      <c r="P277" s="221"/>
      <c r="Q277" s="2"/>
      <c r="R277" s="221"/>
      <c r="S277" s="2"/>
      <c r="T277" s="169" t="str">
        <f t="shared" si="24"/>
        <v/>
      </c>
      <c r="U277" s="39" t="str">
        <f t="shared" si="25"/>
        <v/>
      </c>
      <c r="V277" s="170"/>
      <c r="W277" s="40"/>
      <c r="X277" s="41" t="str">
        <f t="shared" si="26"/>
        <v/>
      </c>
      <c r="Y277" s="205" t="str">
        <f t="shared" si="27"/>
        <v/>
      </c>
      <c r="Z277" s="205" t="str">
        <f t="shared" si="28"/>
        <v/>
      </c>
      <c r="AA277" s="163">
        <f t="shared" si="29"/>
        <v>0</v>
      </c>
    </row>
    <row r="278" spans="1:27" ht="26.1" customHeight="1" thickTop="1" thickBot="1">
      <c r="A278" s="32"/>
      <c r="B278" s="33"/>
      <c r="C278" s="32"/>
      <c r="D278" s="218"/>
      <c r="E278" s="219"/>
      <c r="F278" s="220"/>
      <c r="G278" s="34"/>
      <c r="H278" s="221"/>
      <c r="I278" s="2"/>
      <c r="J278" s="221"/>
      <c r="K278" s="2"/>
      <c r="L278" s="221"/>
      <c r="M278" s="2"/>
      <c r="N278" s="221"/>
      <c r="O278" s="2"/>
      <c r="P278" s="221"/>
      <c r="Q278" s="2"/>
      <c r="R278" s="221"/>
      <c r="S278" s="2"/>
      <c r="T278" s="169" t="str">
        <f t="shared" si="24"/>
        <v/>
      </c>
      <c r="U278" s="39" t="str">
        <f t="shared" si="25"/>
        <v/>
      </c>
      <c r="V278" s="170"/>
      <c r="W278" s="40"/>
      <c r="X278" s="41" t="str">
        <f t="shared" si="26"/>
        <v/>
      </c>
      <c r="Y278" s="205" t="str">
        <f t="shared" si="27"/>
        <v/>
      </c>
      <c r="Z278" s="205" t="str">
        <f t="shared" si="28"/>
        <v/>
      </c>
      <c r="AA278" s="163">
        <f t="shared" si="29"/>
        <v>0</v>
      </c>
    </row>
    <row r="279" spans="1:27" ht="26.1" customHeight="1" thickTop="1" thickBot="1">
      <c r="A279" s="32"/>
      <c r="B279" s="33"/>
      <c r="C279" s="32"/>
      <c r="D279" s="218"/>
      <c r="E279" s="219"/>
      <c r="F279" s="220"/>
      <c r="G279" s="34"/>
      <c r="H279" s="221"/>
      <c r="I279" s="2"/>
      <c r="J279" s="221"/>
      <c r="K279" s="2"/>
      <c r="L279" s="221"/>
      <c r="M279" s="2"/>
      <c r="N279" s="221"/>
      <c r="O279" s="2"/>
      <c r="P279" s="221"/>
      <c r="Q279" s="2"/>
      <c r="R279" s="221"/>
      <c r="S279" s="2"/>
      <c r="T279" s="169" t="str">
        <f t="shared" si="24"/>
        <v/>
      </c>
      <c r="U279" s="39" t="str">
        <f t="shared" si="25"/>
        <v/>
      </c>
      <c r="V279" s="170"/>
      <c r="W279" s="40"/>
      <c r="X279" s="41" t="str">
        <f t="shared" si="26"/>
        <v/>
      </c>
      <c r="Y279" s="205" t="str">
        <f t="shared" si="27"/>
        <v/>
      </c>
      <c r="Z279" s="205" t="str">
        <f t="shared" si="28"/>
        <v/>
      </c>
      <c r="AA279" s="163">
        <f t="shared" si="29"/>
        <v>0</v>
      </c>
    </row>
    <row r="280" spans="1:27" ht="26.1" customHeight="1" thickTop="1" thickBot="1">
      <c r="A280" s="32"/>
      <c r="B280" s="33"/>
      <c r="C280" s="32"/>
      <c r="D280" s="218"/>
      <c r="E280" s="219"/>
      <c r="F280" s="220"/>
      <c r="G280" s="34"/>
      <c r="H280" s="221"/>
      <c r="I280" s="2"/>
      <c r="J280" s="221"/>
      <c r="K280" s="2"/>
      <c r="L280" s="221"/>
      <c r="M280" s="2"/>
      <c r="N280" s="221"/>
      <c r="O280" s="2"/>
      <c r="P280" s="221"/>
      <c r="Q280" s="2"/>
      <c r="R280" s="221"/>
      <c r="S280" s="2"/>
      <c r="T280" s="169" t="str">
        <f t="shared" si="24"/>
        <v/>
      </c>
      <c r="U280" s="39" t="str">
        <f t="shared" si="25"/>
        <v/>
      </c>
      <c r="V280" s="170"/>
      <c r="W280" s="40"/>
      <c r="X280" s="41" t="str">
        <f t="shared" si="26"/>
        <v/>
      </c>
      <c r="Y280" s="205" t="str">
        <f t="shared" si="27"/>
        <v/>
      </c>
      <c r="Z280" s="205" t="str">
        <f t="shared" si="28"/>
        <v/>
      </c>
      <c r="AA280" s="163">
        <f t="shared" si="29"/>
        <v>0</v>
      </c>
    </row>
    <row r="281" spans="1:27" ht="26.1" customHeight="1" thickTop="1" thickBot="1">
      <c r="A281" s="32"/>
      <c r="B281" s="33"/>
      <c r="C281" s="32"/>
      <c r="D281" s="218"/>
      <c r="E281" s="219"/>
      <c r="F281" s="220"/>
      <c r="G281" s="34"/>
      <c r="H281" s="221"/>
      <c r="I281" s="2"/>
      <c r="J281" s="221"/>
      <c r="K281" s="2"/>
      <c r="L281" s="221"/>
      <c r="M281" s="2"/>
      <c r="N281" s="221"/>
      <c r="O281" s="2"/>
      <c r="P281" s="221"/>
      <c r="Q281" s="2"/>
      <c r="R281" s="221"/>
      <c r="S281" s="2"/>
      <c r="T281" s="169" t="str">
        <f t="shared" si="24"/>
        <v/>
      </c>
      <c r="U281" s="39" t="str">
        <f t="shared" si="25"/>
        <v/>
      </c>
      <c r="V281" s="170"/>
      <c r="W281" s="40"/>
      <c r="X281" s="41" t="str">
        <f t="shared" si="26"/>
        <v/>
      </c>
      <c r="Y281" s="205" t="str">
        <f t="shared" si="27"/>
        <v/>
      </c>
      <c r="Z281" s="205" t="str">
        <f t="shared" si="28"/>
        <v/>
      </c>
      <c r="AA281" s="163">
        <f t="shared" si="29"/>
        <v>0</v>
      </c>
    </row>
    <row r="282" spans="1:27" ht="26.1" customHeight="1" thickTop="1" thickBot="1">
      <c r="A282" s="32"/>
      <c r="B282" s="33"/>
      <c r="C282" s="32"/>
      <c r="D282" s="218"/>
      <c r="E282" s="219"/>
      <c r="F282" s="220"/>
      <c r="G282" s="34"/>
      <c r="H282" s="221"/>
      <c r="I282" s="2"/>
      <c r="J282" s="221"/>
      <c r="K282" s="2"/>
      <c r="L282" s="221"/>
      <c r="M282" s="2"/>
      <c r="N282" s="221"/>
      <c r="O282" s="2"/>
      <c r="P282" s="221"/>
      <c r="Q282" s="2"/>
      <c r="R282" s="221"/>
      <c r="S282" s="2"/>
      <c r="T282" s="169" t="str">
        <f t="shared" si="24"/>
        <v/>
      </c>
      <c r="U282" s="39" t="str">
        <f t="shared" si="25"/>
        <v/>
      </c>
      <c r="V282" s="170"/>
      <c r="W282" s="40"/>
      <c r="X282" s="41" t="str">
        <f t="shared" si="26"/>
        <v/>
      </c>
      <c r="Y282" s="205" t="str">
        <f t="shared" si="27"/>
        <v/>
      </c>
      <c r="Z282" s="205" t="str">
        <f t="shared" si="28"/>
        <v/>
      </c>
      <c r="AA282" s="163">
        <f t="shared" si="29"/>
        <v>0</v>
      </c>
    </row>
    <row r="283" spans="1:27" ht="26.1" customHeight="1" thickTop="1" thickBot="1">
      <c r="A283" s="32"/>
      <c r="B283" s="33"/>
      <c r="C283" s="32"/>
      <c r="D283" s="218"/>
      <c r="E283" s="219"/>
      <c r="F283" s="220"/>
      <c r="G283" s="34"/>
      <c r="H283" s="221"/>
      <c r="I283" s="2"/>
      <c r="J283" s="221"/>
      <c r="K283" s="2"/>
      <c r="L283" s="221"/>
      <c r="M283" s="2"/>
      <c r="N283" s="221"/>
      <c r="O283" s="2"/>
      <c r="P283" s="221"/>
      <c r="Q283" s="2"/>
      <c r="R283" s="221"/>
      <c r="S283" s="2"/>
      <c r="T283" s="169" t="str">
        <f t="shared" ref="T283:T346" si="30">IF(AND(COUNTA(I283,K283,M283,O283,Q283,S283)=0,COUNTA(H283,J283,L283,N283,P283,R283)=6),"x","")</f>
        <v/>
      </c>
      <c r="U283" s="39" t="str">
        <f t="shared" ref="U283:U346" si="31">IF(COUNTA(I283,K283,M283,O283,Q283,S283)=1,"x","")</f>
        <v/>
      </c>
      <c r="V283" s="170"/>
      <c r="W283" s="40"/>
      <c r="X283" s="41" t="str">
        <f t="shared" si="26"/>
        <v/>
      </c>
      <c r="Y283" s="205" t="str">
        <f t="shared" si="27"/>
        <v/>
      </c>
      <c r="Z283" s="205" t="str">
        <f t="shared" si="28"/>
        <v/>
      </c>
      <c r="AA283" s="163">
        <f t="shared" si="29"/>
        <v>0</v>
      </c>
    </row>
    <row r="284" spans="1:27" ht="26.1" customHeight="1" thickTop="1" thickBot="1">
      <c r="A284" s="32"/>
      <c r="B284" s="33"/>
      <c r="C284" s="32"/>
      <c r="D284" s="218"/>
      <c r="E284" s="219"/>
      <c r="F284" s="220"/>
      <c r="G284" s="34"/>
      <c r="H284" s="221"/>
      <c r="I284" s="2"/>
      <c r="J284" s="221"/>
      <c r="K284" s="2"/>
      <c r="L284" s="221"/>
      <c r="M284" s="2"/>
      <c r="N284" s="221"/>
      <c r="O284" s="2"/>
      <c r="P284" s="221"/>
      <c r="Q284" s="2"/>
      <c r="R284" s="221"/>
      <c r="S284" s="2"/>
      <c r="T284" s="169" t="str">
        <f t="shared" si="30"/>
        <v/>
      </c>
      <c r="U284" s="39" t="str">
        <f t="shared" si="31"/>
        <v/>
      </c>
      <c r="V284" s="170"/>
      <c r="W284" s="40"/>
      <c r="X284" s="41" t="str">
        <f t="shared" si="26"/>
        <v/>
      </c>
      <c r="Y284" s="205" t="str">
        <f t="shared" si="27"/>
        <v/>
      </c>
      <c r="Z284" s="205" t="str">
        <f t="shared" si="28"/>
        <v/>
      </c>
      <c r="AA284" s="163">
        <f t="shared" si="29"/>
        <v>0</v>
      </c>
    </row>
    <row r="285" spans="1:27" ht="26.1" customHeight="1" thickTop="1" thickBot="1">
      <c r="A285" s="32"/>
      <c r="B285" s="33"/>
      <c r="C285" s="32"/>
      <c r="D285" s="218"/>
      <c r="E285" s="219"/>
      <c r="F285" s="220"/>
      <c r="G285" s="34"/>
      <c r="H285" s="221"/>
      <c r="I285" s="2"/>
      <c r="J285" s="221"/>
      <c r="K285" s="2"/>
      <c r="L285" s="221"/>
      <c r="M285" s="2"/>
      <c r="N285" s="221"/>
      <c r="O285" s="2"/>
      <c r="P285" s="221"/>
      <c r="Q285" s="2"/>
      <c r="R285" s="221"/>
      <c r="S285" s="2"/>
      <c r="T285" s="169" t="str">
        <f t="shared" si="30"/>
        <v/>
      </c>
      <c r="U285" s="39" t="str">
        <f t="shared" si="31"/>
        <v/>
      </c>
      <c r="V285" s="170"/>
      <c r="W285" s="40"/>
      <c r="X285" s="41" t="str">
        <f t="shared" si="26"/>
        <v/>
      </c>
      <c r="Y285" s="205" t="str">
        <f t="shared" si="27"/>
        <v/>
      </c>
      <c r="Z285" s="205" t="str">
        <f t="shared" si="28"/>
        <v/>
      </c>
      <c r="AA285" s="163">
        <f t="shared" si="29"/>
        <v>0</v>
      </c>
    </row>
    <row r="286" spans="1:27" ht="26.1" customHeight="1" thickTop="1" thickBot="1">
      <c r="A286" s="32"/>
      <c r="B286" s="33"/>
      <c r="C286" s="32"/>
      <c r="D286" s="218"/>
      <c r="E286" s="219"/>
      <c r="F286" s="220"/>
      <c r="G286" s="34"/>
      <c r="H286" s="221"/>
      <c r="I286" s="2"/>
      <c r="J286" s="221"/>
      <c r="K286" s="2"/>
      <c r="L286" s="221"/>
      <c r="M286" s="2"/>
      <c r="N286" s="221"/>
      <c r="O286" s="2"/>
      <c r="P286" s="221"/>
      <c r="Q286" s="2"/>
      <c r="R286" s="221"/>
      <c r="S286" s="2"/>
      <c r="T286" s="169" t="str">
        <f t="shared" si="30"/>
        <v/>
      </c>
      <c r="U286" s="39" t="str">
        <f t="shared" si="31"/>
        <v/>
      </c>
      <c r="V286" s="170"/>
      <c r="W286" s="40"/>
      <c r="X286" s="41" t="str">
        <f t="shared" si="26"/>
        <v/>
      </c>
      <c r="Y286" s="205" t="str">
        <f t="shared" si="27"/>
        <v/>
      </c>
      <c r="Z286" s="205" t="str">
        <f t="shared" si="28"/>
        <v/>
      </c>
      <c r="AA286" s="163">
        <f t="shared" si="29"/>
        <v>0</v>
      </c>
    </row>
    <row r="287" spans="1:27" ht="26.1" customHeight="1" thickTop="1" thickBot="1">
      <c r="A287" s="32"/>
      <c r="B287" s="33"/>
      <c r="C287" s="32"/>
      <c r="D287" s="218"/>
      <c r="E287" s="219"/>
      <c r="F287" s="220"/>
      <c r="G287" s="34"/>
      <c r="H287" s="221"/>
      <c r="I287" s="2"/>
      <c r="J287" s="221"/>
      <c r="K287" s="2"/>
      <c r="L287" s="221"/>
      <c r="M287" s="2"/>
      <c r="N287" s="221"/>
      <c r="O287" s="2"/>
      <c r="P287" s="221"/>
      <c r="Q287" s="2"/>
      <c r="R287" s="221"/>
      <c r="S287" s="2"/>
      <c r="T287" s="169" t="str">
        <f t="shared" si="30"/>
        <v/>
      </c>
      <c r="U287" s="39" t="str">
        <f t="shared" si="31"/>
        <v/>
      </c>
      <c r="V287" s="170"/>
      <c r="W287" s="40"/>
      <c r="X287" s="41" t="str">
        <f t="shared" si="26"/>
        <v/>
      </c>
      <c r="Y287" s="205" t="str">
        <f t="shared" si="27"/>
        <v/>
      </c>
      <c r="Z287" s="205" t="str">
        <f t="shared" si="28"/>
        <v/>
      </c>
      <c r="AA287" s="163">
        <f t="shared" si="29"/>
        <v>0</v>
      </c>
    </row>
    <row r="288" spans="1:27" ht="26.1" customHeight="1" thickTop="1" thickBot="1">
      <c r="A288" s="32"/>
      <c r="B288" s="33"/>
      <c r="C288" s="32"/>
      <c r="D288" s="218"/>
      <c r="E288" s="219"/>
      <c r="F288" s="220"/>
      <c r="G288" s="34"/>
      <c r="H288" s="221"/>
      <c r="I288" s="2"/>
      <c r="J288" s="221"/>
      <c r="K288" s="2"/>
      <c r="L288" s="221"/>
      <c r="M288" s="2"/>
      <c r="N288" s="221"/>
      <c r="O288" s="2"/>
      <c r="P288" s="221"/>
      <c r="Q288" s="2"/>
      <c r="R288" s="221"/>
      <c r="S288" s="2"/>
      <c r="T288" s="169" t="str">
        <f t="shared" si="30"/>
        <v/>
      </c>
      <c r="U288" s="39" t="str">
        <f t="shared" si="31"/>
        <v/>
      </c>
      <c r="V288" s="170"/>
      <c r="W288" s="40"/>
      <c r="X288" s="41" t="str">
        <f t="shared" si="26"/>
        <v/>
      </c>
      <c r="Y288" s="205" t="str">
        <f t="shared" si="27"/>
        <v/>
      </c>
      <c r="Z288" s="205" t="str">
        <f t="shared" si="28"/>
        <v/>
      </c>
      <c r="AA288" s="163">
        <f t="shared" si="29"/>
        <v>0</v>
      </c>
    </row>
    <row r="289" spans="1:27" ht="26.1" customHeight="1" thickTop="1" thickBot="1">
      <c r="A289" s="32"/>
      <c r="B289" s="33"/>
      <c r="C289" s="32"/>
      <c r="D289" s="218"/>
      <c r="E289" s="219"/>
      <c r="F289" s="220"/>
      <c r="G289" s="34"/>
      <c r="H289" s="221"/>
      <c r="I289" s="2"/>
      <c r="J289" s="221"/>
      <c r="K289" s="2"/>
      <c r="L289" s="221"/>
      <c r="M289" s="2"/>
      <c r="N289" s="221"/>
      <c r="O289" s="2"/>
      <c r="P289" s="221"/>
      <c r="Q289" s="2"/>
      <c r="R289" s="221"/>
      <c r="S289" s="2"/>
      <c r="T289" s="169" t="str">
        <f t="shared" si="30"/>
        <v/>
      </c>
      <c r="U289" s="39" t="str">
        <f t="shared" si="31"/>
        <v/>
      </c>
      <c r="V289" s="170"/>
      <c r="W289" s="40"/>
      <c r="X289" s="41" t="str">
        <f t="shared" si="26"/>
        <v/>
      </c>
      <c r="Y289" s="205" t="str">
        <f t="shared" si="27"/>
        <v/>
      </c>
      <c r="Z289" s="205" t="str">
        <f t="shared" si="28"/>
        <v/>
      </c>
      <c r="AA289" s="163">
        <f t="shared" si="29"/>
        <v>0</v>
      </c>
    </row>
    <row r="290" spans="1:27" ht="26.1" customHeight="1" thickTop="1" thickBot="1">
      <c r="A290" s="32"/>
      <c r="B290" s="33"/>
      <c r="C290" s="32"/>
      <c r="D290" s="218"/>
      <c r="E290" s="219"/>
      <c r="F290" s="220"/>
      <c r="G290" s="34"/>
      <c r="H290" s="221"/>
      <c r="I290" s="2"/>
      <c r="J290" s="221"/>
      <c r="K290" s="2"/>
      <c r="L290" s="221"/>
      <c r="M290" s="2"/>
      <c r="N290" s="221"/>
      <c r="O290" s="2"/>
      <c r="P290" s="221"/>
      <c r="Q290" s="2"/>
      <c r="R290" s="221"/>
      <c r="S290" s="2"/>
      <c r="T290" s="169" t="str">
        <f t="shared" si="30"/>
        <v/>
      </c>
      <c r="U290" s="39" t="str">
        <f t="shared" si="31"/>
        <v/>
      </c>
      <c r="V290" s="170"/>
      <c r="W290" s="40"/>
      <c r="X290" s="41" t="str">
        <f t="shared" si="26"/>
        <v/>
      </c>
      <c r="Y290" s="205" t="str">
        <f t="shared" si="27"/>
        <v/>
      </c>
      <c r="Z290" s="205" t="str">
        <f t="shared" si="28"/>
        <v/>
      </c>
      <c r="AA290" s="163">
        <f t="shared" si="29"/>
        <v>0</v>
      </c>
    </row>
    <row r="291" spans="1:27" ht="26.1" customHeight="1" thickTop="1" thickBot="1">
      <c r="A291" s="32"/>
      <c r="B291" s="33"/>
      <c r="C291" s="32"/>
      <c r="D291" s="218"/>
      <c r="E291" s="219"/>
      <c r="F291" s="220"/>
      <c r="G291" s="34"/>
      <c r="H291" s="221"/>
      <c r="I291" s="2"/>
      <c r="J291" s="221"/>
      <c r="K291" s="2"/>
      <c r="L291" s="221"/>
      <c r="M291" s="2"/>
      <c r="N291" s="221"/>
      <c r="O291" s="2"/>
      <c r="P291" s="221"/>
      <c r="Q291" s="2"/>
      <c r="R291" s="221"/>
      <c r="S291" s="2"/>
      <c r="T291" s="169" t="str">
        <f t="shared" si="30"/>
        <v/>
      </c>
      <c r="U291" s="39" t="str">
        <f t="shared" si="31"/>
        <v/>
      </c>
      <c r="V291" s="170"/>
      <c r="W291" s="40"/>
      <c r="X291" s="41" t="str">
        <f t="shared" si="26"/>
        <v/>
      </c>
      <c r="Y291" s="205" t="str">
        <f t="shared" si="27"/>
        <v/>
      </c>
      <c r="Z291" s="205" t="str">
        <f t="shared" si="28"/>
        <v/>
      </c>
      <c r="AA291" s="163">
        <f t="shared" si="29"/>
        <v>0</v>
      </c>
    </row>
    <row r="292" spans="1:27" ht="26.1" customHeight="1" thickTop="1" thickBot="1">
      <c r="A292" s="32"/>
      <c r="B292" s="33"/>
      <c r="C292" s="32"/>
      <c r="D292" s="218"/>
      <c r="E292" s="219"/>
      <c r="F292" s="220"/>
      <c r="G292" s="34"/>
      <c r="H292" s="221"/>
      <c r="I292" s="2"/>
      <c r="J292" s="221"/>
      <c r="K292" s="2"/>
      <c r="L292" s="221"/>
      <c r="M292" s="2"/>
      <c r="N292" s="221"/>
      <c r="O292" s="2"/>
      <c r="P292" s="221"/>
      <c r="Q292" s="2"/>
      <c r="R292" s="221"/>
      <c r="S292" s="2"/>
      <c r="T292" s="169" t="str">
        <f t="shared" si="30"/>
        <v/>
      </c>
      <c r="U292" s="39" t="str">
        <f t="shared" si="31"/>
        <v/>
      </c>
      <c r="V292" s="170"/>
      <c r="W292" s="40"/>
      <c r="X292" s="41" t="str">
        <f t="shared" si="26"/>
        <v/>
      </c>
      <c r="Y292" s="205" t="str">
        <f t="shared" si="27"/>
        <v/>
      </c>
      <c r="Z292" s="205" t="str">
        <f t="shared" si="28"/>
        <v/>
      </c>
      <c r="AA292" s="163">
        <f t="shared" si="29"/>
        <v>0</v>
      </c>
    </row>
    <row r="293" spans="1:27" ht="26.1" customHeight="1" thickTop="1" thickBot="1">
      <c r="A293" s="32"/>
      <c r="B293" s="33"/>
      <c r="C293" s="32"/>
      <c r="D293" s="218"/>
      <c r="E293" s="219"/>
      <c r="F293" s="220"/>
      <c r="G293" s="34"/>
      <c r="H293" s="221"/>
      <c r="I293" s="2"/>
      <c r="J293" s="221"/>
      <c r="K293" s="2"/>
      <c r="L293" s="221"/>
      <c r="M293" s="2"/>
      <c r="N293" s="221"/>
      <c r="O293" s="2"/>
      <c r="P293" s="221"/>
      <c r="Q293" s="2"/>
      <c r="R293" s="221"/>
      <c r="S293" s="2"/>
      <c r="T293" s="169" t="str">
        <f t="shared" si="30"/>
        <v/>
      </c>
      <c r="U293" s="39" t="str">
        <f t="shared" si="31"/>
        <v/>
      </c>
      <c r="V293" s="170"/>
      <c r="W293" s="40"/>
      <c r="X293" s="41" t="str">
        <f t="shared" si="26"/>
        <v/>
      </c>
      <c r="Y293" s="205" t="str">
        <f t="shared" si="27"/>
        <v/>
      </c>
      <c r="Z293" s="205" t="str">
        <f t="shared" si="28"/>
        <v/>
      </c>
      <c r="AA293" s="163">
        <f t="shared" si="29"/>
        <v>0</v>
      </c>
    </row>
    <row r="294" spans="1:27" ht="26.1" customHeight="1" thickTop="1" thickBot="1">
      <c r="A294" s="32"/>
      <c r="B294" s="33"/>
      <c r="C294" s="32"/>
      <c r="D294" s="218"/>
      <c r="E294" s="219"/>
      <c r="F294" s="220"/>
      <c r="G294" s="34"/>
      <c r="H294" s="221"/>
      <c r="I294" s="2"/>
      <c r="J294" s="221"/>
      <c r="K294" s="2"/>
      <c r="L294" s="221"/>
      <c r="M294" s="2"/>
      <c r="N294" s="221"/>
      <c r="O294" s="2"/>
      <c r="P294" s="221"/>
      <c r="Q294" s="2"/>
      <c r="R294" s="221"/>
      <c r="S294" s="2"/>
      <c r="T294" s="169" t="str">
        <f t="shared" si="30"/>
        <v/>
      </c>
      <c r="U294" s="39" t="str">
        <f t="shared" si="31"/>
        <v/>
      </c>
      <c r="V294" s="170"/>
      <c r="W294" s="40"/>
      <c r="X294" s="41" t="str">
        <f t="shared" si="26"/>
        <v/>
      </c>
      <c r="Y294" s="205" t="str">
        <f t="shared" si="27"/>
        <v/>
      </c>
      <c r="Z294" s="205" t="str">
        <f t="shared" si="28"/>
        <v/>
      </c>
      <c r="AA294" s="163">
        <f t="shared" si="29"/>
        <v>0</v>
      </c>
    </row>
    <row r="295" spans="1:27" ht="26.1" customHeight="1" thickTop="1" thickBot="1">
      <c r="A295" s="32"/>
      <c r="B295" s="33"/>
      <c r="C295" s="32"/>
      <c r="D295" s="218"/>
      <c r="E295" s="219"/>
      <c r="F295" s="220"/>
      <c r="G295" s="34"/>
      <c r="H295" s="221"/>
      <c r="I295" s="2"/>
      <c r="J295" s="221"/>
      <c r="K295" s="2"/>
      <c r="L295" s="221"/>
      <c r="M295" s="2"/>
      <c r="N295" s="221"/>
      <c r="O295" s="2"/>
      <c r="P295" s="221"/>
      <c r="Q295" s="2"/>
      <c r="R295" s="221"/>
      <c r="S295" s="2"/>
      <c r="T295" s="169" t="str">
        <f t="shared" si="30"/>
        <v/>
      </c>
      <c r="U295" s="39" t="str">
        <f t="shared" si="31"/>
        <v/>
      </c>
      <c r="V295" s="170"/>
      <c r="W295" s="40"/>
      <c r="X295" s="41" t="str">
        <f t="shared" si="26"/>
        <v/>
      </c>
      <c r="Y295" s="205" t="str">
        <f t="shared" si="27"/>
        <v/>
      </c>
      <c r="Z295" s="205" t="str">
        <f t="shared" si="28"/>
        <v/>
      </c>
      <c r="AA295" s="163">
        <f t="shared" si="29"/>
        <v>0</v>
      </c>
    </row>
    <row r="296" spans="1:27" ht="26.1" customHeight="1" thickTop="1" thickBot="1">
      <c r="A296" s="32"/>
      <c r="B296" s="33"/>
      <c r="C296" s="32"/>
      <c r="D296" s="218"/>
      <c r="E296" s="219"/>
      <c r="F296" s="220"/>
      <c r="G296" s="34"/>
      <c r="H296" s="221"/>
      <c r="I296" s="2"/>
      <c r="J296" s="221"/>
      <c r="K296" s="2"/>
      <c r="L296" s="221"/>
      <c r="M296" s="2"/>
      <c r="N296" s="221"/>
      <c r="O296" s="2"/>
      <c r="P296" s="221"/>
      <c r="Q296" s="2"/>
      <c r="R296" s="221"/>
      <c r="S296" s="2"/>
      <c r="T296" s="169" t="str">
        <f t="shared" si="30"/>
        <v/>
      </c>
      <c r="U296" s="39" t="str">
        <f t="shared" si="31"/>
        <v/>
      </c>
      <c r="V296" s="170"/>
      <c r="W296" s="40"/>
      <c r="X296" s="41" t="str">
        <f t="shared" si="26"/>
        <v/>
      </c>
      <c r="Y296" s="205" t="str">
        <f t="shared" si="27"/>
        <v/>
      </c>
      <c r="Z296" s="205" t="str">
        <f t="shared" si="28"/>
        <v/>
      </c>
      <c r="AA296" s="163">
        <f t="shared" si="29"/>
        <v>0</v>
      </c>
    </row>
    <row r="297" spans="1:27" ht="26.1" customHeight="1" thickTop="1" thickBot="1">
      <c r="A297" s="32"/>
      <c r="B297" s="33"/>
      <c r="C297" s="32"/>
      <c r="D297" s="218"/>
      <c r="E297" s="219"/>
      <c r="F297" s="220"/>
      <c r="G297" s="34"/>
      <c r="H297" s="221"/>
      <c r="I297" s="2"/>
      <c r="J297" s="221"/>
      <c r="K297" s="2"/>
      <c r="L297" s="221"/>
      <c r="M297" s="2"/>
      <c r="N297" s="221"/>
      <c r="O297" s="2"/>
      <c r="P297" s="221"/>
      <c r="Q297" s="2"/>
      <c r="R297" s="221"/>
      <c r="S297" s="2"/>
      <c r="T297" s="169" t="str">
        <f t="shared" si="30"/>
        <v/>
      </c>
      <c r="U297" s="39" t="str">
        <f t="shared" si="31"/>
        <v/>
      </c>
      <c r="V297" s="170"/>
      <c r="W297" s="40"/>
      <c r="X297" s="41" t="str">
        <f t="shared" si="26"/>
        <v/>
      </c>
      <c r="Y297" s="205" t="str">
        <f t="shared" si="27"/>
        <v/>
      </c>
      <c r="Z297" s="205" t="str">
        <f t="shared" si="28"/>
        <v/>
      </c>
      <c r="AA297" s="163">
        <f t="shared" si="29"/>
        <v>0</v>
      </c>
    </row>
    <row r="298" spans="1:27" ht="26.1" customHeight="1" thickTop="1" thickBot="1">
      <c r="A298" s="32"/>
      <c r="B298" s="33"/>
      <c r="C298" s="32"/>
      <c r="D298" s="218"/>
      <c r="E298" s="219"/>
      <c r="F298" s="220"/>
      <c r="G298" s="34"/>
      <c r="H298" s="221"/>
      <c r="I298" s="2"/>
      <c r="J298" s="221"/>
      <c r="K298" s="2"/>
      <c r="L298" s="221"/>
      <c r="M298" s="2"/>
      <c r="N298" s="221"/>
      <c r="O298" s="2"/>
      <c r="P298" s="221"/>
      <c r="Q298" s="2"/>
      <c r="R298" s="221"/>
      <c r="S298" s="2"/>
      <c r="T298" s="169" t="str">
        <f t="shared" si="30"/>
        <v/>
      </c>
      <c r="U298" s="39" t="str">
        <f t="shared" si="31"/>
        <v/>
      </c>
      <c r="V298" s="170"/>
      <c r="W298" s="40"/>
      <c r="X298" s="41" t="str">
        <f t="shared" si="26"/>
        <v/>
      </c>
      <c r="Y298" s="205" t="str">
        <f t="shared" si="27"/>
        <v/>
      </c>
      <c r="Z298" s="205" t="str">
        <f t="shared" si="28"/>
        <v/>
      </c>
      <c r="AA298" s="163">
        <f t="shared" si="29"/>
        <v>0</v>
      </c>
    </row>
    <row r="299" spans="1:27" ht="26.1" customHeight="1" thickTop="1" thickBot="1">
      <c r="A299" s="32"/>
      <c r="B299" s="33"/>
      <c r="C299" s="32"/>
      <c r="D299" s="218"/>
      <c r="E299" s="219"/>
      <c r="F299" s="220"/>
      <c r="G299" s="34"/>
      <c r="H299" s="221"/>
      <c r="I299" s="2"/>
      <c r="J299" s="221"/>
      <c r="K299" s="2"/>
      <c r="L299" s="221"/>
      <c r="M299" s="2"/>
      <c r="N299" s="221"/>
      <c r="O299" s="2"/>
      <c r="P299" s="221"/>
      <c r="Q299" s="2"/>
      <c r="R299" s="221"/>
      <c r="S299" s="2"/>
      <c r="T299" s="169" t="str">
        <f t="shared" si="30"/>
        <v/>
      </c>
      <c r="U299" s="39" t="str">
        <f t="shared" si="31"/>
        <v/>
      </c>
      <c r="V299" s="170"/>
      <c r="W299" s="40"/>
      <c r="X299" s="41" t="str">
        <f t="shared" si="26"/>
        <v/>
      </c>
      <c r="Y299" s="205" t="str">
        <f t="shared" si="27"/>
        <v/>
      </c>
      <c r="Z299" s="205" t="str">
        <f t="shared" si="28"/>
        <v/>
      </c>
      <c r="AA299" s="163">
        <f t="shared" si="29"/>
        <v>0</v>
      </c>
    </row>
    <row r="300" spans="1:27" ht="26.1" customHeight="1" thickTop="1" thickBot="1">
      <c r="A300" s="32"/>
      <c r="B300" s="33"/>
      <c r="C300" s="32"/>
      <c r="D300" s="218"/>
      <c r="E300" s="219"/>
      <c r="F300" s="220"/>
      <c r="G300" s="34"/>
      <c r="H300" s="221"/>
      <c r="I300" s="2"/>
      <c r="J300" s="221"/>
      <c r="K300" s="2"/>
      <c r="L300" s="221"/>
      <c r="M300" s="2"/>
      <c r="N300" s="221"/>
      <c r="O300" s="2"/>
      <c r="P300" s="221"/>
      <c r="Q300" s="2"/>
      <c r="R300" s="221"/>
      <c r="S300" s="2"/>
      <c r="T300" s="169" t="str">
        <f t="shared" si="30"/>
        <v/>
      </c>
      <c r="U300" s="39" t="str">
        <f t="shared" si="31"/>
        <v/>
      </c>
      <c r="V300" s="170"/>
      <c r="W300" s="40"/>
      <c r="X300" s="41" t="str">
        <f t="shared" si="26"/>
        <v/>
      </c>
      <c r="Y300" s="205" t="str">
        <f t="shared" si="27"/>
        <v/>
      </c>
      <c r="Z300" s="205" t="str">
        <f t="shared" si="28"/>
        <v/>
      </c>
      <c r="AA300" s="163">
        <f t="shared" si="29"/>
        <v>0</v>
      </c>
    </row>
    <row r="301" spans="1:27" ht="26.1" customHeight="1" thickTop="1" thickBot="1">
      <c r="A301" s="32"/>
      <c r="B301" s="33"/>
      <c r="C301" s="32"/>
      <c r="D301" s="218"/>
      <c r="E301" s="219"/>
      <c r="F301" s="220"/>
      <c r="G301" s="34"/>
      <c r="H301" s="221"/>
      <c r="I301" s="2"/>
      <c r="J301" s="221"/>
      <c r="K301" s="2"/>
      <c r="L301" s="221"/>
      <c r="M301" s="2"/>
      <c r="N301" s="221"/>
      <c r="O301" s="2"/>
      <c r="P301" s="221"/>
      <c r="Q301" s="2"/>
      <c r="R301" s="221"/>
      <c r="S301" s="2"/>
      <c r="T301" s="169" t="str">
        <f t="shared" si="30"/>
        <v/>
      </c>
      <c r="U301" s="39" t="str">
        <f t="shared" si="31"/>
        <v/>
      </c>
      <c r="V301" s="170"/>
      <c r="W301" s="40"/>
      <c r="X301" s="41" t="str">
        <f t="shared" si="26"/>
        <v/>
      </c>
      <c r="Y301" s="205" t="str">
        <f t="shared" si="27"/>
        <v/>
      </c>
      <c r="Z301" s="205" t="str">
        <f t="shared" si="28"/>
        <v/>
      </c>
      <c r="AA301" s="163">
        <f t="shared" si="29"/>
        <v>0</v>
      </c>
    </row>
    <row r="302" spans="1:27" ht="26.1" customHeight="1" thickTop="1" thickBot="1">
      <c r="A302" s="32"/>
      <c r="B302" s="33"/>
      <c r="C302" s="32"/>
      <c r="D302" s="218"/>
      <c r="E302" s="219"/>
      <c r="F302" s="220"/>
      <c r="G302" s="34"/>
      <c r="H302" s="221"/>
      <c r="I302" s="2"/>
      <c r="J302" s="221"/>
      <c r="K302" s="2"/>
      <c r="L302" s="221"/>
      <c r="M302" s="2"/>
      <c r="N302" s="221"/>
      <c r="O302" s="2"/>
      <c r="P302" s="221"/>
      <c r="Q302" s="2"/>
      <c r="R302" s="221"/>
      <c r="S302" s="2"/>
      <c r="T302" s="169" t="str">
        <f t="shared" si="30"/>
        <v/>
      </c>
      <c r="U302" s="39" t="str">
        <f t="shared" si="31"/>
        <v/>
      </c>
      <c r="V302" s="170"/>
      <c r="W302" s="40"/>
      <c r="X302" s="41" t="str">
        <f t="shared" si="26"/>
        <v/>
      </c>
      <c r="Y302" s="205" t="str">
        <f t="shared" si="27"/>
        <v/>
      </c>
      <c r="Z302" s="205" t="str">
        <f t="shared" si="28"/>
        <v/>
      </c>
      <c r="AA302" s="163">
        <f t="shared" si="29"/>
        <v>0</v>
      </c>
    </row>
    <row r="303" spans="1:27" ht="26.1" customHeight="1" thickTop="1" thickBot="1">
      <c r="A303" s="32"/>
      <c r="B303" s="33"/>
      <c r="C303" s="32"/>
      <c r="D303" s="218"/>
      <c r="E303" s="219"/>
      <c r="F303" s="220"/>
      <c r="G303" s="34"/>
      <c r="H303" s="221"/>
      <c r="I303" s="2"/>
      <c r="J303" s="221"/>
      <c r="K303" s="2"/>
      <c r="L303" s="221"/>
      <c r="M303" s="2"/>
      <c r="N303" s="221"/>
      <c r="O303" s="2"/>
      <c r="P303" s="221"/>
      <c r="Q303" s="2"/>
      <c r="R303" s="221"/>
      <c r="S303" s="2"/>
      <c r="T303" s="169" t="str">
        <f t="shared" si="30"/>
        <v/>
      </c>
      <c r="U303" s="39" t="str">
        <f t="shared" si="31"/>
        <v/>
      </c>
      <c r="V303" s="170"/>
      <c r="W303" s="40"/>
      <c r="X303" s="41" t="str">
        <f t="shared" si="26"/>
        <v/>
      </c>
      <c r="Y303" s="205" t="str">
        <f t="shared" si="27"/>
        <v/>
      </c>
      <c r="Z303" s="205" t="str">
        <f t="shared" si="28"/>
        <v/>
      </c>
      <c r="AA303" s="163">
        <f t="shared" si="29"/>
        <v>0</v>
      </c>
    </row>
    <row r="304" spans="1:27" ht="26.1" customHeight="1" thickTop="1" thickBot="1">
      <c r="A304" s="32"/>
      <c r="B304" s="33"/>
      <c r="C304" s="32"/>
      <c r="D304" s="218"/>
      <c r="E304" s="219"/>
      <c r="F304" s="220"/>
      <c r="G304" s="34"/>
      <c r="H304" s="221"/>
      <c r="I304" s="2"/>
      <c r="J304" s="221"/>
      <c r="K304" s="2"/>
      <c r="L304" s="221"/>
      <c r="M304" s="2"/>
      <c r="N304" s="221"/>
      <c r="O304" s="2"/>
      <c r="P304" s="221"/>
      <c r="Q304" s="2"/>
      <c r="R304" s="221"/>
      <c r="S304" s="2"/>
      <c r="T304" s="169" t="str">
        <f t="shared" si="30"/>
        <v/>
      </c>
      <c r="U304" s="39" t="str">
        <f t="shared" si="31"/>
        <v/>
      </c>
      <c r="V304" s="170"/>
      <c r="W304" s="40"/>
      <c r="X304" s="41" t="str">
        <f t="shared" si="26"/>
        <v/>
      </c>
      <c r="Y304" s="205" t="str">
        <f t="shared" si="27"/>
        <v/>
      </c>
      <c r="Z304" s="205" t="str">
        <f t="shared" si="28"/>
        <v/>
      </c>
      <c r="AA304" s="163">
        <f t="shared" si="29"/>
        <v>0</v>
      </c>
    </row>
    <row r="305" spans="1:27" ht="26.1" customHeight="1" thickTop="1" thickBot="1">
      <c r="A305" s="32"/>
      <c r="B305" s="33"/>
      <c r="C305" s="32"/>
      <c r="D305" s="218"/>
      <c r="E305" s="219"/>
      <c r="F305" s="220"/>
      <c r="G305" s="34"/>
      <c r="H305" s="221"/>
      <c r="I305" s="2"/>
      <c r="J305" s="221"/>
      <c r="K305" s="2"/>
      <c r="L305" s="221"/>
      <c r="M305" s="2"/>
      <c r="N305" s="221"/>
      <c r="O305" s="2"/>
      <c r="P305" s="221"/>
      <c r="Q305" s="2"/>
      <c r="R305" s="221"/>
      <c r="S305" s="2"/>
      <c r="T305" s="169" t="str">
        <f t="shared" si="30"/>
        <v/>
      </c>
      <c r="U305" s="39" t="str">
        <f t="shared" si="31"/>
        <v/>
      </c>
      <c r="V305" s="170"/>
      <c r="W305" s="40"/>
      <c r="X305" s="41" t="str">
        <f t="shared" si="26"/>
        <v/>
      </c>
      <c r="Y305" s="205" t="str">
        <f t="shared" si="27"/>
        <v/>
      </c>
      <c r="Z305" s="205" t="str">
        <f t="shared" si="28"/>
        <v/>
      </c>
      <c r="AA305" s="163">
        <f t="shared" si="29"/>
        <v>0</v>
      </c>
    </row>
    <row r="306" spans="1:27" ht="26.1" customHeight="1" thickTop="1" thickBot="1">
      <c r="A306" s="32"/>
      <c r="B306" s="33"/>
      <c r="C306" s="32"/>
      <c r="D306" s="218"/>
      <c r="E306" s="219"/>
      <c r="F306" s="220"/>
      <c r="G306" s="34"/>
      <c r="H306" s="221"/>
      <c r="I306" s="2"/>
      <c r="J306" s="221"/>
      <c r="K306" s="2"/>
      <c r="L306" s="221"/>
      <c r="M306" s="2"/>
      <c r="N306" s="221"/>
      <c r="O306" s="2"/>
      <c r="P306" s="221"/>
      <c r="Q306" s="2"/>
      <c r="R306" s="221"/>
      <c r="S306" s="2"/>
      <c r="T306" s="169" t="str">
        <f t="shared" si="30"/>
        <v/>
      </c>
      <c r="U306" s="39" t="str">
        <f t="shared" si="31"/>
        <v/>
      </c>
      <c r="V306" s="170"/>
      <c r="W306" s="40"/>
      <c r="X306" s="41" t="str">
        <f t="shared" si="26"/>
        <v/>
      </c>
      <c r="Y306" s="205" t="str">
        <f t="shared" si="27"/>
        <v/>
      </c>
      <c r="Z306" s="205" t="str">
        <f t="shared" si="28"/>
        <v/>
      </c>
      <c r="AA306" s="163">
        <f t="shared" si="29"/>
        <v>0</v>
      </c>
    </row>
    <row r="307" spans="1:27" ht="26.1" customHeight="1" thickTop="1" thickBot="1">
      <c r="A307" s="32"/>
      <c r="B307" s="33"/>
      <c r="C307" s="32"/>
      <c r="D307" s="218"/>
      <c r="E307" s="219"/>
      <c r="F307" s="220"/>
      <c r="G307" s="34"/>
      <c r="H307" s="221"/>
      <c r="I307" s="2"/>
      <c r="J307" s="221"/>
      <c r="K307" s="2"/>
      <c r="L307" s="221"/>
      <c r="M307" s="2"/>
      <c r="N307" s="221"/>
      <c r="O307" s="2"/>
      <c r="P307" s="221"/>
      <c r="Q307" s="2"/>
      <c r="R307" s="221"/>
      <c r="S307" s="2"/>
      <c r="T307" s="169" t="str">
        <f t="shared" si="30"/>
        <v/>
      </c>
      <c r="U307" s="39" t="str">
        <f t="shared" si="31"/>
        <v/>
      </c>
      <c r="V307" s="170"/>
      <c r="W307" s="40"/>
      <c r="X307" s="41" t="str">
        <f t="shared" si="26"/>
        <v/>
      </c>
      <c r="Y307" s="205" t="str">
        <f t="shared" si="27"/>
        <v/>
      </c>
      <c r="Z307" s="205" t="str">
        <f t="shared" si="28"/>
        <v/>
      </c>
      <c r="AA307" s="163">
        <f t="shared" si="29"/>
        <v>0</v>
      </c>
    </row>
    <row r="308" spans="1:27" ht="26.1" customHeight="1" thickTop="1" thickBot="1">
      <c r="A308" s="32"/>
      <c r="B308" s="33"/>
      <c r="C308" s="32"/>
      <c r="D308" s="218"/>
      <c r="E308" s="219"/>
      <c r="F308" s="220"/>
      <c r="G308" s="34"/>
      <c r="H308" s="221"/>
      <c r="I308" s="2"/>
      <c r="J308" s="221"/>
      <c r="K308" s="2"/>
      <c r="L308" s="221"/>
      <c r="M308" s="2"/>
      <c r="N308" s="221"/>
      <c r="O308" s="2"/>
      <c r="P308" s="221"/>
      <c r="Q308" s="2"/>
      <c r="R308" s="221"/>
      <c r="S308" s="2"/>
      <c r="T308" s="169" t="str">
        <f t="shared" si="30"/>
        <v/>
      </c>
      <c r="U308" s="39" t="str">
        <f t="shared" si="31"/>
        <v/>
      </c>
      <c r="V308" s="170"/>
      <c r="W308" s="40"/>
      <c r="X308" s="41" t="str">
        <f t="shared" si="26"/>
        <v/>
      </c>
      <c r="Y308" s="205" t="str">
        <f t="shared" si="27"/>
        <v/>
      </c>
      <c r="Z308" s="205" t="str">
        <f t="shared" si="28"/>
        <v/>
      </c>
      <c r="AA308" s="163">
        <f t="shared" si="29"/>
        <v>0</v>
      </c>
    </row>
    <row r="309" spans="1:27" ht="26.1" customHeight="1" thickTop="1" thickBot="1">
      <c r="A309" s="32"/>
      <c r="B309" s="33"/>
      <c r="C309" s="32"/>
      <c r="D309" s="218"/>
      <c r="E309" s="219"/>
      <c r="F309" s="220"/>
      <c r="G309" s="34"/>
      <c r="H309" s="221"/>
      <c r="I309" s="2"/>
      <c r="J309" s="221"/>
      <c r="K309" s="2"/>
      <c r="L309" s="221"/>
      <c r="M309" s="2"/>
      <c r="N309" s="221"/>
      <c r="O309" s="2"/>
      <c r="P309" s="221"/>
      <c r="Q309" s="2"/>
      <c r="R309" s="221"/>
      <c r="S309" s="2"/>
      <c r="T309" s="169" t="str">
        <f t="shared" si="30"/>
        <v/>
      </c>
      <c r="U309" s="39" t="str">
        <f t="shared" si="31"/>
        <v/>
      </c>
      <c r="V309" s="170"/>
      <c r="W309" s="40"/>
      <c r="X309" s="41" t="str">
        <f t="shared" si="26"/>
        <v/>
      </c>
      <c r="Y309" s="205" t="str">
        <f t="shared" si="27"/>
        <v/>
      </c>
      <c r="Z309" s="205" t="str">
        <f t="shared" si="28"/>
        <v/>
      </c>
      <c r="AA309" s="163">
        <f t="shared" si="29"/>
        <v>0</v>
      </c>
    </row>
    <row r="310" spans="1:27" ht="26.1" customHeight="1" thickTop="1" thickBot="1">
      <c r="A310" s="32"/>
      <c r="B310" s="33"/>
      <c r="C310" s="32"/>
      <c r="D310" s="218"/>
      <c r="E310" s="219"/>
      <c r="F310" s="220"/>
      <c r="G310" s="34"/>
      <c r="H310" s="221"/>
      <c r="I310" s="2"/>
      <c r="J310" s="221"/>
      <c r="K310" s="2"/>
      <c r="L310" s="221"/>
      <c r="M310" s="2"/>
      <c r="N310" s="221"/>
      <c r="O310" s="2"/>
      <c r="P310" s="221"/>
      <c r="Q310" s="2"/>
      <c r="R310" s="221"/>
      <c r="S310" s="2"/>
      <c r="T310" s="169" t="str">
        <f t="shared" si="30"/>
        <v/>
      </c>
      <c r="U310" s="39" t="str">
        <f t="shared" si="31"/>
        <v/>
      </c>
      <c r="V310" s="170"/>
      <c r="W310" s="40"/>
      <c r="X310" s="41" t="str">
        <f t="shared" si="26"/>
        <v/>
      </c>
      <c r="Y310" s="205" t="str">
        <f t="shared" si="27"/>
        <v/>
      </c>
      <c r="Z310" s="205" t="str">
        <f t="shared" si="28"/>
        <v/>
      </c>
      <c r="AA310" s="163">
        <f t="shared" si="29"/>
        <v>0</v>
      </c>
    </row>
    <row r="311" spans="1:27" ht="26.1" customHeight="1" thickTop="1" thickBot="1">
      <c r="A311" s="32"/>
      <c r="B311" s="33"/>
      <c r="C311" s="32"/>
      <c r="D311" s="218"/>
      <c r="E311" s="219"/>
      <c r="F311" s="220"/>
      <c r="G311" s="34"/>
      <c r="H311" s="221"/>
      <c r="I311" s="2"/>
      <c r="J311" s="221"/>
      <c r="K311" s="2"/>
      <c r="L311" s="221"/>
      <c r="M311" s="2"/>
      <c r="N311" s="221"/>
      <c r="O311" s="2"/>
      <c r="P311" s="221"/>
      <c r="Q311" s="2"/>
      <c r="R311" s="221"/>
      <c r="S311" s="2"/>
      <c r="T311" s="169" t="str">
        <f t="shared" si="30"/>
        <v/>
      </c>
      <c r="U311" s="39" t="str">
        <f t="shared" si="31"/>
        <v/>
      </c>
      <c r="V311" s="170"/>
      <c r="W311" s="40"/>
      <c r="X311" s="41" t="str">
        <f t="shared" si="26"/>
        <v/>
      </c>
      <c r="Y311" s="205" t="str">
        <f t="shared" si="27"/>
        <v/>
      </c>
      <c r="Z311" s="205" t="str">
        <f t="shared" si="28"/>
        <v/>
      </c>
      <c r="AA311" s="163">
        <f t="shared" si="29"/>
        <v>0</v>
      </c>
    </row>
    <row r="312" spans="1:27" ht="26.1" customHeight="1" thickTop="1" thickBot="1">
      <c r="A312" s="32"/>
      <c r="B312" s="33"/>
      <c r="C312" s="32"/>
      <c r="D312" s="218"/>
      <c r="E312" s="219"/>
      <c r="F312" s="220"/>
      <c r="G312" s="34"/>
      <c r="H312" s="221"/>
      <c r="I312" s="2"/>
      <c r="J312" s="221"/>
      <c r="K312" s="2"/>
      <c r="L312" s="221"/>
      <c r="M312" s="2"/>
      <c r="N312" s="221"/>
      <c r="O312" s="2"/>
      <c r="P312" s="221"/>
      <c r="Q312" s="2"/>
      <c r="R312" s="221"/>
      <c r="S312" s="2"/>
      <c r="T312" s="169" t="str">
        <f t="shared" si="30"/>
        <v/>
      </c>
      <c r="U312" s="39" t="str">
        <f t="shared" si="31"/>
        <v/>
      </c>
      <c r="V312" s="170"/>
      <c r="W312" s="40"/>
      <c r="X312" s="41" t="str">
        <f t="shared" si="26"/>
        <v/>
      </c>
      <c r="Y312" s="205" t="str">
        <f t="shared" si="27"/>
        <v/>
      </c>
      <c r="Z312" s="205" t="str">
        <f t="shared" si="28"/>
        <v/>
      </c>
      <c r="AA312" s="163">
        <f t="shared" si="29"/>
        <v>0</v>
      </c>
    </row>
    <row r="313" spans="1:27" ht="26.1" customHeight="1" thickTop="1" thickBot="1">
      <c r="A313" s="32"/>
      <c r="B313" s="33"/>
      <c r="C313" s="32"/>
      <c r="D313" s="218"/>
      <c r="E313" s="219"/>
      <c r="F313" s="220"/>
      <c r="G313" s="34"/>
      <c r="H313" s="221"/>
      <c r="I313" s="2"/>
      <c r="J313" s="221"/>
      <c r="K313" s="2"/>
      <c r="L313" s="221"/>
      <c r="M313" s="2"/>
      <c r="N313" s="221"/>
      <c r="O313" s="2"/>
      <c r="P313" s="221"/>
      <c r="Q313" s="2"/>
      <c r="R313" s="221"/>
      <c r="S313" s="2"/>
      <c r="T313" s="169" t="str">
        <f t="shared" si="30"/>
        <v/>
      </c>
      <c r="U313" s="39" t="str">
        <f t="shared" si="31"/>
        <v/>
      </c>
      <c r="V313" s="170"/>
      <c r="W313" s="40"/>
      <c r="X313" s="41" t="str">
        <f t="shared" si="26"/>
        <v/>
      </c>
      <c r="Y313" s="205" t="str">
        <f t="shared" si="27"/>
        <v/>
      </c>
      <c r="Z313" s="205" t="str">
        <f t="shared" si="28"/>
        <v/>
      </c>
      <c r="AA313" s="163">
        <f t="shared" si="29"/>
        <v>0</v>
      </c>
    </row>
    <row r="314" spans="1:27" ht="26.1" customHeight="1" thickTop="1" thickBot="1">
      <c r="A314" s="32"/>
      <c r="B314" s="33"/>
      <c r="C314" s="32"/>
      <c r="D314" s="218"/>
      <c r="E314" s="219"/>
      <c r="F314" s="220"/>
      <c r="G314" s="34"/>
      <c r="H314" s="221"/>
      <c r="I314" s="2"/>
      <c r="J314" s="221"/>
      <c r="K314" s="2"/>
      <c r="L314" s="221"/>
      <c r="M314" s="2"/>
      <c r="N314" s="221"/>
      <c r="O314" s="2"/>
      <c r="P314" s="221"/>
      <c r="Q314" s="2"/>
      <c r="R314" s="221"/>
      <c r="S314" s="2"/>
      <c r="T314" s="169" t="str">
        <f t="shared" si="30"/>
        <v/>
      </c>
      <c r="U314" s="39" t="str">
        <f t="shared" si="31"/>
        <v/>
      </c>
      <c r="V314" s="170"/>
      <c r="W314" s="40"/>
      <c r="X314" s="41" t="str">
        <f t="shared" si="26"/>
        <v/>
      </c>
      <c r="Y314" s="205" t="str">
        <f t="shared" si="27"/>
        <v/>
      </c>
      <c r="Z314" s="205" t="str">
        <f t="shared" si="28"/>
        <v/>
      </c>
      <c r="AA314" s="163">
        <f t="shared" si="29"/>
        <v>0</v>
      </c>
    </row>
    <row r="315" spans="1:27" ht="26.1" customHeight="1" thickTop="1" thickBot="1">
      <c r="A315" s="32"/>
      <c r="B315" s="33"/>
      <c r="C315" s="32"/>
      <c r="D315" s="218"/>
      <c r="E315" s="219"/>
      <c r="F315" s="220"/>
      <c r="G315" s="34"/>
      <c r="H315" s="221"/>
      <c r="I315" s="2"/>
      <c r="J315" s="221"/>
      <c r="K315" s="2"/>
      <c r="L315" s="221"/>
      <c r="M315" s="2"/>
      <c r="N315" s="221"/>
      <c r="O315" s="2"/>
      <c r="P315" s="221"/>
      <c r="Q315" s="2"/>
      <c r="R315" s="221"/>
      <c r="S315" s="2"/>
      <c r="T315" s="169" t="str">
        <f t="shared" si="30"/>
        <v/>
      </c>
      <c r="U315" s="39" t="str">
        <f t="shared" si="31"/>
        <v/>
      </c>
      <c r="V315" s="170"/>
      <c r="W315" s="40"/>
      <c r="X315" s="41" t="str">
        <f t="shared" si="26"/>
        <v/>
      </c>
      <c r="Y315" s="205" t="str">
        <f t="shared" si="27"/>
        <v/>
      </c>
      <c r="Z315" s="205" t="str">
        <f t="shared" si="28"/>
        <v/>
      </c>
      <c r="AA315" s="163">
        <f t="shared" si="29"/>
        <v>0</v>
      </c>
    </row>
    <row r="316" spans="1:27" ht="26.1" customHeight="1" thickTop="1" thickBot="1">
      <c r="A316" s="32"/>
      <c r="B316" s="33"/>
      <c r="C316" s="32"/>
      <c r="D316" s="218"/>
      <c r="E316" s="219"/>
      <c r="F316" s="220"/>
      <c r="G316" s="34"/>
      <c r="H316" s="221"/>
      <c r="I316" s="2"/>
      <c r="J316" s="221"/>
      <c r="K316" s="2"/>
      <c r="L316" s="221"/>
      <c r="M316" s="2"/>
      <c r="N316" s="221"/>
      <c r="O316" s="2"/>
      <c r="P316" s="221"/>
      <c r="Q316" s="2"/>
      <c r="R316" s="221"/>
      <c r="S316" s="2"/>
      <c r="T316" s="169" t="str">
        <f t="shared" si="30"/>
        <v/>
      </c>
      <c r="U316" s="39" t="str">
        <f t="shared" si="31"/>
        <v/>
      </c>
      <c r="V316" s="170"/>
      <c r="W316" s="40"/>
      <c r="X316" s="41" t="str">
        <f t="shared" si="26"/>
        <v/>
      </c>
      <c r="Y316" s="205" t="str">
        <f t="shared" si="27"/>
        <v/>
      </c>
      <c r="Z316" s="205" t="str">
        <f t="shared" si="28"/>
        <v/>
      </c>
      <c r="AA316" s="163">
        <f t="shared" si="29"/>
        <v>0</v>
      </c>
    </row>
    <row r="317" spans="1:27" ht="26.1" customHeight="1" thickTop="1" thickBot="1">
      <c r="A317" s="32"/>
      <c r="B317" s="33"/>
      <c r="C317" s="32"/>
      <c r="D317" s="218"/>
      <c r="E317" s="219"/>
      <c r="F317" s="220"/>
      <c r="G317" s="34"/>
      <c r="H317" s="221"/>
      <c r="I317" s="2"/>
      <c r="J317" s="221"/>
      <c r="K317" s="2"/>
      <c r="L317" s="221"/>
      <c r="M317" s="2"/>
      <c r="N317" s="221"/>
      <c r="O317" s="2"/>
      <c r="P317" s="221"/>
      <c r="Q317" s="2"/>
      <c r="R317" s="221"/>
      <c r="S317" s="2"/>
      <c r="T317" s="169" t="str">
        <f t="shared" si="30"/>
        <v/>
      </c>
      <c r="U317" s="39" t="str">
        <f t="shared" si="31"/>
        <v/>
      </c>
      <c r="V317" s="170"/>
      <c r="W317" s="40"/>
      <c r="X317" s="41" t="str">
        <f t="shared" si="26"/>
        <v/>
      </c>
      <c r="Y317" s="205" t="str">
        <f t="shared" si="27"/>
        <v/>
      </c>
      <c r="Z317" s="205" t="str">
        <f t="shared" si="28"/>
        <v/>
      </c>
      <c r="AA317" s="163">
        <f t="shared" si="29"/>
        <v>0</v>
      </c>
    </row>
    <row r="318" spans="1:27" ht="26.1" customHeight="1" thickTop="1" thickBot="1">
      <c r="A318" s="32"/>
      <c r="B318" s="33"/>
      <c r="C318" s="32"/>
      <c r="D318" s="218"/>
      <c r="E318" s="219"/>
      <c r="F318" s="220"/>
      <c r="G318" s="34"/>
      <c r="H318" s="221"/>
      <c r="I318" s="2"/>
      <c r="J318" s="221"/>
      <c r="K318" s="2"/>
      <c r="L318" s="221"/>
      <c r="M318" s="2"/>
      <c r="N318" s="221"/>
      <c r="O318" s="2"/>
      <c r="P318" s="221"/>
      <c r="Q318" s="2"/>
      <c r="R318" s="221"/>
      <c r="S318" s="2"/>
      <c r="T318" s="169" t="str">
        <f t="shared" si="30"/>
        <v/>
      </c>
      <c r="U318" s="39" t="str">
        <f t="shared" si="31"/>
        <v/>
      </c>
      <c r="V318" s="170"/>
      <c r="W318" s="40"/>
      <c r="X318" s="41" t="str">
        <f t="shared" si="26"/>
        <v/>
      </c>
      <c r="Y318" s="205" t="str">
        <f t="shared" si="27"/>
        <v/>
      </c>
      <c r="Z318" s="205" t="str">
        <f t="shared" si="28"/>
        <v/>
      </c>
      <c r="AA318" s="163">
        <f t="shared" si="29"/>
        <v>0</v>
      </c>
    </row>
    <row r="319" spans="1:27" ht="26.1" customHeight="1" thickTop="1" thickBot="1">
      <c r="A319" s="32"/>
      <c r="B319" s="33"/>
      <c r="C319" s="32"/>
      <c r="D319" s="218"/>
      <c r="E319" s="219"/>
      <c r="F319" s="220"/>
      <c r="G319" s="34"/>
      <c r="H319" s="221"/>
      <c r="I319" s="2"/>
      <c r="J319" s="221"/>
      <c r="K319" s="2"/>
      <c r="L319" s="221"/>
      <c r="M319" s="2"/>
      <c r="N319" s="221"/>
      <c r="O319" s="2"/>
      <c r="P319" s="221"/>
      <c r="Q319" s="2"/>
      <c r="R319" s="221"/>
      <c r="S319" s="2"/>
      <c r="T319" s="169" t="str">
        <f t="shared" si="30"/>
        <v/>
      </c>
      <c r="U319" s="39" t="str">
        <f t="shared" si="31"/>
        <v/>
      </c>
      <c r="V319" s="170"/>
      <c r="W319" s="40"/>
      <c r="X319" s="41" t="str">
        <f t="shared" si="26"/>
        <v/>
      </c>
      <c r="Y319" s="205" t="str">
        <f t="shared" si="27"/>
        <v/>
      </c>
      <c r="Z319" s="205" t="str">
        <f t="shared" si="28"/>
        <v/>
      </c>
      <c r="AA319" s="163">
        <f t="shared" si="29"/>
        <v>0</v>
      </c>
    </row>
    <row r="320" spans="1:27" ht="26.1" customHeight="1" thickTop="1" thickBot="1">
      <c r="A320" s="32"/>
      <c r="B320" s="33"/>
      <c r="C320" s="32"/>
      <c r="D320" s="218"/>
      <c r="E320" s="219"/>
      <c r="F320" s="220"/>
      <c r="G320" s="34"/>
      <c r="H320" s="221"/>
      <c r="I320" s="2"/>
      <c r="J320" s="221"/>
      <c r="K320" s="2"/>
      <c r="L320" s="221"/>
      <c r="M320" s="2"/>
      <c r="N320" s="221"/>
      <c r="O320" s="2"/>
      <c r="P320" s="221"/>
      <c r="Q320" s="2"/>
      <c r="R320" s="221"/>
      <c r="S320" s="2"/>
      <c r="T320" s="169" t="str">
        <f t="shared" si="30"/>
        <v/>
      </c>
      <c r="U320" s="39" t="str">
        <f t="shared" si="31"/>
        <v/>
      </c>
      <c r="V320" s="170"/>
      <c r="W320" s="40"/>
      <c r="X320" s="41" t="str">
        <f t="shared" si="26"/>
        <v/>
      </c>
      <c r="Y320" s="205" t="str">
        <f t="shared" si="27"/>
        <v/>
      </c>
      <c r="Z320" s="205" t="str">
        <f t="shared" si="28"/>
        <v/>
      </c>
      <c r="AA320" s="163">
        <f t="shared" si="29"/>
        <v>0</v>
      </c>
    </row>
    <row r="321" spans="1:27" ht="26.1" customHeight="1" thickTop="1" thickBot="1">
      <c r="A321" s="32"/>
      <c r="B321" s="33"/>
      <c r="C321" s="32"/>
      <c r="D321" s="218"/>
      <c r="E321" s="219"/>
      <c r="F321" s="220"/>
      <c r="G321" s="34"/>
      <c r="H321" s="221"/>
      <c r="I321" s="2"/>
      <c r="J321" s="221"/>
      <c r="K321" s="2"/>
      <c r="L321" s="221"/>
      <c r="M321" s="2"/>
      <c r="N321" s="221"/>
      <c r="O321" s="2"/>
      <c r="P321" s="221"/>
      <c r="Q321" s="2"/>
      <c r="R321" s="221"/>
      <c r="S321" s="2"/>
      <c r="T321" s="169" t="str">
        <f t="shared" si="30"/>
        <v/>
      </c>
      <c r="U321" s="39" t="str">
        <f t="shared" si="31"/>
        <v/>
      </c>
      <c r="V321" s="170"/>
      <c r="W321" s="40"/>
      <c r="X321" s="41" t="str">
        <f t="shared" si="26"/>
        <v/>
      </c>
      <c r="Y321" s="205" t="str">
        <f t="shared" si="27"/>
        <v/>
      </c>
      <c r="Z321" s="205" t="str">
        <f t="shared" si="28"/>
        <v/>
      </c>
      <c r="AA321" s="163">
        <f t="shared" si="29"/>
        <v>0</v>
      </c>
    </row>
    <row r="322" spans="1:27" ht="26.1" customHeight="1" thickTop="1" thickBot="1">
      <c r="A322" s="32"/>
      <c r="B322" s="33"/>
      <c r="C322" s="32"/>
      <c r="D322" s="218"/>
      <c r="E322" s="219"/>
      <c r="F322" s="220"/>
      <c r="G322" s="34"/>
      <c r="H322" s="221"/>
      <c r="I322" s="2"/>
      <c r="J322" s="221"/>
      <c r="K322" s="2"/>
      <c r="L322" s="221"/>
      <c r="M322" s="2"/>
      <c r="N322" s="221"/>
      <c r="O322" s="2"/>
      <c r="P322" s="221"/>
      <c r="Q322" s="2"/>
      <c r="R322" s="221"/>
      <c r="S322" s="2"/>
      <c r="T322" s="169" t="str">
        <f t="shared" si="30"/>
        <v/>
      </c>
      <c r="U322" s="39" t="str">
        <f t="shared" si="31"/>
        <v/>
      </c>
      <c r="V322" s="170"/>
      <c r="W322" s="40"/>
      <c r="X322" s="41" t="str">
        <f t="shared" si="26"/>
        <v/>
      </c>
      <c r="Y322" s="205" t="str">
        <f t="shared" si="27"/>
        <v/>
      </c>
      <c r="Z322" s="205" t="str">
        <f t="shared" si="28"/>
        <v/>
      </c>
      <c r="AA322" s="163">
        <f t="shared" si="29"/>
        <v>0</v>
      </c>
    </row>
    <row r="323" spans="1:27" ht="26.1" customHeight="1" thickTop="1" thickBot="1">
      <c r="A323" s="32"/>
      <c r="B323" s="33"/>
      <c r="C323" s="32"/>
      <c r="D323" s="218"/>
      <c r="E323" s="219"/>
      <c r="F323" s="220"/>
      <c r="G323" s="34"/>
      <c r="H323" s="221"/>
      <c r="I323" s="2"/>
      <c r="J323" s="221"/>
      <c r="K323" s="2"/>
      <c r="L323" s="221"/>
      <c r="M323" s="2"/>
      <c r="N323" s="221"/>
      <c r="O323" s="2"/>
      <c r="P323" s="221"/>
      <c r="Q323" s="2"/>
      <c r="R323" s="221"/>
      <c r="S323" s="2"/>
      <c r="T323" s="169" t="str">
        <f t="shared" si="30"/>
        <v/>
      </c>
      <c r="U323" s="39" t="str">
        <f t="shared" si="31"/>
        <v/>
      </c>
      <c r="V323" s="170"/>
      <c r="W323" s="40"/>
      <c r="X323" s="41" t="str">
        <f t="shared" si="26"/>
        <v/>
      </c>
      <c r="Y323" s="205" t="str">
        <f t="shared" si="27"/>
        <v/>
      </c>
      <c r="Z323" s="205" t="str">
        <f t="shared" si="28"/>
        <v/>
      </c>
      <c r="AA323" s="163">
        <f t="shared" si="29"/>
        <v>0</v>
      </c>
    </row>
    <row r="324" spans="1:27" ht="26.1" customHeight="1" thickTop="1" thickBot="1">
      <c r="A324" s="32"/>
      <c r="B324" s="33"/>
      <c r="C324" s="32"/>
      <c r="D324" s="218"/>
      <c r="E324" s="219"/>
      <c r="F324" s="220"/>
      <c r="G324" s="34"/>
      <c r="H324" s="221"/>
      <c r="I324" s="2"/>
      <c r="J324" s="221"/>
      <c r="K324" s="2"/>
      <c r="L324" s="221"/>
      <c r="M324" s="2"/>
      <c r="N324" s="221"/>
      <c r="O324" s="2"/>
      <c r="P324" s="221"/>
      <c r="Q324" s="2"/>
      <c r="R324" s="221"/>
      <c r="S324" s="2"/>
      <c r="T324" s="169" t="str">
        <f t="shared" si="30"/>
        <v/>
      </c>
      <c r="U324" s="39" t="str">
        <f t="shared" si="31"/>
        <v/>
      </c>
      <c r="V324" s="170"/>
      <c r="W324" s="40"/>
      <c r="X324" s="41" t="str">
        <f t="shared" si="26"/>
        <v/>
      </c>
      <c r="Y324" s="205" t="str">
        <f t="shared" si="27"/>
        <v/>
      </c>
      <c r="Z324" s="205" t="str">
        <f t="shared" si="28"/>
        <v/>
      </c>
      <c r="AA324" s="163">
        <f t="shared" si="29"/>
        <v>0</v>
      </c>
    </row>
    <row r="325" spans="1:27" ht="26.1" customHeight="1" thickTop="1" thickBot="1">
      <c r="A325" s="32"/>
      <c r="B325" s="33"/>
      <c r="C325" s="32"/>
      <c r="D325" s="218"/>
      <c r="E325" s="219"/>
      <c r="F325" s="220"/>
      <c r="G325" s="34"/>
      <c r="H325" s="221"/>
      <c r="I325" s="2"/>
      <c r="J325" s="221"/>
      <c r="K325" s="2"/>
      <c r="L325" s="221"/>
      <c r="M325" s="2"/>
      <c r="N325" s="221"/>
      <c r="O325" s="2"/>
      <c r="P325" s="221"/>
      <c r="Q325" s="2"/>
      <c r="R325" s="221"/>
      <c r="S325" s="2"/>
      <c r="T325" s="169" t="str">
        <f t="shared" si="30"/>
        <v/>
      </c>
      <c r="U325" s="39" t="str">
        <f t="shared" si="31"/>
        <v/>
      </c>
      <c r="V325" s="170"/>
      <c r="W325" s="40"/>
      <c r="X325" s="41" t="str">
        <f t="shared" si="26"/>
        <v/>
      </c>
      <c r="Y325" s="205" t="str">
        <f t="shared" si="27"/>
        <v/>
      </c>
      <c r="Z325" s="205" t="str">
        <f t="shared" si="28"/>
        <v/>
      </c>
      <c r="AA325" s="163">
        <f t="shared" si="29"/>
        <v>0</v>
      </c>
    </row>
    <row r="326" spans="1:27" ht="26.1" customHeight="1" thickTop="1" thickBot="1">
      <c r="A326" s="32"/>
      <c r="B326" s="33"/>
      <c r="C326" s="32"/>
      <c r="D326" s="218"/>
      <c r="E326" s="219"/>
      <c r="F326" s="220"/>
      <c r="G326" s="34"/>
      <c r="H326" s="221"/>
      <c r="I326" s="2"/>
      <c r="J326" s="221"/>
      <c r="K326" s="2"/>
      <c r="L326" s="221"/>
      <c r="M326" s="2"/>
      <c r="N326" s="221"/>
      <c r="O326" s="2"/>
      <c r="P326" s="221"/>
      <c r="Q326" s="2"/>
      <c r="R326" s="221"/>
      <c r="S326" s="2"/>
      <c r="T326" s="169" t="str">
        <f t="shared" si="30"/>
        <v/>
      </c>
      <c r="U326" s="39" t="str">
        <f t="shared" si="31"/>
        <v/>
      </c>
      <c r="V326" s="170"/>
      <c r="W326" s="40"/>
      <c r="X326" s="41" t="str">
        <f t="shared" si="26"/>
        <v/>
      </c>
      <c r="Y326" s="205" t="str">
        <f t="shared" si="27"/>
        <v/>
      </c>
      <c r="Z326" s="205" t="str">
        <f t="shared" si="28"/>
        <v/>
      </c>
      <c r="AA326" s="163">
        <f t="shared" si="29"/>
        <v>0</v>
      </c>
    </row>
    <row r="327" spans="1:27" ht="26.1" customHeight="1" thickTop="1" thickBot="1">
      <c r="A327" s="32"/>
      <c r="B327" s="33"/>
      <c r="C327" s="32"/>
      <c r="D327" s="218"/>
      <c r="E327" s="219"/>
      <c r="F327" s="220"/>
      <c r="G327" s="34"/>
      <c r="H327" s="221"/>
      <c r="I327" s="2"/>
      <c r="J327" s="221"/>
      <c r="K327" s="2"/>
      <c r="L327" s="221"/>
      <c r="M327" s="2"/>
      <c r="N327" s="221"/>
      <c r="O327" s="2"/>
      <c r="P327" s="221"/>
      <c r="Q327" s="2"/>
      <c r="R327" s="221"/>
      <c r="S327" s="2"/>
      <c r="T327" s="169" t="str">
        <f t="shared" si="30"/>
        <v/>
      </c>
      <c r="U327" s="39" t="str">
        <f t="shared" si="31"/>
        <v/>
      </c>
      <c r="V327" s="170"/>
      <c r="W327" s="40"/>
      <c r="X327" s="41" t="str">
        <f t="shared" si="26"/>
        <v/>
      </c>
      <c r="Y327" s="205" t="str">
        <f t="shared" si="27"/>
        <v/>
      </c>
      <c r="Z327" s="205" t="str">
        <f t="shared" si="28"/>
        <v/>
      </c>
      <c r="AA327" s="163">
        <f t="shared" si="29"/>
        <v>0</v>
      </c>
    </row>
    <row r="328" spans="1:27" ht="26.1" customHeight="1" thickTop="1" thickBot="1">
      <c r="A328" s="32"/>
      <c r="B328" s="33"/>
      <c r="C328" s="32"/>
      <c r="D328" s="218"/>
      <c r="E328" s="219"/>
      <c r="F328" s="220"/>
      <c r="G328" s="34"/>
      <c r="H328" s="221"/>
      <c r="I328" s="2"/>
      <c r="J328" s="221"/>
      <c r="K328" s="2"/>
      <c r="L328" s="221"/>
      <c r="M328" s="2"/>
      <c r="N328" s="221"/>
      <c r="O328" s="2"/>
      <c r="P328" s="221"/>
      <c r="Q328" s="2"/>
      <c r="R328" s="221"/>
      <c r="S328" s="2"/>
      <c r="T328" s="169" t="str">
        <f t="shared" si="30"/>
        <v/>
      </c>
      <c r="U328" s="39" t="str">
        <f t="shared" si="31"/>
        <v/>
      </c>
      <c r="V328" s="170"/>
      <c r="W328" s="40"/>
      <c r="X328" s="41" t="str">
        <f t="shared" si="26"/>
        <v/>
      </c>
      <c r="Y328" s="205" t="str">
        <f t="shared" si="27"/>
        <v/>
      </c>
      <c r="Z328" s="205" t="str">
        <f t="shared" si="28"/>
        <v/>
      </c>
      <c r="AA328" s="163">
        <f t="shared" si="29"/>
        <v>0</v>
      </c>
    </row>
    <row r="329" spans="1:27" ht="26.1" customHeight="1" thickTop="1" thickBot="1">
      <c r="A329" s="32"/>
      <c r="B329" s="33"/>
      <c r="C329" s="32"/>
      <c r="D329" s="218"/>
      <c r="E329" s="219"/>
      <c r="F329" s="220"/>
      <c r="G329" s="34"/>
      <c r="H329" s="221"/>
      <c r="I329" s="2"/>
      <c r="J329" s="221"/>
      <c r="K329" s="2"/>
      <c r="L329" s="221"/>
      <c r="M329" s="2"/>
      <c r="N329" s="221"/>
      <c r="O329" s="2"/>
      <c r="P329" s="221"/>
      <c r="Q329" s="2"/>
      <c r="R329" s="221"/>
      <c r="S329" s="2"/>
      <c r="T329" s="169" t="str">
        <f t="shared" si="30"/>
        <v/>
      </c>
      <c r="U329" s="39" t="str">
        <f t="shared" si="31"/>
        <v/>
      </c>
      <c r="V329" s="170"/>
      <c r="W329" s="40"/>
      <c r="X329" s="41" t="str">
        <f t="shared" si="26"/>
        <v/>
      </c>
      <c r="Y329" s="205" t="str">
        <f t="shared" si="27"/>
        <v/>
      </c>
      <c r="Z329" s="205" t="str">
        <f t="shared" si="28"/>
        <v/>
      </c>
      <c r="AA329" s="163">
        <f t="shared" si="29"/>
        <v>0</v>
      </c>
    </row>
    <row r="330" spans="1:27" ht="26.1" customHeight="1" thickTop="1" thickBot="1">
      <c r="A330" s="32"/>
      <c r="B330" s="33"/>
      <c r="C330" s="32"/>
      <c r="D330" s="218"/>
      <c r="E330" s="219"/>
      <c r="F330" s="220"/>
      <c r="G330" s="34"/>
      <c r="H330" s="221"/>
      <c r="I330" s="2"/>
      <c r="J330" s="221"/>
      <c r="K330" s="2"/>
      <c r="L330" s="221"/>
      <c r="M330" s="2"/>
      <c r="N330" s="221"/>
      <c r="O330" s="2"/>
      <c r="P330" s="221"/>
      <c r="Q330" s="2"/>
      <c r="R330" s="221"/>
      <c r="S330" s="2"/>
      <c r="T330" s="169" t="str">
        <f t="shared" si="30"/>
        <v/>
      </c>
      <c r="U330" s="39" t="str">
        <f t="shared" si="31"/>
        <v/>
      </c>
      <c r="V330" s="170"/>
      <c r="W330" s="40"/>
      <c r="X330" s="41" t="str">
        <f t="shared" si="26"/>
        <v/>
      </c>
      <c r="Y330" s="205" t="str">
        <f t="shared" si="27"/>
        <v/>
      </c>
      <c r="Z330" s="205" t="str">
        <f t="shared" si="28"/>
        <v/>
      </c>
      <c r="AA330" s="163">
        <f t="shared" si="29"/>
        <v>0</v>
      </c>
    </row>
    <row r="331" spans="1:27" ht="26.1" customHeight="1" thickTop="1" thickBot="1">
      <c r="A331" s="32"/>
      <c r="B331" s="33"/>
      <c r="C331" s="32"/>
      <c r="D331" s="218"/>
      <c r="E331" s="219"/>
      <c r="F331" s="220"/>
      <c r="G331" s="34"/>
      <c r="H331" s="221"/>
      <c r="I331" s="2"/>
      <c r="J331" s="221"/>
      <c r="K331" s="2"/>
      <c r="L331" s="221"/>
      <c r="M331" s="2"/>
      <c r="N331" s="221"/>
      <c r="O331" s="2"/>
      <c r="P331" s="221"/>
      <c r="Q331" s="2"/>
      <c r="R331" s="221"/>
      <c r="S331" s="2"/>
      <c r="T331" s="169" t="str">
        <f t="shared" si="30"/>
        <v/>
      </c>
      <c r="U331" s="39" t="str">
        <f t="shared" si="31"/>
        <v/>
      </c>
      <c r="V331" s="170"/>
      <c r="W331" s="40"/>
      <c r="X331" s="41" t="str">
        <f t="shared" si="26"/>
        <v/>
      </c>
      <c r="Y331" s="205" t="str">
        <f t="shared" si="27"/>
        <v/>
      </c>
      <c r="Z331" s="205" t="str">
        <f t="shared" si="28"/>
        <v/>
      </c>
      <c r="AA331" s="163">
        <f t="shared" si="29"/>
        <v>0</v>
      </c>
    </row>
    <row r="332" spans="1:27" ht="26.1" customHeight="1" thickTop="1" thickBot="1">
      <c r="A332" s="32"/>
      <c r="B332" s="33"/>
      <c r="C332" s="32"/>
      <c r="D332" s="218"/>
      <c r="E332" s="219"/>
      <c r="F332" s="220"/>
      <c r="G332" s="34"/>
      <c r="H332" s="221"/>
      <c r="I332" s="2"/>
      <c r="J332" s="221"/>
      <c r="K332" s="2"/>
      <c r="L332" s="221"/>
      <c r="M332" s="2"/>
      <c r="N332" s="221"/>
      <c r="O332" s="2"/>
      <c r="P332" s="221"/>
      <c r="Q332" s="2"/>
      <c r="R332" s="221"/>
      <c r="S332" s="2"/>
      <c r="T332" s="169" t="str">
        <f t="shared" si="30"/>
        <v/>
      </c>
      <c r="U332" s="39" t="str">
        <f t="shared" si="31"/>
        <v/>
      </c>
      <c r="V332" s="170"/>
      <c r="W332" s="40"/>
      <c r="X332" s="41" t="str">
        <f t="shared" si="26"/>
        <v/>
      </c>
      <c r="Y332" s="205" t="str">
        <f t="shared" si="27"/>
        <v/>
      </c>
      <c r="Z332" s="205" t="str">
        <f t="shared" si="28"/>
        <v/>
      </c>
      <c r="AA332" s="163">
        <f t="shared" si="29"/>
        <v>0</v>
      </c>
    </row>
    <row r="333" spans="1:27" ht="26.1" customHeight="1" thickTop="1" thickBot="1">
      <c r="A333" s="32"/>
      <c r="B333" s="33"/>
      <c r="C333" s="32"/>
      <c r="D333" s="218"/>
      <c r="E333" s="219"/>
      <c r="F333" s="220"/>
      <c r="G333" s="34"/>
      <c r="H333" s="221"/>
      <c r="I333" s="2"/>
      <c r="J333" s="221"/>
      <c r="K333" s="2"/>
      <c r="L333" s="221"/>
      <c r="M333" s="2"/>
      <c r="N333" s="221"/>
      <c r="O333" s="2"/>
      <c r="P333" s="221"/>
      <c r="Q333" s="2"/>
      <c r="R333" s="221"/>
      <c r="S333" s="2"/>
      <c r="T333" s="169" t="str">
        <f t="shared" si="30"/>
        <v/>
      </c>
      <c r="U333" s="39" t="str">
        <f t="shared" si="31"/>
        <v/>
      </c>
      <c r="V333" s="170"/>
      <c r="W333" s="40"/>
      <c r="X333" s="41" t="str">
        <f t="shared" si="26"/>
        <v/>
      </c>
      <c r="Y333" s="205" t="str">
        <f t="shared" si="27"/>
        <v/>
      </c>
      <c r="Z333" s="205" t="str">
        <f t="shared" si="28"/>
        <v/>
      </c>
      <c r="AA333" s="163">
        <f t="shared" si="29"/>
        <v>0</v>
      </c>
    </row>
    <row r="334" spans="1:27" ht="26.1" customHeight="1" thickTop="1" thickBot="1">
      <c r="A334" s="32"/>
      <c r="B334" s="33"/>
      <c r="C334" s="32"/>
      <c r="D334" s="218"/>
      <c r="E334" s="219"/>
      <c r="F334" s="220"/>
      <c r="G334" s="34"/>
      <c r="H334" s="221"/>
      <c r="I334" s="2"/>
      <c r="J334" s="221"/>
      <c r="K334" s="2"/>
      <c r="L334" s="221"/>
      <c r="M334" s="2"/>
      <c r="N334" s="221"/>
      <c r="O334" s="2"/>
      <c r="P334" s="221"/>
      <c r="Q334" s="2"/>
      <c r="R334" s="221"/>
      <c r="S334" s="2"/>
      <c r="T334" s="169" t="str">
        <f t="shared" si="30"/>
        <v/>
      </c>
      <c r="U334" s="39" t="str">
        <f t="shared" si="31"/>
        <v/>
      </c>
      <c r="V334" s="170"/>
      <c r="W334" s="40"/>
      <c r="X334" s="41" t="str">
        <f t="shared" ref="X334:X397" si="32">IF(AND(T334="x",U334="",V334&gt;0),EDATE(V334,$X$9),"")</f>
        <v/>
      </c>
      <c r="Y334" s="205" t="str">
        <f t="shared" ref="Y334:Y397" si="33">IF(AND(COUNTA(G334)=1,COUNTIF(T334:U334,"x")=0),1,"")</f>
        <v/>
      </c>
      <c r="Z334" s="205" t="str">
        <f t="shared" ref="Z334:Z397" si="34">IF(AND($Y334=1,F334="x"),1,"")</f>
        <v/>
      </c>
      <c r="AA334" s="163">
        <f t="shared" ref="AA334:AA397" si="35">IF(AND(U334="X",F334="X"),1,0)</f>
        <v>0</v>
      </c>
    </row>
    <row r="335" spans="1:27" ht="26.1" customHeight="1" thickTop="1" thickBot="1">
      <c r="A335" s="32"/>
      <c r="B335" s="33"/>
      <c r="C335" s="32"/>
      <c r="D335" s="218"/>
      <c r="E335" s="219"/>
      <c r="F335" s="220"/>
      <c r="G335" s="34"/>
      <c r="H335" s="221"/>
      <c r="I335" s="2"/>
      <c r="J335" s="221"/>
      <c r="K335" s="2"/>
      <c r="L335" s="221"/>
      <c r="M335" s="2"/>
      <c r="N335" s="221"/>
      <c r="O335" s="2"/>
      <c r="P335" s="221"/>
      <c r="Q335" s="2"/>
      <c r="R335" s="221"/>
      <c r="S335" s="2"/>
      <c r="T335" s="169" t="str">
        <f t="shared" si="30"/>
        <v/>
      </c>
      <c r="U335" s="39" t="str">
        <f t="shared" si="31"/>
        <v/>
      </c>
      <c r="V335" s="170"/>
      <c r="W335" s="40"/>
      <c r="X335" s="41" t="str">
        <f t="shared" si="32"/>
        <v/>
      </c>
      <c r="Y335" s="205" t="str">
        <f t="shared" si="33"/>
        <v/>
      </c>
      <c r="Z335" s="205" t="str">
        <f t="shared" si="34"/>
        <v/>
      </c>
      <c r="AA335" s="163">
        <f t="shared" si="35"/>
        <v>0</v>
      </c>
    </row>
    <row r="336" spans="1:27" ht="26.1" customHeight="1" thickTop="1" thickBot="1">
      <c r="A336" s="32"/>
      <c r="B336" s="33"/>
      <c r="C336" s="32"/>
      <c r="D336" s="218"/>
      <c r="E336" s="219"/>
      <c r="F336" s="220"/>
      <c r="G336" s="34"/>
      <c r="H336" s="221"/>
      <c r="I336" s="2"/>
      <c r="J336" s="221"/>
      <c r="K336" s="2"/>
      <c r="L336" s="221"/>
      <c r="M336" s="2"/>
      <c r="N336" s="221"/>
      <c r="O336" s="2"/>
      <c r="P336" s="221"/>
      <c r="Q336" s="2"/>
      <c r="R336" s="221"/>
      <c r="S336" s="2"/>
      <c r="T336" s="169" t="str">
        <f t="shared" si="30"/>
        <v/>
      </c>
      <c r="U336" s="39" t="str">
        <f t="shared" si="31"/>
        <v/>
      </c>
      <c r="V336" s="170"/>
      <c r="W336" s="40"/>
      <c r="X336" s="41" t="str">
        <f t="shared" si="32"/>
        <v/>
      </c>
      <c r="Y336" s="205" t="str">
        <f t="shared" si="33"/>
        <v/>
      </c>
      <c r="Z336" s="205" t="str">
        <f t="shared" si="34"/>
        <v/>
      </c>
      <c r="AA336" s="163">
        <f t="shared" si="35"/>
        <v>0</v>
      </c>
    </row>
    <row r="337" spans="1:27" ht="26.1" customHeight="1" thickTop="1" thickBot="1">
      <c r="A337" s="32"/>
      <c r="B337" s="33"/>
      <c r="C337" s="32"/>
      <c r="D337" s="218"/>
      <c r="E337" s="219"/>
      <c r="F337" s="220"/>
      <c r="G337" s="34"/>
      <c r="H337" s="221"/>
      <c r="I337" s="2"/>
      <c r="J337" s="221"/>
      <c r="K337" s="2"/>
      <c r="L337" s="221"/>
      <c r="M337" s="2"/>
      <c r="N337" s="221"/>
      <c r="O337" s="2"/>
      <c r="P337" s="221"/>
      <c r="Q337" s="2"/>
      <c r="R337" s="221"/>
      <c r="S337" s="2"/>
      <c r="T337" s="169" t="str">
        <f t="shared" si="30"/>
        <v/>
      </c>
      <c r="U337" s="39" t="str">
        <f t="shared" si="31"/>
        <v/>
      </c>
      <c r="V337" s="170"/>
      <c r="W337" s="40"/>
      <c r="X337" s="41" t="str">
        <f t="shared" si="32"/>
        <v/>
      </c>
      <c r="Y337" s="205" t="str">
        <f t="shared" si="33"/>
        <v/>
      </c>
      <c r="Z337" s="205" t="str">
        <f t="shared" si="34"/>
        <v/>
      </c>
      <c r="AA337" s="163">
        <f t="shared" si="35"/>
        <v>0</v>
      </c>
    </row>
    <row r="338" spans="1:27" ht="26.1" customHeight="1" thickTop="1" thickBot="1">
      <c r="A338" s="32"/>
      <c r="B338" s="33"/>
      <c r="C338" s="32"/>
      <c r="D338" s="218"/>
      <c r="E338" s="219"/>
      <c r="F338" s="220"/>
      <c r="G338" s="34"/>
      <c r="H338" s="221"/>
      <c r="I338" s="2"/>
      <c r="J338" s="221"/>
      <c r="K338" s="2"/>
      <c r="L338" s="221"/>
      <c r="M338" s="2"/>
      <c r="N338" s="221"/>
      <c r="O338" s="2"/>
      <c r="P338" s="221"/>
      <c r="Q338" s="2"/>
      <c r="R338" s="221"/>
      <c r="S338" s="2"/>
      <c r="T338" s="169" t="str">
        <f t="shared" si="30"/>
        <v/>
      </c>
      <c r="U338" s="39" t="str">
        <f t="shared" si="31"/>
        <v/>
      </c>
      <c r="V338" s="170"/>
      <c r="W338" s="40"/>
      <c r="X338" s="41" t="str">
        <f t="shared" si="32"/>
        <v/>
      </c>
      <c r="Y338" s="205" t="str">
        <f t="shared" si="33"/>
        <v/>
      </c>
      <c r="Z338" s="205" t="str">
        <f t="shared" si="34"/>
        <v/>
      </c>
      <c r="AA338" s="163">
        <f t="shared" si="35"/>
        <v>0</v>
      </c>
    </row>
    <row r="339" spans="1:27" ht="26.1" customHeight="1" thickTop="1" thickBot="1">
      <c r="A339" s="32"/>
      <c r="B339" s="33"/>
      <c r="C339" s="32"/>
      <c r="D339" s="218"/>
      <c r="E339" s="219"/>
      <c r="F339" s="220"/>
      <c r="G339" s="34"/>
      <c r="H339" s="221"/>
      <c r="I339" s="2"/>
      <c r="J339" s="221"/>
      <c r="K339" s="2"/>
      <c r="L339" s="221"/>
      <c r="M339" s="2"/>
      <c r="N339" s="221"/>
      <c r="O339" s="2"/>
      <c r="P339" s="221"/>
      <c r="Q339" s="2"/>
      <c r="R339" s="221"/>
      <c r="S339" s="2"/>
      <c r="T339" s="169" t="str">
        <f t="shared" si="30"/>
        <v/>
      </c>
      <c r="U339" s="39" t="str">
        <f t="shared" si="31"/>
        <v/>
      </c>
      <c r="V339" s="170"/>
      <c r="W339" s="40"/>
      <c r="X339" s="41" t="str">
        <f t="shared" si="32"/>
        <v/>
      </c>
      <c r="Y339" s="205" t="str">
        <f t="shared" si="33"/>
        <v/>
      </c>
      <c r="Z339" s="205" t="str">
        <f t="shared" si="34"/>
        <v/>
      </c>
      <c r="AA339" s="163">
        <f t="shared" si="35"/>
        <v>0</v>
      </c>
    </row>
    <row r="340" spans="1:27" ht="26.1" customHeight="1" thickTop="1" thickBot="1">
      <c r="A340" s="32"/>
      <c r="B340" s="33"/>
      <c r="C340" s="32"/>
      <c r="D340" s="218"/>
      <c r="E340" s="219"/>
      <c r="F340" s="220"/>
      <c r="G340" s="34"/>
      <c r="H340" s="221"/>
      <c r="I340" s="2"/>
      <c r="J340" s="221"/>
      <c r="K340" s="2"/>
      <c r="L340" s="221"/>
      <c r="M340" s="2"/>
      <c r="N340" s="221"/>
      <c r="O340" s="2"/>
      <c r="P340" s="221"/>
      <c r="Q340" s="2"/>
      <c r="R340" s="221"/>
      <c r="S340" s="2"/>
      <c r="T340" s="169" t="str">
        <f t="shared" si="30"/>
        <v/>
      </c>
      <c r="U340" s="39" t="str">
        <f t="shared" si="31"/>
        <v/>
      </c>
      <c r="V340" s="170"/>
      <c r="W340" s="40"/>
      <c r="X340" s="41" t="str">
        <f t="shared" si="32"/>
        <v/>
      </c>
      <c r="Y340" s="205" t="str">
        <f t="shared" si="33"/>
        <v/>
      </c>
      <c r="Z340" s="205" t="str">
        <f t="shared" si="34"/>
        <v/>
      </c>
      <c r="AA340" s="163">
        <f t="shared" si="35"/>
        <v>0</v>
      </c>
    </row>
    <row r="341" spans="1:27" ht="26.1" customHeight="1" thickTop="1" thickBot="1">
      <c r="A341" s="32"/>
      <c r="B341" s="33"/>
      <c r="C341" s="32"/>
      <c r="D341" s="218"/>
      <c r="E341" s="219"/>
      <c r="F341" s="220"/>
      <c r="G341" s="34"/>
      <c r="H341" s="221"/>
      <c r="I341" s="2"/>
      <c r="J341" s="221"/>
      <c r="K341" s="2"/>
      <c r="L341" s="221"/>
      <c r="M341" s="2"/>
      <c r="N341" s="221"/>
      <c r="O341" s="2"/>
      <c r="P341" s="221"/>
      <c r="Q341" s="2"/>
      <c r="R341" s="221"/>
      <c r="S341" s="2"/>
      <c r="T341" s="169" t="str">
        <f t="shared" si="30"/>
        <v/>
      </c>
      <c r="U341" s="39" t="str">
        <f t="shared" si="31"/>
        <v/>
      </c>
      <c r="V341" s="170"/>
      <c r="W341" s="40"/>
      <c r="X341" s="41" t="str">
        <f t="shared" si="32"/>
        <v/>
      </c>
      <c r="Y341" s="205" t="str">
        <f t="shared" si="33"/>
        <v/>
      </c>
      <c r="Z341" s="205" t="str">
        <f t="shared" si="34"/>
        <v/>
      </c>
      <c r="AA341" s="163">
        <f t="shared" si="35"/>
        <v>0</v>
      </c>
    </row>
    <row r="342" spans="1:27" ht="26.1" customHeight="1" thickTop="1" thickBot="1">
      <c r="A342" s="32"/>
      <c r="B342" s="33"/>
      <c r="C342" s="32"/>
      <c r="D342" s="218"/>
      <c r="E342" s="219"/>
      <c r="F342" s="220"/>
      <c r="G342" s="34"/>
      <c r="H342" s="221"/>
      <c r="I342" s="2"/>
      <c r="J342" s="221"/>
      <c r="K342" s="2"/>
      <c r="L342" s="221"/>
      <c r="M342" s="2"/>
      <c r="N342" s="221"/>
      <c r="O342" s="2"/>
      <c r="P342" s="221"/>
      <c r="Q342" s="2"/>
      <c r="R342" s="221"/>
      <c r="S342" s="2"/>
      <c r="T342" s="169" t="str">
        <f t="shared" si="30"/>
        <v/>
      </c>
      <c r="U342" s="39" t="str">
        <f t="shared" si="31"/>
        <v/>
      </c>
      <c r="V342" s="170"/>
      <c r="W342" s="40"/>
      <c r="X342" s="41" t="str">
        <f t="shared" si="32"/>
        <v/>
      </c>
      <c r="Y342" s="205" t="str">
        <f t="shared" si="33"/>
        <v/>
      </c>
      <c r="Z342" s="205" t="str">
        <f t="shared" si="34"/>
        <v/>
      </c>
      <c r="AA342" s="163">
        <f t="shared" si="35"/>
        <v>0</v>
      </c>
    </row>
    <row r="343" spans="1:27" ht="26.1" customHeight="1" thickTop="1" thickBot="1">
      <c r="A343" s="32"/>
      <c r="B343" s="33"/>
      <c r="C343" s="32"/>
      <c r="D343" s="218"/>
      <c r="E343" s="219"/>
      <c r="F343" s="220"/>
      <c r="G343" s="34"/>
      <c r="H343" s="221"/>
      <c r="I343" s="2"/>
      <c r="J343" s="221"/>
      <c r="K343" s="2"/>
      <c r="L343" s="221"/>
      <c r="M343" s="2"/>
      <c r="N343" s="221"/>
      <c r="O343" s="2"/>
      <c r="P343" s="221"/>
      <c r="Q343" s="2"/>
      <c r="R343" s="221"/>
      <c r="S343" s="2"/>
      <c r="T343" s="169" t="str">
        <f t="shared" si="30"/>
        <v/>
      </c>
      <c r="U343" s="39" t="str">
        <f t="shared" si="31"/>
        <v/>
      </c>
      <c r="V343" s="170"/>
      <c r="W343" s="40"/>
      <c r="X343" s="41" t="str">
        <f t="shared" si="32"/>
        <v/>
      </c>
      <c r="Y343" s="205" t="str">
        <f t="shared" si="33"/>
        <v/>
      </c>
      <c r="Z343" s="205" t="str">
        <f t="shared" si="34"/>
        <v/>
      </c>
      <c r="AA343" s="163">
        <f t="shared" si="35"/>
        <v>0</v>
      </c>
    </row>
    <row r="344" spans="1:27" ht="26.1" customHeight="1" thickTop="1" thickBot="1">
      <c r="A344" s="32"/>
      <c r="B344" s="33"/>
      <c r="C344" s="32"/>
      <c r="D344" s="218"/>
      <c r="E344" s="219"/>
      <c r="F344" s="220"/>
      <c r="G344" s="34"/>
      <c r="H344" s="221"/>
      <c r="I344" s="2"/>
      <c r="J344" s="221"/>
      <c r="K344" s="2"/>
      <c r="L344" s="221"/>
      <c r="M344" s="2"/>
      <c r="N344" s="221"/>
      <c r="O344" s="2"/>
      <c r="P344" s="221"/>
      <c r="Q344" s="2"/>
      <c r="R344" s="221"/>
      <c r="S344" s="2"/>
      <c r="T344" s="169" t="str">
        <f t="shared" si="30"/>
        <v/>
      </c>
      <c r="U344" s="39" t="str">
        <f t="shared" si="31"/>
        <v/>
      </c>
      <c r="V344" s="170"/>
      <c r="W344" s="40"/>
      <c r="X344" s="41" t="str">
        <f t="shared" si="32"/>
        <v/>
      </c>
      <c r="Y344" s="205" t="str">
        <f t="shared" si="33"/>
        <v/>
      </c>
      <c r="Z344" s="205" t="str">
        <f t="shared" si="34"/>
        <v/>
      </c>
      <c r="AA344" s="163">
        <f t="shared" si="35"/>
        <v>0</v>
      </c>
    </row>
    <row r="345" spans="1:27" ht="26.1" customHeight="1" thickTop="1" thickBot="1">
      <c r="A345" s="32"/>
      <c r="B345" s="33"/>
      <c r="C345" s="32"/>
      <c r="D345" s="218"/>
      <c r="E345" s="219"/>
      <c r="F345" s="220"/>
      <c r="G345" s="34"/>
      <c r="H345" s="221"/>
      <c r="I345" s="2"/>
      <c r="J345" s="221"/>
      <c r="K345" s="2"/>
      <c r="L345" s="221"/>
      <c r="M345" s="2"/>
      <c r="N345" s="221"/>
      <c r="O345" s="2"/>
      <c r="P345" s="221"/>
      <c r="Q345" s="2"/>
      <c r="R345" s="221"/>
      <c r="S345" s="2"/>
      <c r="T345" s="169" t="str">
        <f t="shared" si="30"/>
        <v/>
      </c>
      <c r="U345" s="39" t="str">
        <f t="shared" si="31"/>
        <v/>
      </c>
      <c r="V345" s="170"/>
      <c r="W345" s="40"/>
      <c r="X345" s="41" t="str">
        <f t="shared" si="32"/>
        <v/>
      </c>
      <c r="Y345" s="205" t="str">
        <f t="shared" si="33"/>
        <v/>
      </c>
      <c r="Z345" s="205" t="str">
        <f t="shared" si="34"/>
        <v/>
      </c>
      <c r="AA345" s="163">
        <f t="shared" si="35"/>
        <v>0</v>
      </c>
    </row>
    <row r="346" spans="1:27" ht="26.1" customHeight="1" thickTop="1" thickBot="1">
      <c r="A346" s="32"/>
      <c r="B346" s="33"/>
      <c r="C346" s="32"/>
      <c r="D346" s="218"/>
      <c r="E346" s="219"/>
      <c r="F346" s="220"/>
      <c r="G346" s="34"/>
      <c r="H346" s="221"/>
      <c r="I346" s="2"/>
      <c r="J346" s="221"/>
      <c r="K346" s="2"/>
      <c r="L346" s="221"/>
      <c r="M346" s="2"/>
      <c r="N346" s="221"/>
      <c r="O346" s="2"/>
      <c r="P346" s="221"/>
      <c r="Q346" s="2"/>
      <c r="R346" s="221"/>
      <c r="S346" s="2"/>
      <c r="T346" s="169" t="str">
        <f t="shared" si="30"/>
        <v/>
      </c>
      <c r="U346" s="39" t="str">
        <f t="shared" si="31"/>
        <v/>
      </c>
      <c r="V346" s="170"/>
      <c r="W346" s="40"/>
      <c r="X346" s="41" t="str">
        <f t="shared" si="32"/>
        <v/>
      </c>
      <c r="Y346" s="205" t="str">
        <f t="shared" si="33"/>
        <v/>
      </c>
      <c r="Z346" s="205" t="str">
        <f t="shared" si="34"/>
        <v/>
      </c>
      <c r="AA346" s="163">
        <f t="shared" si="35"/>
        <v>0</v>
      </c>
    </row>
    <row r="347" spans="1:27" ht="26.1" customHeight="1" thickTop="1" thickBot="1">
      <c r="A347" s="32"/>
      <c r="B347" s="33"/>
      <c r="C347" s="32"/>
      <c r="D347" s="218"/>
      <c r="E347" s="219"/>
      <c r="F347" s="220"/>
      <c r="G347" s="34"/>
      <c r="H347" s="221"/>
      <c r="I347" s="2"/>
      <c r="J347" s="221"/>
      <c r="K347" s="2"/>
      <c r="L347" s="221"/>
      <c r="M347" s="2"/>
      <c r="N347" s="221"/>
      <c r="O347" s="2"/>
      <c r="P347" s="221"/>
      <c r="Q347" s="2"/>
      <c r="R347" s="221"/>
      <c r="S347" s="2"/>
      <c r="T347" s="169" t="str">
        <f t="shared" ref="T347:T410" si="36">IF(AND(COUNTA(I347,K347,M347,O347,Q347,S347)=0,COUNTA(H347,J347,L347,N347,P347,R347)=6),"x","")</f>
        <v/>
      </c>
      <c r="U347" s="39" t="str">
        <f t="shared" ref="U347:U410" si="37">IF(COUNTA(I347,K347,M347,O347,Q347,S347)=1,"x","")</f>
        <v/>
      </c>
      <c r="V347" s="170"/>
      <c r="W347" s="40"/>
      <c r="X347" s="41" t="str">
        <f t="shared" si="32"/>
        <v/>
      </c>
      <c r="Y347" s="205" t="str">
        <f t="shared" si="33"/>
        <v/>
      </c>
      <c r="Z347" s="205" t="str">
        <f t="shared" si="34"/>
        <v/>
      </c>
      <c r="AA347" s="163">
        <f t="shared" si="35"/>
        <v>0</v>
      </c>
    </row>
    <row r="348" spans="1:27" ht="26.1" customHeight="1" thickTop="1" thickBot="1">
      <c r="A348" s="32"/>
      <c r="B348" s="33"/>
      <c r="C348" s="32"/>
      <c r="D348" s="218"/>
      <c r="E348" s="219"/>
      <c r="F348" s="220"/>
      <c r="G348" s="34"/>
      <c r="H348" s="221"/>
      <c r="I348" s="2"/>
      <c r="J348" s="221"/>
      <c r="K348" s="2"/>
      <c r="L348" s="221"/>
      <c r="M348" s="2"/>
      <c r="N348" s="221"/>
      <c r="O348" s="2"/>
      <c r="P348" s="221"/>
      <c r="Q348" s="2"/>
      <c r="R348" s="221"/>
      <c r="S348" s="2"/>
      <c r="T348" s="169" t="str">
        <f t="shared" si="36"/>
        <v/>
      </c>
      <c r="U348" s="39" t="str">
        <f t="shared" si="37"/>
        <v/>
      </c>
      <c r="V348" s="170"/>
      <c r="W348" s="40"/>
      <c r="X348" s="41" t="str">
        <f t="shared" si="32"/>
        <v/>
      </c>
      <c r="Y348" s="205" t="str">
        <f t="shared" si="33"/>
        <v/>
      </c>
      <c r="Z348" s="205" t="str">
        <f t="shared" si="34"/>
        <v/>
      </c>
      <c r="AA348" s="163">
        <f t="shared" si="35"/>
        <v>0</v>
      </c>
    </row>
    <row r="349" spans="1:27" ht="26.1" customHeight="1" thickTop="1" thickBot="1">
      <c r="A349" s="32"/>
      <c r="B349" s="33"/>
      <c r="C349" s="32"/>
      <c r="D349" s="218"/>
      <c r="E349" s="219"/>
      <c r="F349" s="220"/>
      <c r="G349" s="34"/>
      <c r="H349" s="221"/>
      <c r="I349" s="2"/>
      <c r="J349" s="221"/>
      <c r="K349" s="2"/>
      <c r="L349" s="221"/>
      <c r="M349" s="2"/>
      <c r="N349" s="221"/>
      <c r="O349" s="2"/>
      <c r="P349" s="221"/>
      <c r="Q349" s="2"/>
      <c r="R349" s="221"/>
      <c r="S349" s="2"/>
      <c r="T349" s="169" t="str">
        <f t="shared" si="36"/>
        <v/>
      </c>
      <c r="U349" s="39" t="str">
        <f t="shared" si="37"/>
        <v/>
      </c>
      <c r="V349" s="170"/>
      <c r="W349" s="40"/>
      <c r="X349" s="41" t="str">
        <f t="shared" si="32"/>
        <v/>
      </c>
      <c r="Y349" s="205" t="str">
        <f t="shared" si="33"/>
        <v/>
      </c>
      <c r="Z349" s="205" t="str">
        <f t="shared" si="34"/>
        <v/>
      </c>
      <c r="AA349" s="163">
        <f t="shared" si="35"/>
        <v>0</v>
      </c>
    </row>
    <row r="350" spans="1:27" ht="26.1" customHeight="1" thickTop="1" thickBot="1">
      <c r="A350" s="32"/>
      <c r="B350" s="33"/>
      <c r="C350" s="32"/>
      <c r="D350" s="218"/>
      <c r="E350" s="219"/>
      <c r="F350" s="220"/>
      <c r="G350" s="34"/>
      <c r="H350" s="221"/>
      <c r="I350" s="2"/>
      <c r="J350" s="221"/>
      <c r="K350" s="2"/>
      <c r="L350" s="221"/>
      <c r="M350" s="2"/>
      <c r="N350" s="221"/>
      <c r="O350" s="2"/>
      <c r="P350" s="221"/>
      <c r="Q350" s="2"/>
      <c r="R350" s="221"/>
      <c r="S350" s="2"/>
      <c r="T350" s="169" t="str">
        <f t="shared" si="36"/>
        <v/>
      </c>
      <c r="U350" s="39" t="str">
        <f t="shared" si="37"/>
        <v/>
      </c>
      <c r="V350" s="170"/>
      <c r="W350" s="40"/>
      <c r="X350" s="41" t="str">
        <f t="shared" si="32"/>
        <v/>
      </c>
      <c r="Y350" s="205" t="str">
        <f t="shared" si="33"/>
        <v/>
      </c>
      <c r="Z350" s="205" t="str">
        <f t="shared" si="34"/>
        <v/>
      </c>
      <c r="AA350" s="163">
        <f t="shared" si="35"/>
        <v>0</v>
      </c>
    </row>
    <row r="351" spans="1:27" ht="26.1" customHeight="1" thickTop="1" thickBot="1">
      <c r="A351" s="32"/>
      <c r="B351" s="33"/>
      <c r="C351" s="32"/>
      <c r="D351" s="218"/>
      <c r="E351" s="219"/>
      <c r="F351" s="220"/>
      <c r="G351" s="34"/>
      <c r="H351" s="221"/>
      <c r="I351" s="2"/>
      <c r="J351" s="221"/>
      <c r="K351" s="2"/>
      <c r="L351" s="221"/>
      <c r="M351" s="2"/>
      <c r="N351" s="221"/>
      <c r="O351" s="2"/>
      <c r="P351" s="221"/>
      <c r="Q351" s="2"/>
      <c r="R351" s="221"/>
      <c r="S351" s="2"/>
      <c r="T351" s="169" t="str">
        <f t="shared" si="36"/>
        <v/>
      </c>
      <c r="U351" s="39" t="str">
        <f t="shared" si="37"/>
        <v/>
      </c>
      <c r="V351" s="170"/>
      <c r="W351" s="40"/>
      <c r="X351" s="41" t="str">
        <f t="shared" si="32"/>
        <v/>
      </c>
      <c r="Y351" s="205" t="str">
        <f t="shared" si="33"/>
        <v/>
      </c>
      <c r="Z351" s="205" t="str">
        <f t="shared" si="34"/>
        <v/>
      </c>
      <c r="AA351" s="163">
        <f t="shared" si="35"/>
        <v>0</v>
      </c>
    </row>
    <row r="352" spans="1:27" ht="26.1" customHeight="1" thickTop="1" thickBot="1">
      <c r="A352" s="32"/>
      <c r="B352" s="33"/>
      <c r="C352" s="32"/>
      <c r="D352" s="218"/>
      <c r="E352" s="219"/>
      <c r="F352" s="220"/>
      <c r="G352" s="34"/>
      <c r="H352" s="221"/>
      <c r="I352" s="2"/>
      <c r="J352" s="221"/>
      <c r="K352" s="2"/>
      <c r="L352" s="221"/>
      <c r="M352" s="2"/>
      <c r="N352" s="221"/>
      <c r="O352" s="2"/>
      <c r="P352" s="221"/>
      <c r="Q352" s="2"/>
      <c r="R352" s="221"/>
      <c r="S352" s="2"/>
      <c r="T352" s="169" t="str">
        <f t="shared" si="36"/>
        <v/>
      </c>
      <c r="U352" s="39" t="str">
        <f t="shared" si="37"/>
        <v/>
      </c>
      <c r="V352" s="170"/>
      <c r="W352" s="40"/>
      <c r="X352" s="41" t="str">
        <f t="shared" si="32"/>
        <v/>
      </c>
      <c r="Y352" s="205" t="str">
        <f t="shared" si="33"/>
        <v/>
      </c>
      <c r="Z352" s="205" t="str">
        <f t="shared" si="34"/>
        <v/>
      </c>
      <c r="AA352" s="163">
        <f t="shared" si="35"/>
        <v>0</v>
      </c>
    </row>
    <row r="353" spans="1:27" ht="26.1" customHeight="1" thickTop="1" thickBot="1">
      <c r="A353" s="32"/>
      <c r="B353" s="33"/>
      <c r="C353" s="32"/>
      <c r="D353" s="218"/>
      <c r="E353" s="219"/>
      <c r="F353" s="220"/>
      <c r="G353" s="34"/>
      <c r="H353" s="221"/>
      <c r="I353" s="2"/>
      <c r="J353" s="221"/>
      <c r="K353" s="2"/>
      <c r="L353" s="221"/>
      <c r="M353" s="2"/>
      <c r="N353" s="221"/>
      <c r="O353" s="2"/>
      <c r="P353" s="221"/>
      <c r="Q353" s="2"/>
      <c r="R353" s="221"/>
      <c r="S353" s="2"/>
      <c r="T353" s="169" t="str">
        <f t="shared" si="36"/>
        <v/>
      </c>
      <c r="U353" s="39" t="str">
        <f t="shared" si="37"/>
        <v/>
      </c>
      <c r="V353" s="170"/>
      <c r="W353" s="40"/>
      <c r="X353" s="41" t="str">
        <f t="shared" si="32"/>
        <v/>
      </c>
      <c r="Y353" s="205" t="str">
        <f t="shared" si="33"/>
        <v/>
      </c>
      <c r="Z353" s="205" t="str">
        <f t="shared" si="34"/>
        <v/>
      </c>
      <c r="AA353" s="163">
        <f t="shared" si="35"/>
        <v>0</v>
      </c>
    </row>
    <row r="354" spans="1:27" ht="26.1" customHeight="1" thickTop="1" thickBot="1">
      <c r="A354" s="32"/>
      <c r="B354" s="33"/>
      <c r="C354" s="32"/>
      <c r="D354" s="218"/>
      <c r="E354" s="219"/>
      <c r="F354" s="220"/>
      <c r="G354" s="34"/>
      <c r="H354" s="221"/>
      <c r="I354" s="2"/>
      <c r="J354" s="221"/>
      <c r="K354" s="2"/>
      <c r="L354" s="221"/>
      <c r="M354" s="2"/>
      <c r="N354" s="221"/>
      <c r="O354" s="2"/>
      <c r="P354" s="221"/>
      <c r="Q354" s="2"/>
      <c r="R354" s="221"/>
      <c r="S354" s="2"/>
      <c r="T354" s="169" t="str">
        <f t="shared" si="36"/>
        <v/>
      </c>
      <c r="U354" s="39" t="str">
        <f t="shared" si="37"/>
        <v/>
      </c>
      <c r="V354" s="170"/>
      <c r="W354" s="40"/>
      <c r="X354" s="41" t="str">
        <f t="shared" si="32"/>
        <v/>
      </c>
      <c r="Y354" s="205" t="str">
        <f t="shared" si="33"/>
        <v/>
      </c>
      <c r="Z354" s="205" t="str">
        <f t="shared" si="34"/>
        <v/>
      </c>
      <c r="AA354" s="163">
        <f t="shared" si="35"/>
        <v>0</v>
      </c>
    </row>
    <row r="355" spans="1:27" ht="26.1" customHeight="1" thickTop="1" thickBot="1">
      <c r="A355" s="32"/>
      <c r="B355" s="33"/>
      <c r="C355" s="32"/>
      <c r="D355" s="218"/>
      <c r="E355" s="219"/>
      <c r="F355" s="220"/>
      <c r="G355" s="34"/>
      <c r="H355" s="221"/>
      <c r="I355" s="2"/>
      <c r="J355" s="221"/>
      <c r="K355" s="2"/>
      <c r="L355" s="221"/>
      <c r="M355" s="2"/>
      <c r="N355" s="221"/>
      <c r="O355" s="2"/>
      <c r="P355" s="221"/>
      <c r="Q355" s="2"/>
      <c r="R355" s="221"/>
      <c r="S355" s="2"/>
      <c r="T355" s="169" t="str">
        <f t="shared" si="36"/>
        <v/>
      </c>
      <c r="U355" s="39" t="str">
        <f t="shared" si="37"/>
        <v/>
      </c>
      <c r="V355" s="170"/>
      <c r="W355" s="40"/>
      <c r="X355" s="41" t="str">
        <f t="shared" si="32"/>
        <v/>
      </c>
      <c r="Y355" s="205" t="str">
        <f t="shared" si="33"/>
        <v/>
      </c>
      <c r="Z355" s="205" t="str">
        <f t="shared" si="34"/>
        <v/>
      </c>
      <c r="AA355" s="163">
        <f t="shared" si="35"/>
        <v>0</v>
      </c>
    </row>
    <row r="356" spans="1:27" ht="26.1" customHeight="1" thickTop="1" thickBot="1">
      <c r="A356" s="32"/>
      <c r="B356" s="33"/>
      <c r="C356" s="32"/>
      <c r="D356" s="218"/>
      <c r="E356" s="219"/>
      <c r="F356" s="220"/>
      <c r="G356" s="34"/>
      <c r="H356" s="221"/>
      <c r="I356" s="2"/>
      <c r="J356" s="221"/>
      <c r="K356" s="2"/>
      <c r="L356" s="221"/>
      <c r="M356" s="2"/>
      <c r="N356" s="221"/>
      <c r="O356" s="2"/>
      <c r="P356" s="221"/>
      <c r="Q356" s="2"/>
      <c r="R356" s="221"/>
      <c r="S356" s="2"/>
      <c r="T356" s="169" t="str">
        <f t="shared" si="36"/>
        <v/>
      </c>
      <c r="U356" s="39" t="str">
        <f t="shared" si="37"/>
        <v/>
      </c>
      <c r="V356" s="170"/>
      <c r="W356" s="40"/>
      <c r="X356" s="41" t="str">
        <f t="shared" si="32"/>
        <v/>
      </c>
      <c r="Y356" s="205" t="str">
        <f t="shared" si="33"/>
        <v/>
      </c>
      <c r="Z356" s="205" t="str">
        <f t="shared" si="34"/>
        <v/>
      </c>
      <c r="AA356" s="163">
        <f t="shared" si="35"/>
        <v>0</v>
      </c>
    </row>
    <row r="357" spans="1:27" ht="26.1" customHeight="1" thickTop="1" thickBot="1">
      <c r="A357" s="32"/>
      <c r="B357" s="33"/>
      <c r="C357" s="32"/>
      <c r="D357" s="218"/>
      <c r="E357" s="219"/>
      <c r="F357" s="220"/>
      <c r="G357" s="34"/>
      <c r="H357" s="221"/>
      <c r="I357" s="2"/>
      <c r="J357" s="221"/>
      <c r="K357" s="2"/>
      <c r="L357" s="221"/>
      <c r="M357" s="2"/>
      <c r="N357" s="221"/>
      <c r="O357" s="2"/>
      <c r="P357" s="221"/>
      <c r="Q357" s="2"/>
      <c r="R357" s="221"/>
      <c r="S357" s="2"/>
      <c r="T357" s="169" t="str">
        <f t="shared" si="36"/>
        <v/>
      </c>
      <c r="U357" s="39" t="str">
        <f t="shared" si="37"/>
        <v/>
      </c>
      <c r="V357" s="170"/>
      <c r="W357" s="40"/>
      <c r="X357" s="41" t="str">
        <f t="shared" si="32"/>
        <v/>
      </c>
      <c r="Y357" s="205" t="str">
        <f t="shared" si="33"/>
        <v/>
      </c>
      <c r="Z357" s="205" t="str">
        <f t="shared" si="34"/>
        <v/>
      </c>
      <c r="AA357" s="163">
        <f t="shared" si="35"/>
        <v>0</v>
      </c>
    </row>
    <row r="358" spans="1:27" ht="26.1" customHeight="1" thickTop="1" thickBot="1">
      <c r="A358" s="32"/>
      <c r="B358" s="33"/>
      <c r="C358" s="32"/>
      <c r="D358" s="218"/>
      <c r="E358" s="219"/>
      <c r="F358" s="220"/>
      <c r="G358" s="34"/>
      <c r="H358" s="221"/>
      <c r="I358" s="2"/>
      <c r="J358" s="221"/>
      <c r="K358" s="2"/>
      <c r="L358" s="221"/>
      <c r="M358" s="2"/>
      <c r="N358" s="221"/>
      <c r="O358" s="2"/>
      <c r="P358" s="221"/>
      <c r="Q358" s="2"/>
      <c r="R358" s="221"/>
      <c r="S358" s="2"/>
      <c r="T358" s="169" t="str">
        <f t="shared" si="36"/>
        <v/>
      </c>
      <c r="U358" s="39" t="str">
        <f t="shared" si="37"/>
        <v/>
      </c>
      <c r="V358" s="170"/>
      <c r="W358" s="40"/>
      <c r="X358" s="41" t="str">
        <f t="shared" si="32"/>
        <v/>
      </c>
      <c r="Y358" s="205" t="str">
        <f t="shared" si="33"/>
        <v/>
      </c>
      <c r="Z358" s="205" t="str">
        <f t="shared" si="34"/>
        <v/>
      </c>
      <c r="AA358" s="163">
        <f t="shared" si="35"/>
        <v>0</v>
      </c>
    </row>
    <row r="359" spans="1:27" ht="26.1" customHeight="1" thickTop="1" thickBot="1">
      <c r="A359" s="32"/>
      <c r="B359" s="33"/>
      <c r="C359" s="32"/>
      <c r="D359" s="218"/>
      <c r="E359" s="219"/>
      <c r="F359" s="220"/>
      <c r="G359" s="34"/>
      <c r="H359" s="221"/>
      <c r="I359" s="2"/>
      <c r="J359" s="221"/>
      <c r="K359" s="2"/>
      <c r="L359" s="221"/>
      <c r="M359" s="2"/>
      <c r="N359" s="221"/>
      <c r="O359" s="2"/>
      <c r="P359" s="221"/>
      <c r="Q359" s="2"/>
      <c r="R359" s="221"/>
      <c r="S359" s="2"/>
      <c r="T359" s="169" t="str">
        <f t="shared" si="36"/>
        <v/>
      </c>
      <c r="U359" s="39" t="str">
        <f t="shared" si="37"/>
        <v/>
      </c>
      <c r="V359" s="170"/>
      <c r="W359" s="40"/>
      <c r="X359" s="41" t="str">
        <f t="shared" si="32"/>
        <v/>
      </c>
      <c r="Y359" s="205" t="str">
        <f t="shared" si="33"/>
        <v/>
      </c>
      <c r="Z359" s="205" t="str">
        <f t="shared" si="34"/>
        <v/>
      </c>
      <c r="AA359" s="163">
        <f t="shared" si="35"/>
        <v>0</v>
      </c>
    </row>
    <row r="360" spans="1:27" ht="26.1" customHeight="1" thickTop="1" thickBot="1">
      <c r="A360" s="32"/>
      <c r="B360" s="33"/>
      <c r="C360" s="32"/>
      <c r="D360" s="218"/>
      <c r="E360" s="219"/>
      <c r="F360" s="220"/>
      <c r="G360" s="34"/>
      <c r="H360" s="221"/>
      <c r="I360" s="2"/>
      <c r="J360" s="221"/>
      <c r="K360" s="2"/>
      <c r="L360" s="221"/>
      <c r="M360" s="2"/>
      <c r="N360" s="221"/>
      <c r="O360" s="2"/>
      <c r="P360" s="221"/>
      <c r="Q360" s="2"/>
      <c r="R360" s="221"/>
      <c r="S360" s="2"/>
      <c r="T360" s="169" t="str">
        <f t="shared" si="36"/>
        <v/>
      </c>
      <c r="U360" s="39" t="str">
        <f t="shared" si="37"/>
        <v/>
      </c>
      <c r="V360" s="170"/>
      <c r="W360" s="40"/>
      <c r="X360" s="41" t="str">
        <f t="shared" si="32"/>
        <v/>
      </c>
      <c r="Y360" s="205" t="str">
        <f t="shared" si="33"/>
        <v/>
      </c>
      <c r="Z360" s="205" t="str">
        <f t="shared" si="34"/>
        <v/>
      </c>
      <c r="AA360" s="163">
        <f t="shared" si="35"/>
        <v>0</v>
      </c>
    </row>
    <row r="361" spans="1:27" ht="26.1" customHeight="1" thickTop="1" thickBot="1">
      <c r="A361" s="32"/>
      <c r="B361" s="33"/>
      <c r="C361" s="32"/>
      <c r="D361" s="218"/>
      <c r="E361" s="219"/>
      <c r="F361" s="220"/>
      <c r="G361" s="34"/>
      <c r="H361" s="221"/>
      <c r="I361" s="2"/>
      <c r="J361" s="221"/>
      <c r="K361" s="2"/>
      <c r="L361" s="221"/>
      <c r="M361" s="2"/>
      <c r="N361" s="221"/>
      <c r="O361" s="2"/>
      <c r="P361" s="221"/>
      <c r="Q361" s="2"/>
      <c r="R361" s="221"/>
      <c r="S361" s="2"/>
      <c r="T361" s="169" t="str">
        <f t="shared" si="36"/>
        <v/>
      </c>
      <c r="U361" s="39" t="str">
        <f t="shared" si="37"/>
        <v/>
      </c>
      <c r="V361" s="170"/>
      <c r="W361" s="40"/>
      <c r="X361" s="41" t="str">
        <f t="shared" si="32"/>
        <v/>
      </c>
      <c r="Y361" s="205" t="str">
        <f t="shared" si="33"/>
        <v/>
      </c>
      <c r="Z361" s="205" t="str">
        <f t="shared" si="34"/>
        <v/>
      </c>
      <c r="AA361" s="163">
        <f t="shared" si="35"/>
        <v>0</v>
      </c>
    </row>
    <row r="362" spans="1:27" ht="26.1" customHeight="1" thickTop="1" thickBot="1">
      <c r="A362" s="32"/>
      <c r="B362" s="33"/>
      <c r="C362" s="32"/>
      <c r="D362" s="218"/>
      <c r="E362" s="219"/>
      <c r="F362" s="220"/>
      <c r="G362" s="34"/>
      <c r="H362" s="221"/>
      <c r="I362" s="2"/>
      <c r="J362" s="221"/>
      <c r="K362" s="2"/>
      <c r="L362" s="221"/>
      <c r="M362" s="2"/>
      <c r="N362" s="221"/>
      <c r="O362" s="2"/>
      <c r="P362" s="221"/>
      <c r="Q362" s="2"/>
      <c r="R362" s="221"/>
      <c r="S362" s="2"/>
      <c r="T362" s="169" t="str">
        <f t="shared" si="36"/>
        <v/>
      </c>
      <c r="U362" s="39" t="str">
        <f t="shared" si="37"/>
        <v/>
      </c>
      <c r="V362" s="170"/>
      <c r="W362" s="40"/>
      <c r="X362" s="41" t="str">
        <f t="shared" si="32"/>
        <v/>
      </c>
      <c r="Y362" s="205" t="str">
        <f t="shared" si="33"/>
        <v/>
      </c>
      <c r="Z362" s="205" t="str">
        <f t="shared" si="34"/>
        <v/>
      </c>
      <c r="AA362" s="163">
        <f t="shared" si="35"/>
        <v>0</v>
      </c>
    </row>
    <row r="363" spans="1:27" ht="26.1" customHeight="1" thickTop="1" thickBot="1">
      <c r="A363" s="32"/>
      <c r="B363" s="33"/>
      <c r="C363" s="32"/>
      <c r="D363" s="218"/>
      <c r="E363" s="219"/>
      <c r="F363" s="220"/>
      <c r="G363" s="34"/>
      <c r="H363" s="221"/>
      <c r="I363" s="2"/>
      <c r="J363" s="221"/>
      <c r="K363" s="2"/>
      <c r="L363" s="221"/>
      <c r="M363" s="2"/>
      <c r="N363" s="221"/>
      <c r="O363" s="2"/>
      <c r="P363" s="221"/>
      <c r="Q363" s="2"/>
      <c r="R363" s="221"/>
      <c r="S363" s="2"/>
      <c r="T363" s="169" t="str">
        <f t="shared" si="36"/>
        <v/>
      </c>
      <c r="U363" s="39" t="str">
        <f t="shared" si="37"/>
        <v/>
      </c>
      <c r="V363" s="170"/>
      <c r="W363" s="40"/>
      <c r="X363" s="41" t="str">
        <f t="shared" si="32"/>
        <v/>
      </c>
      <c r="Y363" s="205" t="str">
        <f t="shared" si="33"/>
        <v/>
      </c>
      <c r="Z363" s="205" t="str">
        <f t="shared" si="34"/>
        <v/>
      </c>
      <c r="AA363" s="163">
        <f t="shared" si="35"/>
        <v>0</v>
      </c>
    </row>
    <row r="364" spans="1:27" ht="26.1" customHeight="1" thickTop="1" thickBot="1">
      <c r="A364" s="32"/>
      <c r="B364" s="33"/>
      <c r="C364" s="32"/>
      <c r="D364" s="218"/>
      <c r="E364" s="219"/>
      <c r="F364" s="220"/>
      <c r="G364" s="34"/>
      <c r="H364" s="221"/>
      <c r="I364" s="2"/>
      <c r="J364" s="221"/>
      <c r="K364" s="2"/>
      <c r="L364" s="221"/>
      <c r="M364" s="2"/>
      <c r="N364" s="221"/>
      <c r="O364" s="2"/>
      <c r="P364" s="221"/>
      <c r="Q364" s="2"/>
      <c r="R364" s="221"/>
      <c r="S364" s="2"/>
      <c r="T364" s="169" t="str">
        <f t="shared" si="36"/>
        <v/>
      </c>
      <c r="U364" s="39" t="str">
        <f t="shared" si="37"/>
        <v/>
      </c>
      <c r="V364" s="170"/>
      <c r="W364" s="40"/>
      <c r="X364" s="41" t="str">
        <f t="shared" si="32"/>
        <v/>
      </c>
      <c r="Y364" s="205" t="str">
        <f t="shared" si="33"/>
        <v/>
      </c>
      <c r="Z364" s="205" t="str">
        <f t="shared" si="34"/>
        <v/>
      </c>
      <c r="AA364" s="163">
        <f t="shared" si="35"/>
        <v>0</v>
      </c>
    </row>
    <row r="365" spans="1:27" ht="26.1" customHeight="1" thickTop="1" thickBot="1">
      <c r="A365" s="32"/>
      <c r="B365" s="33"/>
      <c r="C365" s="32"/>
      <c r="D365" s="218"/>
      <c r="E365" s="219"/>
      <c r="F365" s="220"/>
      <c r="G365" s="34"/>
      <c r="H365" s="221"/>
      <c r="I365" s="2"/>
      <c r="J365" s="221"/>
      <c r="K365" s="2"/>
      <c r="L365" s="221"/>
      <c r="M365" s="2"/>
      <c r="N365" s="221"/>
      <c r="O365" s="2"/>
      <c r="P365" s="221"/>
      <c r="Q365" s="2"/>
      <c r="R365" s="221"/>
      <c r="S365" s="2"/>
      <c r="T365" s="169" t="str">
        <f t="shared" si="36"/>
        <v/>
      </c>
      <c r="U365" s="39" t="str">
        <f t="shared" si="37"/>
        <v/>
      </c>
      <c r="V365" s="170"/>
      <c r="W365" s="40"/>
      <c r="X365" s="41" t="str">
        <f t="shared" si="32"/>
        <v/>
      </c>
      <c r="Y365" s="205" t="str">
        <f t="shared" si="33"/>
        <v/>
      </c>
      <c r="Z365" s="205" t="str">
        <f t="shared" si="34"/>
        <v/>
      </c>
      <c r="AA365" s="163">
        <f t="shared" si="35"/>
        <v>0</v>
      </c>
    </row>
    <row r="366" spans="1:27" ht="26.1" customHeight="1" thickTop="1" thickBot="1">
      <c r="A366" s="32"/>
      <c r="B366" s="33"/>
      <c r="C366" s="32"/>
      <c r="D366" s="218"/>
      <c r="E366" s="219"/>
      <c r="F366" s="220"/>
      <c r="G366" s="34"/>
      <c r="H366" s="221"/>
      <c r="I366" s="2"/>
      <c r="J366" s="221"/>
      <c r="K366" s="2"/>
      <c r="L366" s="221"/>
      <c r="M366" s="2"/>
      <c r="N366" s="221"/>
      <c r="O366" s="2"/>
      <c r="P366" s="221"/>
      <c r="Q366" s="2"/>
      <c r="R366" s="221"/>
      <c r="S366" s="2"/>
      <c r="T366" s="169" t="str">
        <f t="shared" si="36"/>
        <v/>
      </c>
      <c r="U366" s="39" t="str">
        <f t="shared" si="37"/>
        <v/>
      </c>
      <c r="V366" s="170"/>
      <c r="W366" s="40"/>
      <c r="X366" s="41" t="str">
        <f t="shared" si="32"/>
        <v/>
      </c>
      <c r="Y366" s="205" t="str">
        <f t="shared" si="33"/>
        <v/>
      </c>
      <c r="Z366" s="205" t="str">
        <f t="shared" si="34"/>
        <v/>
      </c>
      <c r="AA366" s="163">
        <f t="shared" si="35"/>
        <v>0</v>
      </c>
    </row>
    <row r="367" spans="1:27" ht="26.1" customHeight="1" thickTop="1" thickBot="1">
      <c r="A367" s="32"/>
      <c r="B367" s="33"/>
      <c r="C367" s="32"/>
      <c r="D367" s="218"/>
      <c r="E367" s="219"/>
      <c r="F367" s="220"/>
      <c r="G367" s="34"/>
      <c r="H367" s="221"/>
      <c r="I367" s="2"/>
      <c r="J367" s="221"/>
      <c r="K367" s="2"/>
      <c r="L367" s="221"/>
      <c r="M367" s="2"/>
      <c r="N367" s="221"/>
      <c r="O367" s="2"/>
      <c r="P367" s="221"/>
      <c r="Q367" s="2"/>
      <c r="R367" s="221"/>
      <c r="S367" s="2"/>
      <c r="T367" s="169" t="str">
        <f t="shared" si="36"/>
        <v/>
      </c>
      <c r="U367" s="39" t="str">
        <f t="shared" si="37"/>
        <v/>
      </c>
      <c r="V367" s="170"/>
      <c r="W367" s="40"/>
      <c r="X367" s="41" t="str">
        <f t="shared" si="32"/>
        <v/>
      </c>
      <c r="Y367" s="205" t="str">
        <f t="shared" si="33"/>
        <v/>
      </c>
      <c r="Z367" s="205" t="str">
        <f t="shared" si="34"/>
        <v/>
      </c>
      <c r="AA367" s="163">
        <f t="shared" si="35"/>
        <v>0</v>
      </c>
    </row>
    <row r="368" spans="1:27" ht="26.1" customHeight="1" thickTop="1" thickBot="1">
      <c r="A368" s="32"/>
      <c r="B368" s="33"/>
      <c r="C368" s="32"/>
      <c r="D368" s="218"/>
      <c r="E368" s="219"/>
      <c r="F368" s="220"/>
      <c r="G368" s="34"/>
      <c r="H368" s="221"/>
      <c r="I368" s="2"/>
      <c r="J368" s="221"/>
      <c r="K368" s="2"/>
      <c r="L368" s="221"/>
      <c r="M368" s="2"/>
      <c r="N368" s="221"/>
      <c r="O368" s="2"/>
      <c r="P368" s="221"/>
      <c r="Q368" s="2"/>
      <c r="R368" s="221"/>
      <c r="S368" s="2"/>
      <c r="T368" s="169" t="str">
        <f t="shared" si="36"/>
        <v/>
      </c>
      <c r="U368" s="39" t="str">
        <f t="shared" si="37"/>
        <v/>
      </c>
      <c r="V368" s="170"/>
      <c r="W368" s="40"/>
      <c r="X368" s="41" t="str">
        <f t="shared" si="32"/>
        <v/>
      </c>
      <c r="Y368" s="205" t="str">
        <f t="shared" si="33"/>
        <v/>
      </c>
      <c r="Z368" s="205" t="str">
        <f t="shared" si="34"/>
        <v/>
      </c>
      <c r="AA368" s="163">
        <f t="shared" si="35"/>
        <v>0</v>
      </c>
    </row>
    <row r="369" spans="1:27" ht="26.1" customHeight="1" thickTop="1" thickBot="1">
      <c r="A369" s="32"/>
      <c r="B369" s="33"/>
      <c r="C369" s="32"/>
      <c r="D369" s="218"/>
      <c r="E369" s="219"/>
      <c r="F369" s="220"/>
      <c r="G369" s="34"/>
      <c r="H369" s="221"/>
      <c r="I369" s="2"/>
      <c r="J369" s="221"/>
      <c r="K369" s="2"/>
      <c r="L369" s="221"/>
      <c r="M369" s="2"/>
      <c r="N369" s="221"/>
      <c r="O369" s="2"/>
      <c r="P369" s="221"/>
      <c r="Q369" s="2"/>
      <c r="R369" s="221"/>
      <c r="S369" s="2"/>
      <c r="T369" s="169" t="str">
        <f t="shared" si="36"/>
        <v/>
      </c>
      <c r="U369" s="39" t="str">
        <f t="shared" si="37"/>
        <v/>
      </c>
      <c r="V369" s="170"/>
      <c r="W369" s="40"/>
      <c r="X369" s="41" t="str">
        <f t="shared" si="32"/>
        <v/>
      </c>
      <c r="Y369" s="205" t="str">
        <f t="shared" si="33"/>
        <v/>
      </c>
      <c r="Z369" s="205" t="str">
        <f t="shared" si="34"/>
        <v/>
      </c>
      <c r="AA369" s="163">
        <f t="shared" si="35"/>
        <v>0</v>
      </c>
    </row>
    <row r="370" spans="1:27" ht="26.1" customHeight="1" thickTop="1" thickBot="1">
      <c r="A370" s="32"/>
      <c r="B370" s="33"/>
      <c r="C370" s="32"/>
      <c r="D370" s="218"/>
      <c r="E370" s="219"/>
      <c r="F370" s="220"/>
      <c r="G370" s="34"/>
      <c r="H370" s="221"/>
      <c r="I370" s="2"/>
      <c r="J370" s="221"/>
      <c r="K370" s="2"/>
      <c r="L370" s="221"/>
      <c r="M370" s="2"/>
      <c r="N370" s="221"/>
      <c r="O370" s="2"/>
      <c r="P370" s="221"/>
      <c r="Q370" s="2"/>
      <c r="R370" s="221"/>
      <c r="S370" s="2"/>
      <c r="T370" s="169" t="str">
        <f t="shared" si="36"/>
        <v/>
      </c>
      <c r="U370" s="39" t="str">
        <f t="shared" si="37"/>
        <v/>
      </c>
      <c r="V370" s="170"/>
      <c r="W370" s="40"/>
      <c r="X370" s="41" t="str">
        <f t="shared" si="32"/>
        <v/>
      </c>
      <c r="Y370" s="205" t="str">
        <f t="shared" si="33"/>
        <v/>
      </c>
      <c r="Z370" s="205" t="str">
        <f t="shared" si="34"/>
        <v/>
      </c>
      <c r="AA370" s="163">
        <f t="shared" si="35"/>
        <v>0</v>
      </c>
    </row>
    <row r="371" spans="1:27" ht="26.1" customHeight="1" thickTop="1" thickBot="1">
      <c r="A371" s="32"/>
      <c r="B371" s="33"/>
      <c r="C371" s="32"/>
      <c r="D371" s="218"/>
      <c r="E371" s="219"/>
      <c r="F371" s="220"/>
      <c r="G371" s="34"/>
      <c r="H371" s="221"/>
      <c r="I371" s="2"/>
      <c r="J371" s="221"/>
      <c r="K371" s="2"/>
      <c r="L371" s="221"/>
      <c r="M371" s="2"/>
      <c r="N371" s="221"/>
      <c r="O371" s="2"/>
      <c r="P371" s="221"/>
      <c r="Q371" s="2"/>
      <c r="R371" s="221"/>
      <c r="S371" s="2"/>
      <c r="T371" s="169" t="str">
        <f t="shared" si="36"/>
        <v/>
      </c>
      <c r="U371" s="39" t="str">
        <f t="shared" si="37"/>
        <v/>
      </c>
      <c r="V371" s="170"/>
      <c r="W371" s="40"/>
      <c r="X371" s="41" t="str">
        <f t="shared" si="32"/>
        <v/>
      </c>
      <c r="Y371" s="205" t="str">
        <f t="shared" si="33"/>
        <v/>
      </c>
      <c r="Z371" s="205" t="str">
        <f t="shared" si="34"/>
        <v/>
      </c>
      <c r="AA371" s="163">
        <f t="shared" si="35"/>
        <v>0</v>
      </c>
    </row>
    <row r="372" spans="1:27" ht="26.1" customHeight="1" thickTop="1" thickBot="1">
      <c r="A372" s="32"/>
      <c r="B372" s="33"/>
      <c r="C372" s="32"/>
      <c r="D372" s="218"/>
      <c r="E372" s="219"/>
      <c r="F372" s="220"/>
      <c r="G372" s="34"/>
      <c r="H372" s="221"/>
      <c r="I372" s="2"/>
      <c r="J372" s="221"/>
      <c r="K372" s="2"/>
      <c r="L372" s="221"/>
      <c r="M372" s="2"/>
      <c r="N372" s="221"/>
      <c r="O372" s="2"/>
      <c r="P372" s="221"/>
      <c r="Q372" s="2"/>
      <c r="R372" s="221"/>
      <c r="S372" s="2"/>
      <c r="T372" s="169" t="str">
        <f t="shared" si="36"/>
        <v/>
      </c>
      <c r="U372" s="39" t="str">
        <f t="shared" si="37"/>
        <v/>
      </c>
      <c r="V372" s="170"/>
      <c r="W372" s="40"/>
      <c r="X372" s="41" t="str">
        <f t="shared" si="32"/>
        <v/>
      </c>
      <c r="Y372" s="205" t="str">
        <f t="shared" si="33"/>
        <v/>
      </c>
      <c r="Z372" s="205" t="str">
        <f t="shared" si="34"/>
        <v/>
      </c>
      <c r="AA372" s="163">
        <f t="shared" si="35"/>
        <v>0</v>
      </c>
    </row>
    <row r="373" spans="1:27" ht="26.1" customHeight="1" thickTop="1" thickBot="1">
      <c r="A373" s="32"/>
      <c r="B373" s="33"/>
      <c r="C373" s="32"/>
      <c r="D373" s="218"/>
      <c r="E373" s="219"/>
      <c r="F373" s="220"/>
      <c r="G373" s="34"/>
      <c r="H373" s="221"/>
      <c r="I373" s="2"/>
      <c r="J373" s="221"/>
      <c r="K373" s="2"/>
      <c r="L373" s="221"/>
      <c r="M373" s="2"/>
      <c r="N373" s="221"/>
      <c r="O373" s="2"/>
      <c r="P373" s="221"/>
      <c r="Q373" s="2"/>
      <c r="R373" s="221"/>
      <c r="S373" s="2"/>
      <c r="T373" s="169" t="str">
        <f t="shared" si="36"/>
        <v/>
      </c>
      <c r="U373" s="39" t="str">
        <f t="shared" si="37"/>
        <v/>
      </c>
      <c r="V373" s="170"/>
      <c r="W373" s="40"/>
      <c r="X373" s="41" t="str">
        <f t="shared" si="32"/>
        <v/>
      </c>
      <c r="Y373" s="205" t="str">
        <f t="shared" si="33"/>
        <v/>
      </c>
      <c r="Z373" s="205" t="str">
        <f t="shared" si="34"/>
        <v/>
      </c>
      <c r="AA373" s="163">
        <f t="shared" si="35"/>
        <v>0</v>
      </c>
    </row>
    <row r="374" spans="1:27" ht="26.1" customHeight="1" thickTop="1" thickBot="1">
      <c r="A374" s="32"/>
      <c r="B374" s="33"/>
      <c r="C374" s="32"/>
      <c r="D374" s="218"/>
      <c r="E374" s="219"/>
      <c r="F374" s="220"/>
      <c r="G374" s="34"/>
      <c r="H374" s="221"/>
      <c r="I374" s="2"/>
      <c r="J374" s="221"/>
      <c r="K374" s="2"/>
      <c r="L374" s="221"/>
      <c r="M374" s="2"/>
      <c r="N374" s="221"/>
      <c r="O374" s="2"/>
      <c r="P374" s="221"/>
      <c r="Q374" s="2"/>
      <c r="R374" s="221"/>
      <c r="S374" s="2"/>
      <c r="T374" s="169" t="str">
        <f t="shared" si="36"/>
        <v/>
      </c>
      <c r="U374" s="39" t="str">
        <f t="shared" si="37"/>
        <v/>
      </c>
      <c r="V374" s="170"/>
      <c r="W374" s="40"/>
      <c r="X374" s="41" t="str">
        <f t="shared" si="32"/>
        <v/>
      </c>
      <c r="Y374" s="205" t="str">
        <f t="shared" si="33"/>
        <v/>
      </c>
      <c r="Z374" s="205" t="str">
        <f t="shared" si="34"/>
        <v/>
      </c>
      <c r="AA374" s="163">
        <f t="shared" si="35"/>
        <v>0</v>
      </c>
    </row>
    <row r="375" spans="1:27" ht="26.1" customHeight="1" thickTop="1" thickBot="1">
      <c r="A375" s="32"/>
      <c r="B375" s="33"/>
      <c r="C375" s="32"/>
      <c r="D375" s="218"/>
      <c r="E375" s="219"/>
      <c r="F375" s="220"/>
      <c r="G375" s="34"/>
      <c r="H375" s="221"/>
      <c r="I375" s="2"/>
      <c r="J375" s="221"/>
      <c r="K375" s="2"/>
      <c r="L375" s="221"/>
      <c r="M375" s="2"/>
      <c r="N375" s="221"/>
      <c r="O375" s="2"/>
      <c r="P375" s="221"/>
      <c r="Q375" s="2"/>
      <c r="R375" s="221"/>
      <c r="S375" s="2"/>
      <c r="T375" s="169" t="str">
        <f t="shared" si="36"/>
        <v/>
      </c>
      <c r="U375" s="39" t="str">
        <f t="shared" si="37"/>
        <v/>
      </c>
      <c r="V375" s="170"/>
      <c r="W375" s="40"/>
      <c r="X375" s="41" t="str">
        <f t="shared" si="32"/>
        <v/>
      </c>
      <c r="Y375" s="205" t="str">
        <f t="shared" si="33"/>
        <v/>
      </c>
      <c r="Z375" s="205" t="str">
        <f t="shared" si="34"/>
        <v/>
      </c>
      <c r="AA375" s="163">
        <f t="shared" si="35"/>
        <v>0</v>
      </c>
    </row>
    <row r="376" spans="1:27" ht="26.1" customHeight="1" thickTop="1" thickBot="1">
      <c r="A376" s="32"/>
      <c r="B376" s="33"/>
      <c r="C376" s="32"/>
      <c r="D376" s="218"/>
      <c r="E376" s="219"/>
      <c r="F376" s="220"/>
      <c r="G376" s="34"/>
      <c r="H376" s="221"/>
      <c r="I376" s="2"/>
      <c r="J376" s="221"/>
      <c r="K376" s="2"/>
      <c r="L376" s="221"/>
      <c r="M376" s="2"/>
      <c r="N376" s="221"/>
      <c r="O376" s="2"/>
      <c r="P376" s="221"/>
      <c r="Q376" s="2"/>
      <c r="R376" s="221"/>
      <c r="S376" s="2"/>
      <c r="T376" s="169" t="str">
        <f t="shared" si="36"/>
        <v/>
      </c>
      <c r="U376" s="39" t="str">
        <f t="shared" si="37"/>
        <v/>
      </c>
      <c r="V376" s="170"/>
      <c r="W376" s="40"/>
      <c r="X376" s="41" t="str">
        <f t="shared" si="32"/>
        <v/>
      </c>
      <c r="Y376" s="205" t="str">
        <f t="shared" si="33"/>
        <v/>
      </c>
      <c r="Z376" s="205" t="str">
        <f t="shared" si="34"/>
        <v/>
      </c>
      <c r="AA376" s="163">
        <f t="shared" si="35"/>
        <v>0</v>
      </c>
    </row>
    <row r="377" spans="1:27" ht="26.1" customHeight="1" thickTop="1" thickBot="1">
      <c r="A377" s="32"/>
      <c r="B377" s="33"/>
      <c r="C377" s="32"/>
      <c r="D377" s="218"/>
      <c r="E377" s="219"/>
      <c r="F377" s="220"/>
      <c r="G377" s="34"/>
      <c r="H377" s="221"/>
      <c r="I377" s="2"/>
      <c r="J377" s="221"/>
      <c r="K377" s="2"/>
      <c r="L377" s="221"/>
      <c r="M377" s="2"/>
      <c r="N377" s="221"/>
      <c r="O377" s="2"/>
      <c r="P377" s="221"/>
      <c r="Q377" s="2"/>
      <c r="R377" s="221"/>
      <c r="S377" s="2"/>
      <c r="T377" s="169" t="str">
        <f t="shared" si="36"/>
        <v/>
      </c>
      <c r="U377" s="39" t="str">
        <f t="shared" si="37"/>
        <v/>
      </c>
      <c r="V377" s="170"/>
      <c r="W377" s="40"/>
      <c r="X377" s="41" t="str">
        <f t="shared" si="32"/>
        <v/>
      </c>
      <c r="Y377" s="205" t="str">
        <f t="shared" si="33"/>
        <v/>
      </c>
      <c r="Z377" s="205" t="str">
        <f t="shared" si="34"/>
        <v/>
      </c>
      <c r="AA377" s="163">
        <f t="shared" si="35"/>
        <v>0</v>
      </c>
    </row>
    <row r="378" spans="1:27" ht="26.1" customHeight="1" thickTop="1" thickBot="1">
      <c r="A378" s="32"/>
      <c r="B378" s="33"/>
      <c r="C378" s="32"/>
      <c r="D378" s="218"/>
      <c r="E378" s="219"/>
      <c r="F378" s="220"/>
      <c r="G378" s="34"/>
      <c r="H378" s="221"/>
      <c r="I378" s="2"/>
      <c r="J378" s="221"/>
      <c r="K378" s="2"/>
      <c r="L378" s="221"/>
      <c r="M378" s="2"/>
      <c r="N378" s="221"/>
      <c r="O378" s="2"/>
      <c r="P378" s="221"/>
      <c r="Q378" s="2"/>
      <c r="R378" s="221"/>
      <c r="S378" s="2"/>
      <c r="T378" s="169" t="str">
        <f t="shared" si="36"/>
        <v/>
      </c>
      <c r="U378" s="39" t="str">
        <f t="shared" si="37"/>
        <v/>
      </c>
      <c r="V378" s="170"/>
      <c r="W378" s="40"/>
      <c r="X378" s="41" t="str">
        <f t="shared" si="32"/>
        <v/>
      </c>
      <c r="Y378" s="205" t="str">
        <f t="shared" si="33"/>
        <v/>
      </c>
      <c r="Z378" s="205" t="str">
        <f t="shared" si="34"/>
        <v/>
      </c>
      <c r="AA378" s="163">
        <f t="shared" si="35"/>
        <v>0</v>
      </c>
    </row>
    <row r="379" spans="1:27" ht="26.1" customHeight="1" thickTop="1" thickBot="1">
      <c r="A379" s="32"/>
      <c r="B379" s="33"/>
      <c r="C379" s="32"/>
      <c r="D379" s="218"/>
      <c r="E379" s="219"/>
      <c r="F379" s="220"/>
      <c r="G379" s="34"/>
      <c r="H379" s="221"/>
      <c r="I379" s="2"/>
      <c r="J379" s="221"/>
      <c r="K379" s="2"/>
      <c r="L379" s="221"/>
      <c r="M379" s="2"/>
      <c r="N379" s="221"/>
      <c r="O379" s="2"/>
      <c r="P379" s="221"/>
      <c r="Q379" s="2"/>
      <c r="R379" s="221"/>
      <c r="S379" s="2"/>
      <c r="T379" s="169" t="str">
        <f t="shared" si="36"/>
        <v/>
      </c>
      <c r="U379" s="39" t="str">
        <f t="shared" si="37"/>
        <v/>
      </c>
      <c r="V379" s="170"/>
      <c r="W379" s="40"/>
      <c r="X379" s="41" t="str">
        <f t="shared" si="32"/>
        <v/>
      </c>
      <c r="Y379" s="205" t="str">
        <f t="shared" si="33"/>
        <v/>
      </c>
      <c r="Z379" s="205" t="str">
        <f t="shared" si="34"/>
        <v/>
      </c>
      <c r="AA379" s="163">
        <f t="shared" si="35"/>
        <v>0</v>
      </c>
    </row>
    <row r="380" spans="1:27" ht="26.1" customHeight="1" thickTop="1" thickBot="1">
      <c r="A380" s="32"/>
      <c r="B380" s="33"/>
      <c r="C380" s="32"/>
      <c r="D380" s="218"/>
      <c r="E380" s="219"/>
      <c r="F380" s="220"/>
      <c r="G380" s="34"/>
      <c r="H380" s="221"/>
      <c r="I380" s="2"/>
      <c r="J380" s="221"/>
      <c r="K380" s="2"/>
      <c r="L380" s="221"/>
      <c r="M380" s="2"/>
      <c r="N380" s="221"/>
      <c r="O380" s="2"/>
      <c r="P380" s="221"/>
      <c r="Q380" s="2"/>
      <c r="R380" s="221"/>
      <c r="S380" s="2"/>
      <c r="T380" s="169" t="str">
        <f t="shared" si="36"/>
        <v/>
      </c>
      <c r="U380" s="39" t="str">
        <f t="shared" si="37"/>
        <v/>
      </c>
      <c r="V380" s="170"/>
      <c r="W380" s="40"/>
      <c r="X380" s="41" t="str">
        <f t="shared" si="32"/>
        <v/>
      </c>
      <c r="Y380" s="205" t="str">
        <f t="shared" si="33"/>
        <v/>
      </c>
      <c r="Z380" s="205" t="str">
        <f t="shared" si="34"/>
        <v/>
      </c>
      <c r="AA380" s="163">
        <f t="shared" si="35"/>
        <v>0</v>
      </c>
    </row>
    <row r="381" spans="1:27" ht="26.1" customHeight="1" thickTop="1" thickBot="1">
      <c r="A381" s="32"/>
      <c r="B381" s="33"/>
      <c r="C381" s="32"/>
      <c r="D381" s="218"/>
      <c r="E381" s="219"/>
      <c r="F381" s="220"/>
      <c r="G381" s="34"/>
      <c r="H381" s="221"/>
      <c r="I381" s="2"/>
      <c r="J381" s="221"/>
      <c r="K381" s="2"/>
      <c r="L381" s="221"/>
      <c r="M381" s="2"/>
      <c r="N381" s="221"/>
      <c r="O381" s="2"/>
      <c r="P381" s="221"/>
      <c r="Q381" s="2"/>
      <c r="R381" s="221"/>
      <c r="S381" s="2"/>
      <c r="T381" s="169" t="str">
        <f t="shared" si="36"/>
        <v/>
      </c>
      <c r="U381" s="39" t="str">
        <f t="shared" si="37"/>
        <v/>
      </c>
      <c r="V381" s="170"/>
      <c r="W381" s="40"/>
      <c r="X381" s="41" t="str">
        <f t="shared" si="32"/>
        <v/>
      </c>
      <c r="Y381" s="205" t="str">
        <f t="shared" si="33"/>
        <v/>
      </c>
      <c r="Z381" s="205" t="str">
        <f t="shared" si="34"/>
        <v/>
      </c>
      <c r="AA381" s="163">
        <f t="shared" si="35"/>
        <v>0</v>
      </c>
    </row>
    <row r="382" spans="1:27" ht="26.1" customHeight="1" thickTop="1" thickBot="1">
      <c r="A382" s="32"/>
      <c r="B382" s="33"/>
      <c r="C382" s="32"/>
      <c r="D382" s="218"/>
      <c r="E382" s="219"/>
      <c r="F382" s="220"/>
      <c r="G382" s="34"/>
      <c r="H382" s="221"/>
      <c r="I382" s="2"/>
      <c r="J382" s="221"/>
      <c r="K382" s="2"/>
      <c r="L382" s="221"/>
      <c r="M382" s="2"/>
      <c r="N382" s="221"/>
      <c r="O382" s="2"/>
      <c r="P382" s="221"/>
      <c r="Q382" s="2"/>
      <c r="R382" s="221"/>
      <c r="S382" s="2"/>
      <c r="T382" s="169" t="str">
        <f t="shared" si="36"/>
        <v/>
      </c>
      <c r="U382" s="39" t="str">
        <f t="shared" si="37"/>
        <v/>
      </c>
      <c r="V382" s="170"/>
      <c r="W382" s="40"/>
      <c r="X382" s="41" t="str">
        <f t="shared" si="32"/>
        <v/>
      </c>
      <c r="Y382" s="205" t="str">
        <f t="shared" si="33"/>
        <v/>
      </c>
      <c r="Z382" s="205" t="str">
        <f t="shared" si="34"/>
        <v/>
      </c>
      <c r="AA382" s="163">
        <f t="shared" si="35"/>
        <v>0</v>
      </c>
    </row>
    <row r="383" spans="1:27" ht="26.1" customHeight="1" thickTop="1" thickBot="1">
      <c r="A383" s="32"/>
      <c r="B383" s="33"/>
      <c r="C383" s="32"/>
      <c r="D383" s="218"/>
      <c r="E383" s="219"/>
      <c r="F383" s="220"/>
      <c r="G383" s="34"/>
      <c r="H383" s="221"/>
      <c r="I383" s="2"/>
      <c r="J383" s="221"/>
      <c r="K383" s="2"/>
      <c r="L383" s="221"/>
      <c r="M383" s="2"/>
      <c r="N383" s="221"/>
      <c r="O383" s="2"/>
      <c r="P383" s="221"/>
      <c r="Q383" s="2"/>
      <c r="R383" s="221"/>
      <c r="S383" s="2"/>
      <c r="T383" s="169" t="str">
        <f t="shared" si="36"/>
        <v/>
      </c>
      <c r="U383" s="39" t="str">
        <f t="shared" si="37"/>
        <v/>
      </c>
      <c r="V383" s="170"/>
      <c r="W383" s="40"/>
      <c r="X383" s="41" t="str">
        <f t="shared" si="32"/>
        <v/>
      </c>
      <c r="Y383" s="205" t="str">
        <f t="shared" si="33"/>
        <v/>
      </c>
      <c r="Z383" s="205" t="str">
        <f t="shared" si="34"/>
        <v/>
      </c>
      <c r="AA383" s="163">
        <f t="shared" si="35"/>
        <v>0</v>
      </c>
    </row>
    <row r="384" spans="1:27" ht="26.1" customHeight="1" thickTop="1" thickBot="1">
      <c r="A384" s="32"/>
      <c r="B384" s="33"/>
      <c r="C384" s="32"/>
      <c r="D384" s="218"/>
      <c r="E384" s="219"/>
      <c r="F384" s="220"/>
      <c r="G384" s="34"/>
      <c r="H384" s="221"/>
      <c r="I384" s="2"/>
      <c r="J384" s="221"/>
      <c r="K384" s="2"/>
      <c r="L384" s="221"/>
      <c r="M384" s="2"/>
      <c r="N384" s="221"/>
      <c r="O384" s="2"/>
      <c r="P384" s="221"/>
      <c r="Q384" s="2"/>
      <c r="R384" s="221"/>
      <c r="S384" s="2"/>
      <c r="T384" s="169" t="str">
        <f t="shared" si="36"/>
        <v/>
      </c>
      <c r="U384" s="39" t="str">
        <f t="shared" si="37"/>
        <v/>
      </c>
      <c r="V384" s="170"/>
      <c r="W384" s="40"/>
      <c r="X384" s="41" t="str">
        <f t="shared" si="32"/>
        <v/>
      </c>
      <c r="Y384" s="205" t="str">
        <f t="shared" si="33"/>
        <v/>
      </c>
      <c r="Z384" s="205" t="str">
        <f t="shared" si="34"/>
        <v/>
      </c>
      <c r="AA384" s="163">
        <f t="shared" si="35"/>
        <v>0</v>
      </c>
    </row>
    <row r="385" spans="1:27" ht="26.1" customHeight="1" thickTop="1" thickBot="1">
      <c r="A385" s="32"/>
      <c r="B385" s="33"/>
      <c r="C385" s="32"/>
      <c r="D385" s="218"/>
      <c r="E385" s="219"/>
      <c r="F385" s="220"/>
      <c r="G385" s="34"/>
      <c r="H385" s="221"/>
      <c r="I385" s="2"/>
      <c r="J385" s="221"/>
      <c r="K385" s="2"/>
      <c r="L385" s="221"/>
      <c r="M385" s="2"/>
      <c r="N385" s="221"/>
      <c r="O385" s="2"/>
      <c r="P385" s="221"/>
      <c r="Q385" s="2"/>
      <c r="R385" s="221"/>
      <c r="S385" s="2"/>
      <c r="T385" s="169" t="str">
        <f t="shared" si="36"/>
        <v/>
      </c>
      <c r="U385" s="39" t="str">
        <f t="shared" si="37"/>
        <v/>
      </c>
      <c r="V385" s="170"/>
      <c r="W385" s="40"/>
      <c r="X385" s="41" t="str">
        <f t="shared" si="32"/>
        <v/>
      </c>
      <c r="Y385" s="205" t="str">
        <f t="shared" si="33"/>
        <v/>
      </c>
      <c r="Z385" s="205" t="str">
        <f t="shared" si="34"/>
        <v/>
      </c>
      <c r="AA385" s="163">
        <f t="shared" si="35"/>
        <v>0</v>
      </c>
    </row>
    <row r="386" spans="1:27" ht="26.1" customHeight="1" thickTop="1" thickBot="1">
      <c r="A386" s="32"/>
      <c r="B386" s="33"/>
      <c r="C386" s="32"/>
      <c r="D386" s="218"/>
      <c r="E386" s="219"/>
      <c r="F386" s="220"/>
      <c r="G386" s="34"/>
      <c r="H386" s="221"/>
      <c r="I386" s="2"/>
      <c r="J386" s="221"/>
      <c r="K386" s="2"/>
      <c r="L386" s="221"/>
      <c r="M386" s="2"/>
      <c r="N386" s="221"/>
      <c r="O386" s="2"/>
      <c r="P386" s="221"/>
      <c r="Q386" s="2"/>
      <c r="R386" s="221"/>
      <c r="S386" s="2"/>
      <c r="T386" s="169" t="str">
        <f t="shared" si="36"/>
        <v/>
      </c>
      <c r="U386" s="39" t="str">
        <f t="shared" si="37"/>
        <v/>
      </c>
      <c r="V386" s="170"/>
      <c r="W386" s="40"/>
      <c r="X386" s="41" t="str">
        <f t="shared" si="32"/>
        <v/>
      </c>
      <c r="Y386" s="205" t="str">
        <f t="shared" si="33"/>
        <v/>
      </c>
      <c r="Z386" s="205" t="str">
        <f t="shared" si="34"/>
        <v/>
      </c>
      <c r="AA386" s="163">
        <f t="shared" si="35"/>
        <v>0</v>
      </c>
    </row>
    <row r="387" spans="1:27" ht="26.1" customHeight="1" thickTop="1" thickBot="1">
      <c r="A387" s="32"/>
      <c r="B387" s="33"/>
      <c r="C387" s="32"/>
      <c r="D387" s="218"/>
      <c r="E387" s="219"/>
      <c r="F387" s="220"/>
      <c r="G387" s="34"/>
      <c r="H387" s="221"/>
      <c r="I387" s="2"/>
      <c r="J387" s="221"/>
      <c r="K387" s="2"/>
      <c r="L387" s="221"/>
      <c r="M387" s="2"/>
      <c r="N387" s="221"/>
      <c r="O387" s="2"/>
      <c r="P387" s="221"/>
      <c r="Q387" s="2"/>
      <c r="R387" s="221"/>
      <c r="S387" s="2"/>
      <c r="T387" s="169" t="str">
        <f t="shared" si="36"/>
        <v/>
      </c>
      <c r="U387" s="39" t="str">
        <f t="shared" si="37"/>
        <v/>
      </c>
      <c r="V387" s="170"/>
      <c r="W387" s="40"/>
      <c r="X387" s="41" t="str">
        <f t="shared" si="32"/>
        <v/>
      </c>
      <c r="Y387" s="205" t="str">
        <f t="shared" si="33"/>
        <v/>
      </c>
      <c r="Z387" s="205" t="str">
        <f t="shared" si="34"/>
        <v/>
      </c>
      <c r="AA387" s="163">
        <f t="shared" si="35"/>
        <v>0</v>
      </c>
    </row>
    <row r="388" spans="1:27" ht="26.1" customHeight="1" thickTop="1" thickBot="1">
      <c r="A388" s="32"/>
      <c r="B388" s="33"/>
      <c r="C388" s="32"/>
      <c r="D388" s="218"/>
      <c r="E388" s="219"/>
      <c r="F388" s="220"/>
      <c r="G388" s="34"/>
      <c r="H388" s="221"/>
      <c r="I388" s="2"/>
      <c r="J388" s="221"/>
      <c r="K388" s="2"/>
      <c r="L388" s="221"/>
      <c r="M388" s="2"/>
      <c r="N388" s="221"/>
      <c r="O388" s="2"/>
      <c r="P388" s="221"/>
      <c r="Q388" s="2"/>
      <c r="R388" s="221"/>
      <c r="S388" s="2"/>
      <c r="T388" s="169" t="str">
        <f t="shared" si="36"/>
        <v/>
      </c>
      <c r="U388" s="39" t="str">
        <f t="shared" si="37"/>
        <v/>
      </c>
      <c r="V388" s="170"/>
      <c r="W388" s="40"/>
      <c r="X388" s="41" t="str">
        <f t="shared" si="32"/>
        <v/>
      </c>
      <c r="Y388" s="205" t="str">
        <f t="shared" si="33"/>
        <v/>
      </c>
      <c r="Z388" s="205" t="str">
        <f t="shared" si="34"/>
        <v/>
      </c>
      <c r="AA388" s="163">
        <f t="shared" si="35"/>
        <v>0</v>
      </c>
    </row>
    <row r="389" spans="1:27" ht="26.1" customHeight="1" thickTop="1" thickBot="1">
      <c r="A389" s="32"/>
      <c r="B389" s="33"/>
      <c r="C389" s="32"/>
      <c r="D389" s="218"/>
      <c r="E389" s="219"/>
      <c r="F389" s="220"/>
      <c r="G389" s="34"/>
      <c r="H389" s="221"/>
      <c r="I389" s="2"/>
      <c r="J389" s="221"/>
      <c r="K389" s="2"/>
      <c r="L389" s="221"/>
      <c r="M389" s="2"/>
      <c r="N389" s="221"/>
      <c r="O389" s="2"/>
      <c r="P389" s="221"/>
      <c r="Q389" s="2"/>
      <c r="R389" s="221"/>
      <c r="S389" s="2"/>
      <c r="T389" s="169" t="str">
        <f t="shared" si="36"/>
        <v/>
      </c>
      <c r="U389" s="39" t="str">
        <f t="shared" si="37"/>
        <v/>
      </c>
      <c r="V389" s="170"/>
      <c r="W389" s="40"/>
      <c r="X389" s="41" t="str">
        <f t="shared" si="32"/>
        <v/>
      </c>
      <c r="Y389" s="205" t="str">
        <f t="shared" si="33"/>
        <v/>
      </c>
      <c r="Z389" s="205" t="str">
        <f t="shared" si="34"/>
        <v/>
      </c>
      <c r="AA389" s="163">
        <f t="shared" si="35"/>
        <v>0</v>
      </c>
    </row>
    <row r="390" spans="1:27" ht="26.1" customHeight="1" thickTop="1" thickBot="1">
      <c r="A390" s="32"/>
      <c r="B390" s="33"/>
      <c r="C390" s="32"/>
      <c r="D390" s="218"/>
      <c r="E390" s="219"/>
      <c r="F390" s="220"/>
      <c r="G390" s="34"/>
      <c r="H390" s="221"/>
      <c r="I390" s="2"/>
      <c r="J390" s="221"/>
      <c r="K390" s="2"/>
      <c r="L390" s="221"/>
      <c r="M390" s="2"/>
      <c r="N390" s="221"/>
      <c r="O390" s="2"/>
      <c r="P390" s="221"/>
      <c r="Q390" s="2"/>
      <c r="R390" s="221"/>
      <c r="S390" s="2"/>
      <c r="T390" s="169" t="str">
        <f t="shared" si="36"/>
        <v/>
      </c>
      <c r="U390" s="39" t="str">
        <f t="shared" si="37"/>
        <v/>
      </c>
      <c r="V390" s="170"/>
      <c r="W390" s="40"/>
      <c r="X390" s="41" t="str">
        <f t="shared" si="32"/>
        <v/>
      </c>
      <c r="Y390" s="205" t="str">
        <f t="shared" si="33"/>
        <v/>
      </c>
      <c r="Z390" s="205" t="str">
        <f t="shared" si="34"/>
        <v/>
      </c>
      <c r="AA390" s="163">
        <f t="shared" si="35"/>
        <v>0</v>
      </c>
    </row>
    <row r="391" spans="1:27" ht="26.1" customHeight="1" thickTop="1" thickBot="1">
      <c r="A391" s="32"/>
      <c r="B391" s="33"/>
      <c r="C391" s="32"/>
      <c r="D391" s="218"/>
      <c r="E391" s="219"/>
      <c r="F391" s="220"/>
      <c r="G391" s="34"/>
      <c r="H391" s="221"/>
      <c r="I391" s="2"/>
      <c r="J391" s="221"/>
      <c r="K391" s="2"/>
      <c r="L391" s="221"/>
      <c r="M391" s="2"/>
      <c r="N391" s="221"/>
      <c r="O391" s="2"/>
      <c r="P391" s="221"/>
      <c r="Q391" s="2"/>
      <c r="R391" s="221"/>
      <c r="S391" s="2"/>
      <c r="T391" s="169" t="str">
        <f t="shared" si="36"/>
        <v/>
      </c>
      <c r="U391" s="39" t="str">
        <f t="shared" si="37"/>
        <v/>
      </c>
      <c r="V391" s="170"/>
      <c r="W391" s="40"/>
      <c r="X391" s="41" t="str">
        <f t="shared" si="32"/>
        <v/>
      </c>
      <c r="Y391" s="205" t="str">
        <f t="shared" si="33"/>
        <v/>
      </c>
      <c r="Z391" s="205" t="str">
        <f t="shared" si="34"/>
        <v/>
      </c>
      <c r="AA391" s="163">
        <f t="shared" si="35"/>
        <v>0</v>
      </c>
    </row>
    <row r="392" spans="1:27" ht="26.1" customHeight="1" thickTop="1" thickBot="1">
      <c r="A392" s="32"/>
      <c r="B392" s="33"/>
      <c r="C392" s="32"/>
      <c r="D392" s="218"/>
      <c r="E392" s="219"/>
      <c r="F392" s="220"/>
      <c r="G392" s="34"/>
      <c r="H392" s="221"/>
      <c r="I392" s="2"/>
      <c r="J392" s="221"/>
      <c r="K392" s="2"/>
      <c r="L392" s="221"/>
      <c r="M392" s="2"/>
      <c r="N392" s="221"/>
      <c r="O392" s="2"/>
      <c r="P392" s="221"/>
      <c r="Q392" s="2"/>
      <c r="R392" s="221"/>
      <c r="S392" s="2"/>
      <c r="T392" s="169" t="str">
        <f t="shared" si="36"/>
        <v/>
      </c>
      <c r="U392" s="39" t="str">
        <f t="shared" si="37"/>
        <v/>
      </c>
      <c r="V392" s="170"/>
      <c r="W392" s="40"/>
      <c r="X392" s="41" t="str">
        <f t="shared" si="32"/>
        <v/>
      </c>
      <c r="Y392" s="205" t="str">
        <f t="shared" si="33"/>
        <v/>
      </c>
      <c r="Z392" s="205" t="str">
        <f t="shared" si="34"/>
        <v/>
      </c>
      <c r="AA392" s="163">
        <f t="shared" si="35"/>
        <v>0</v>
      </c>
    </row>
    <row r="393" spans="1:27" ht="26.1" customHeight="1" thickTop="1" thickBot="1">
      <c r="A393" s="32"/>
      <c r="B393" s="33"/>
      <c r="C393" s="32"/>
      <c r="D393" s="218"/>
      <c r="E393" s="219"/>
      <c r="F393" s="220"/>
      <c r="G393" s="34"/>
      <c r="H393" s="221"/>
      <c r="I393" s="2"/>
      <c r="J393" s="221"/>
      <c r="K393" s="2"/>
      <c r="L393" s="221"/>
      <c r="M393" s="2"/>
      <c r="N393" s="221"/>
      <c r="O393" s="2"/>
      <c r="P393" s="221"/>
      <c r="Q393" s="2"/>
      <c r="R393" s="221"/>
      <c r="S393" s="2"/>
      <c r="T393" s="169" t="str">
        <f t="shared" si="36"/>
        <v/>
      </c>
      <c r="U393" s="39" t="str">
        <f t="shared" si="37"/>
        <v/>
      </c>
      <c r="V393" s="170"/>
      <c r="W393" s="40"/>
      <c r="X393" s="41" t="str">
        <f t="shared" si="32"/>
        <v/>
      </c>
      <c r="Y393" s="205" t="str">
        <f t="shared" si="33"/>
        <v/>
      </c>
      <c r="Z393" s="205" t="str">
        <f t="shared" si="34"/>
        <v/>
      </c>
      <c r="AA393" s="163">
        <f t="shared" si="35"/>
        <v>0</v>
      </c>
    </row>
    <row r="394" spans="1:27" ht="26.1" customHeight="1" thickTop="1" thickBot="1">
      <c r="A394" s="32"/>
      <c r="B394" s="33"/>
      <c r="C394" s="32"/>
      <c r="D394" s="218"/>
      <c r="E394" s="219"/>
      <c r="F394" s="220"/>
      <c r="G394" s="34"/>
      <c r="H394" s="221"/>
      <c r="I394" s="2"/>
      <c r="J394" s="221"/>
      <c r="K394" s="2"/>
      <c r="L394" s="221"/>
      <c r="M394" s="2"/>
      <c r="N394" s="221"/>
      <c r="O394" s="2"/>
      <c r="P394" s="221"/>
      <c r="Q394" s="2"/>
      <c r="R394" s="221"/>
      <c r="S394" s="2"/>
      <c r="T394" s="169" t="str">
        <f t="shared" si="36"/>
        <v/>
      </c>
      <c r="U394" s="39" t="str">
        <f t="shared" si="37"/>
        <v/>
      </c>
      <c r="V394" s="170"/>
      <c r="W394" s="40"/>
      <c r="X394" s="41" t="str">
        <f t="shared" si="32"/>
        <v/>
      </c>
      <c r="Y394" s="205" t="str">
        <f t="shared" si="33"/>
        <v/>
      </c>
      <c r="Z394" s="205" t="str">
        <f t="shared" si="34"/>
        <v/>
      </c>
      <c r="AA394" s="163">
        <f t="shared" si="35"/>
        <v>0</v>
      </c>
    </row>
    <row r="395" spans="1:27" ht="26.1" customHeight="1" thickTop="1" thickBot="1">
      <c r="A395" s="32"/>
      <c r="B395" s="33"/>
      <c r="C395" s="32"/>
      <c r="D395" s="218"/>
      <c r="E395" s="219"/>
      <c r="F395" s="220"/>
      <c r="G395" s="34"/>
      <c r="H395" s="221"/>
      <c r="I395" s="2"/>
      <c r="J395" s="221"/>
      <c r="K395" s="2"/>
      <c r="L395" s="221"/>
      <c r="M395" s="2"/>
      <c r="N395" s="221"/>
      <c r="O395" s="2"/>
      <c r="P395" s="221"/>
      <c r="Q395" s="2"/>
      <c r="R395" s="221"/>
      <c r="S395" s="2"/>
      <c r="T395" s="169" t="str">
        <f t="shared" si="36"/>
        <v/>
      </c>
      <c r="U395" s="39" t="str">
        <f t="shared" si="37"/>
        <v/>
      </c>
      <c r="V395" s="170"/>
      <c r="W395" s="40"/>
      <c r="X395" s="41" t="str">
        <f t="shared" si="32"/>
        <v/>
      </c>
      <c r="Y395" s="205" t="str">
        <f t="shared" si="33"/>
        <v/>
      </c>
      <c r="Z395" s="205" t="str">
        <f t="shared" si="34"/>
        <v/>
      </c>
      <c r="AA395" s="163">
        <f t="shared" si="35"/>
        <v>0</v>
      </c>
    </row>
    <row r="396" spans="1:27" ht="26.1" customHeight="1" thickTop="1" thickBot="1">
      <c r="A396" s="32"/>
      <c r="B396" s="33"/>
      <c r="C396" s="32"/>
      <c r="D396" s="218"/>
      <c r="E396" s="219"/>
      <c r="F396" s="220"/>
      <c r="G396" s="34"/>
      <c r="H396" s="221"/>
      <c r="I396" s="2"/>
      <c r="J396" s="221"/>
      <c r="K396" s="2"/>
      <c r="L396" s="221"/>
      <c r="M396" s="2"/>
      <c r="N396" s="221"/>
      <c r="O396" s="2"/>
      <c r="P396" s="221"/>
      <c r="Q396" s="2"/>
      <c r="R396" s="221"/>
      <c r="S396" s="2"/>
      <c r="T396" s="169" t="str">
        <f t="shared" si="36"/>
        <v/>
      </c>
      <c r="U396" s="39" t="str">
        <f t="shared" si="37"/>
        <v/>
      </c>
      <c r="V396" s="170"/>
      <c r="W396" s="40"/>
      <c r="X396" s="41" t="str">
        <f t="shared" si="32"/>
        <v/>
      </c>
      <c r="Y396" s="205" t="str">
        <f t="shared" si="33"/>
        <v/>
      </c>
      <c r="Z396" s="205" t="str">
        <f t="shared" si="34"/>
        <v/>
      </c>
      <c r="AA396" s="163">
        <f t="shared" si="35"/>
        <v>0</v>
      </c>
    </row>
    <row r="397" spans="1:27" ht="26.1" customHeight="1" thickTop="1" thickBot="1">
      <c r="A397" s="32"/>
      <c r="B397" s="33"/>
      <c r="C397" s="32"/>
      <c r="D397" s="218"/>
      <c r="E397" s="219"/>
      <c r="F397" s="220"/>
      <c r="G397" s="34"/>
      <c r="H397" s="221"/>
      <c r="I397" s="2"/>
      <c r="J397" s="221"/>
      <c r="K397" s="2"/>
      <c r="L397" s="221"/>
      <c r="M397" s="2"/>
      <c r="N397" s="221"/>
      <c r="O397" s="2"/>
      <c r="P397" s="221"/>
      <c r="Q397" s="2"/>
      <c r="R397" s="221"/>
      <c r="S397" s="2"/>
      <c r="T397" s="169" t="str">
        <f t="shared" si="36"/>
        <v/>
      </c>
      <c r="U397" s="39" t="str">
        <f t="shared" si="37"/>
        <v/>
      </c>
      <c r="V397" s="170"/>
      <c r="W397" s="40"/>
      <c r="X397" s="41" t="str">
        <f t="shared" si="32"/>
        <v/>
      </c>
      <c r="Y397" s="205" t="str">
        <f t="shared" si="33"/>
        <v/>
      </c>
      <c r="Z397" s="205" t="str">
        <f t="shared" si="34"/>
        <v/>
      </c>
      <c r="AA397" s="163">
        <f t="shared" si="35"/>
        <v>0</v>
      </c>
    </row>
    <row r="398" spans="1:27" ht="26.1" customHeight="1" thickTop="1" thickBot="1">
      <c r="A398" s="32"/>
      <c r="B398" s="33"/>
      <c r="C398" s="32"/>
      <c r="D398" s="218"/>
      <c r="E398" s="219"/>
      <c r="F398" s="220"/>
      <c r="G398" s="34"/>
      <c r="H398" s="221"/>
      <c r="I398" s="2"/>
      <c r="J398" s="221"/>
      <c r="K398" s="2"/>
      <c r="L398" s="221"/>
      <c r="M398" s="2"/>
      <c r="N398" s="221"/>
      <c r="O398" s="2"/>
      <c r="P398" s="221"/>
      <c r="Q398" s="2"/>
      <c r="R398" s="221"/>
      <c r="S398" s="2"/>
      <c r="T398" s="169" t="str">
        <f t="shared" si="36"/>
        <v/>
      </c>
      <c r="U398" s="39" t="str">
        <f t="shared" si="37"/>
        <v/>
      </c>
      <c r="V398" s="170"/>
      <c r="W398" s="40"/>
      <c r="X398" s="41" t="str">
        <f t="shared" ref="X398:X461" si="38">IF(AND(T398="x",U398="",V398&gt;0),EDATE(V398,$X$9),"")</f>
        <v/>
      </c>
      <c r="Y398" s="205" t="str">
        <f t="shared" ref="Y398:Y461" si="39">IF(AND(COUNTA(G398)=1,COUNTIF(T398:U398,"x")=0),1,"")</f>
        <v/>
      </c>
      <c r="Z398" s="205" t="str">
        <f t="shared" ref="Z398:Z461" si="40">IF(AND($Y398=1,F398="x"),1,"")</f>
        <v/>
      </c>
      <c r="AA398" s="163">
        <f t="shared" ref="AA398:AA461" si="41">IF(AND(U398="X",F398="X"),1,0)</f>
        <v>0</v>
      </c>
    </row>
    <row r="399" spans="1:27" ht="26.1" customHeight="1" thickTop="1" thickBot="1">
      <c r="A399" s="32"/>
      <c r="B399" s="33"/>
      <c r="C399" s="32"/>
      <c r="D399" s="218"/>
      <c r="E399" s="219"/>
      <c r="F399" s="220"/>
      <c r="G399" s="34"/>
      <c r="H399" s="221"/>
      <c r="I399" s="2"/>
      <c r="J399" s="221"/>
      <c r="K399" s="2"/>
      <c r="L399" s="221"/>
      <c r="M399" s="2"/>
      <c r="N399" s="221"/>
      <c r="O399" s="2"/>
      <c r="P399" s="221"/>
      <c r="Q399" s="2"/>
      <c r="R399" s="221"/>
      <c r="S399" s="2"/>
      <c r="T399" s="169" t="str">
        <f t="shared" si="36"/>
        <v/>
      </c>
      <c r="U399" s="39" t="str">
        <f t="shared" si="37"/>
        <v/>
      </c>
      <c r="V399" s="170"/>
      <c r="W399" s="40"/>
      <c r="X399" s="41" t="str">
        <f t="shared" si="38"/>
        <v/>
      </c>
      <c r="Y399" s="205" t="str">
        <f t="shared" si="39"/>
        <v/>
      </c>
      <c r="Z399" s="205" t="str">
        <f t="shared" si="40"/>
        <v/>
      </c>
      <c r="AA399" s="163">
        <f t="shared" si="41"/>
        <v>0</v>
      </c>
    </row>
    <row r="400" spans="1:27" ht="26.1" customHeight="1" thickTop="1" thickBot="1">
      <c r="A400" s="32"/>
      <c r="B400" s="33"/>
      <c r="C400" s="32"/>
      <c r="D400" s="218"/>
      <c r="E400" s="219"/>
      <c r="F400" s="220"/>
      <c r="G400" s="34"/>
      <c r="H400" s="221"/>
      <c r="I400" s="2"/>
      <c r="J400" s="221"/>
      <c r="K400" s="2"/>
      <c r="L400" s="221"/>
      <c r="M400" s="2"/>
      <c r="N400" s="221"/>
      <c r="O400" s="2"/>
      <c r="P400" s="221"/>
      <c r="Q400" s="2"/>
      <c r="R400" s="221"/>
      <c r="S400" s="2"/>
      <c r="T400" s="169" t="str">
        <f t="shared" si="36"/>
        <v/>
      </c>
      <c r="U400" s="39" t="str">
        <f t="shared" si="37"/>
        <v/>
      </c>
      <c r="V400" s="170"/>
      <c r="W400" s="40"/>
      <c r="X400" s="41" t="str">
        <f t="shared" si="38"/>
        <v/>
      </c>
      <c r="Y400" s="205" t="str">
        <f t="shared" si="39"/>
        <v/>
      </c>
      <c r="Z400" s="205" t="str">
        <f t="shared" si="40"/>
        <v/>
      </c>
      <c r="AA400" s="163">
        <f t="shared" si="41"/>
        <v>0</v>
      </c>
    </row>
    <row r="401" spans="1:27" ht="26.1" customHeight="1" thickTop="1" thickBot="1">
      <c r="A401" s="32"/>
      <c r="B401" s="33"/>
      <c r="C401" s="32"/>
      <c r="D401" s="218"/>
      <c r="E401" s="219"/>
      <c r="F401" s="220"/>
      <c r="G401" s="34"/>
      <c r="H401" s="221"/>
      <c r="I401" s="2"/>
      <c r="J401" s="221"/>
      <c r="K401" s="2"/>
      <c r="L401" s="221"/>
      <c r="M401" s="2"/>
      <c r="N401" s="221"/>
      <c r="O401" s="2"/>
      <c r="P401" s="221"/>
      <c r="Q401" s="2"/>
      <c r="R401" s="221"/>
      <c r="S401" s="2"/>
      <c r="T401" s="169" t="str">
        <f t="shared" si="36"/>
        <v/>
      </c>
      <c r="U401" s="39" t="str">
        <f t="shared" si="37"/>
        <v/>
      </c>
      <c r="V401" s="170"/>
      <c r="W401" s="40"/>
      <c r="X401" s="41" t="str">
        <f t="shared" si="38"/>
        <v/>
      </c>
      <c r="Y401" s="205" t="str">
        <f t="shared" si="39"/>
        <v/>
      </c>
      <c r="Z401" s="205" t="str">
        <f t="shared" si="40"/>
        <v/>
      </c>
      <c r="AA401" s="163">
        <f t="shared" si="41"/>
        <v>0</v>
      </c>
    </row>
    <row r="402" spans="1:27" ht="26.1" customHeight="1" thickTop="1" thickBot="1">
      <c r="A402" s="32"/>
      <c r="B402" s="33"/>
      <c r="C402" s="32"/>
      <c r="D402" s="218"/>
      <c r="E402" s="219"/>
      <c r="F402" s="220"/>
      <c r="G402" s="34"/>
      <c r="H402" s="221"/>
      <c r="I402" s="2"/>
      <c r="J402" s="221"/>
      <c r="K402" s="2"/>
      <c r="L402" s="221"/>
      <c r="M402" s="2"/>
      <c r="N402" s="221"/>
      <c r="O402" s="2"/>
      <c r="P402" s="221"/>
      <c r="Q402" s="2"/>
      <c r="R402" s="221"/>
      <c r="S402" s="2"/>
      <c r="T402" s="169" t="str">
        <f t="shared" si="36"/>
        <v/>
      </c>
      <c r="U402" s="39" t="str">
        <f t="shared" si="37"/>
        <v/>
      </c>
      <c r="V402" s="170"/>
      <c r="W402" s="40"/>
      <c r="X402" s="41" t="str">
        <f t="shared" si="38"/>
        <v/>
      </c>
      <c r="Y402" s="205" t="str">
        <f t="shared" si="39"/>
        <v/>
      </c>
      <c r="Z402" s="205" t="str">
        <f t="shared" si="40"/>
        <v/>
      </c>
      <c r="AA402" s="163">
        <f t="shared" si="41"/>
        <v>0</v>
      </c>
    </row>
    <row r="403" spans="1:27" ht="26.1" customHeight="1" thickTop="1" thickBot="1">
      <c r="A403" s="32"/>
      <c r="B403" s="33"/>
      <c r="C403" s="32"/>
      <c r="D403" s="218"/>
      <c r="E403" s="219"/>
      <c r="F403" s="220"/>
      <c r="G403" s="34"/>
      <c r="H403" s="221"/>
      <c r="I403" s="2"/>
      <c r="J403" s="221"/>
      <c r="K403" s="2"/>
      <c r="L403" s="221"/>
      <c r="M403" s="2"/>
      <c r="N403" s="221"/>
      <c r="O403" s="2"/>
      <c r="P403" s="221"/>
      <c r="Q403" s="2"/>
      <c r="R403" s="221"/>
      <c r="S403" s="2"/>
      <c r="T403" s="169" t="str">
        <f t="shared" si="36"/>
        <v/>
      </c>
      <c r="U403" s="39" t="str">
        <f t="shared" si="37"/>
        <v/>
      </c>
      <c r="V403" s="170"/>
      <c r="W403" s="40"/>
      <c r="X403" s="41" t="str">
        <f t="shared" si="38"/>
        <v/>
      </c>
      <c r="Y403" s="205" t="str">
        <f t="shared" si="39"/>
        <v/>
      </c>
      <c r="Z403" s="205" t="str">
        <f t="shared" si="40"/>
        <v/>
      </c>
      <c r="AA403" s="163">
        <f t="shared" si="41"/>
        <v>0</v>
      </c>
    </row>
    <row r="404" spans="1:27" ht="26.1" customHeight="1" thickTop="1" thickBot="1">
      <c r="A404" s="32"/>
      <c r="B404" s="33"/>
      <c r="C404" s="32"/>
      <c r="D404" s="218"/>
      <c r="E404" s="219"/>
      <c r="F404" s="220"/>
      <c r="G404" s="34"/>
      <c r="H404" s="221"/>
      <c r="I404" s="2"/>
      <c r="J404" s="221"/>
      <c r="K404" s="2"/>
      <c r="L404" s="221"/>
      <c r="M404" s="2"/>
      <c r="N404" s="221"/>
      <c r="O404" s="2"/>
      <c r="P404" s="221"/>
      <c r="Q404" s="2"/>
      <c r="R404" s="221"/>
      <c r="S404" s="2"/>
      <c r="T404" s="169" t="str">
        <f t="shared" si="36"/>
        <v/>
      </c>
      <c r="U404" s="39" t="str">
        <f t="shared" si="37"/>
        <v/>
      </c>
      <c r="V404" s="170"/>
      <c r="W404" s="40"/>
      <c r="X404" s="41" t="str">
        <f t="shared" si="38"/>
        <v/>
      </c>
      <c r="Y404" s="205" t="str">
        <f t="shared" si="39"/>
        <v/>
      </c>
      <c r="Z404" s="205" t="str">
        <f t="shared" si="40"/>
        <v/>
      </c>
      <c r="AA404" s="163">
        <f t="shared" si="41"/>
        <v>0</v>
      </c>
    </row>
    <row r="405" spans="1:27" ht="26.1" customHeight="1" thickTop="1" thickBot="1">
      <c r="A405" s="32"/>
      <c r="B405" s="33"/>
      <c r="C405" s="32"/>
      <c r="D405" s="218"/>
      <c r="E405" s="219"/>
      <c r="F405" s="220"/>
      <c r="G405" s="34"/>
      <c r="H405" s="221"/>
      <c r="I405" s="2"/>
      <c r="J405" s="221"/>
      <c r="K405" s="2"/>
      <c r="L405" s="221"/>
      <c r="M405" s="2"/>
      <c r="N405" s="221"/>
      <c r="O405" s="2"/>
      <c r="P405" s="221"/>
      <c r="Q405" s="2"/>
      <c r="R405" s="221"/>
      <c r="S405" s="2"/>
      <c r="T405" s="169" t="str">
        <f t="shared" si="36"/>
        <v/>
      </c>
      <c r="U405" s="39" t="str">
        <f t="shared" si="37"/>
        <v/>
      </c>
      <c r="V405" s="170"/>
      <c r="W405" s="40"/>
      <c r="X405" s="41" t="str">
        <f t="shared" si="38"/>
        <v/>
      </c>
      <c r="Y405" s="205" t="str">
        <f t="shared" si="39"/>
        <v/>
      </c>
      <c r="Z405" s="205" t="str">
        <f t="shared" si="40"/>
        <v/>
      </c>
      <c r="AA405" s="163">
        <f t="shared" si="41"/>
        <v>0</v>
      </c>
    </row>
    <row r="406" spans="1:27" ht="26.1" customHeight="1" thickTop="1" thickBot="1">
      <c r="A406" s="32"/>
      <c r="B406" s="33"/>
      <c r="C406" s="32"/>
      <c r="D406" s="218"/>
      <c r="E406" s="219"/>
      <c r="F406" s="220"/>
      <c r="G406" s="34"/>
      <c r="H406" s="221"/>
      <c r="I406" s="2"/>
      <c r="J406" s="221"/>
      <c r="K406" s="2"/>
      <c r="L406" s="221"/>
      <c r="M406" s="2"/>
      <c r="N406" s="221"/>
      <c r="O406" s="2"/>
      <c r="P406" s="221"/>
      <c r="Q406" s="2"/>
      <c r="R406" s="221"/>
      <c r="S406" s="2"/>
      <c r="T406" s="169" t="str">
        <f t="shared" si="36"/>
        <v/>
      </c>
      <c r="U406" s="39" t="str">
        <f t="shared" si="37"/>
        <v/>
      </c>
      <c r="V406" s="170"/>
      <c r="W406" s="40"/>
      <c r="X406" s="41" t="str">
        <f t="shared" si="38"/>
        <v/>
      </c>
      <c r="Y406" s="205" t="str">
        <f t="shared" si="39"/>
        <v/>
      </c>
      <c r="Z406" s="205" t="str">
        <f t="shared" si="40"/>
        <v/>
      </c>
      <c r="AA406" s="163">
        <f t="shared" si="41"/>
        <v>0</v>
      </c>
    </row>
    <row r="407" spans="1:27" ht="26.1" customHeight="1" thickTop="1" thickBot="1">
      <c r="A407" s="32"/>
      <c r="B407" s="33"/>
      <c r="C407" s="32"/>
      <c r="D407" s="218"/>
      <c r="E407" s="219"/>
      <c r="F407" s="220"/>
      <c r="G407" s="34"/>
      <c r="H407" s="221"/>
      <c r="I407" s="2"/>
      <c r="J407" s="221"/>
      <c r="K407" s="2"/>
      <c r="L407" s="221"/>
      <c r="M407" s="2"/>
      <c r="N407" s="221"/>
      <c r="O407" s="2"/>
      <c r="P407" s="221"/>
      <c r="Q407" s="2"/>
      <c r="R407" s="221"/>
      <c r="S407" s="2"/>
      <c r="T407" s="169" t="str">
        <f t="shared" si="36"/>
        <v/>
      </c>
      <c r="U407" s="39" t="str">
        <f t="shared" si="37"/>
        <v/>
      </c>
      <c r="V407" s="170"/>
      <c r="W407" s="40"/>
      <c r="X407" s="41" t="str">
        <f t="shared" si="38"/>
        <v/>
      </c>
      <c r="Y407" s="205" t="str">
        <f t="shared" si="39"/>
        <v/>
      </c>
      <c r="Z407" s="205" t="str">
        <f t="shared" si="40"/>
        <v/>
      </c>
      <c r="AA407" s="163">
        <f t="shared" si="41"/>
        <v>0</v>
      </c>
    </row>
    <row r="408" spans="1:27" ht="26.1" customHeight="1" thickTop="1" thickBot="1">
      <c r="A408" s="32"/>
      <c r="B408" s="33"/>
      <c r="C408" s="32"/>
      <c r="D408" s="218"/>
      <c r="E408" s="219"/>
      <c r="F408" s="220"/>
      <c r="G408" s="34"/>
      <c r="H408" s="221"/>
      <c r="I408" s="2"/>
      <c r="J408" s="221"/>
      <c r="K408" s="2"/>
      <c r="L408" s="221"/>
      <c r="M408" s="2"/>
      <c r="N408" s="221"/>
      <c r="O408" s="2"/>
      <c r="P408" s="221"/>
      <c r="Q408" s="2"/>
      <c r="R408" s="221"/>
      <c r="S408" s="2"/>
      <c r="T408" s="169" t="str">
        <f t="shared" si="36"/>
        <v/>
      </c>
      <c r="U408" s="39" t="str">
        <f t="shared" si="37"/>
        <v/>
      </c>
      <c r="V408" s="170"/>
      <c r="W408" s="40"/>
      <c r="X408" s="41" t="str">
        <f t="shared" si="38"/>
        <v/>
      </c>
      <c r="Y408" s="205" t="str">
        <f t="shared" si="39"/>
        <v/>
      </c>
      <c r="Z408" s="205" t="str">
        <f t="shared" si="40"/>
        <v/>
      </c>
      <c r="AA408" s="163">
        <f t="shared" si="41"/>
        <v>0</v>
      </c>
    </row>
    <row r="409" spans="1:27" ht="26.1" customHeight="1" thickTop="1" thickBot="1">
      <c r="A409" s="32"/>
      <c r="B409" s="33"/>
      <c r="C409" s="32"/>
      <c r="D409" s="218"/>
      <c r="E409" s="219"/>
      <c r="F409" s="220"/>
      <c r="G409" s="34"/>
      <c r="H409" s="221"/>
      <c r="I409" s="2"/>
      <c r="J409" s="221"/>
      <c r="K409" s="2"/>
      <c r="L409" s="221"/>
      <c r="M409" s="2"/>
      <c r="N409" s="221"/>
      <c r="O409" s="2"/>
      <c r="P409" s="221"/>
      <c r="Q409" s="2"/>
      <c r="R409" s="221"/>
      <c r="S409" s="2"/>
      <c r="T409" s="169" t="str">
        <f t="shared" si="36"/>
        <v/>
      </c>
      <c r="U409" s="39" t="str">
        <f t="shared" si="37"/>
        <v/>
      </c>
      <c r="V409" s="170"/>
      <c r="W409" s="40"/>
      <c r="X409" s="41" t="str">
        <f t="shared" si="38"/>
        <v/>
      </c>
      <c r="Y409" s="205" t="str">
        <f t="shared" si="39"/>
        <v/>
      </c>
      <c r="Z409" s="205" t="str">
        <f t="shared" si="40"/>
        <v/>
      </c>
      <c r="AA409" s="163">
        <f t="shared" si="41"/>
        <v>0</v>
      </c>
    </row>
    <row r="410" spans="1:27" ht="26.1" customHeight="1" thickTop="1" thickBot="1">
      <c r="A410" s="32"/>
      <c r="B410" s="33"/>
      <c r="C410" s="32"/>
      <c r="D410" s="218"/>
      <c r="E410" s="219"/>
      <c r="F410" s="220"/>
      <c r="G410" s="34"/>
      <c r="H410" s="221"/>
      <c r="I410" s="2"/>
      <c r="J410" s="221"/>
      <c r="K410" s="2"/>
      <c r="L410" s="221"/>
      <c r="M410" s="2"/>
      <c r="N410" s="221"/>
      <c r="O410" s="2"/>
      <c r="P410" s="221"/>
      <c r="Q410" s="2"/>
      <c r="R410" s="221"/>
      <c r="S410" s="2"/>
      <c r="T410" s="169" t="str">
        <f t="shared" si="36"/>
        <v/>
      </c>
      <c r="U410" s="39" t="str">
        <f t="shared" si="37"/>
        <v/>
      </c>
      <c r="V410" s="170"/>
      <c r="W410" s="40"/>
      <c r="X410" s="41" t="str">
        <f t="shared" si="38"/>
        <v/>
      </c>
      <c r="Y410" s="205" t="str">
        <f t="shared" si="39"/>
        <v/>
      </c>
      <c r="Z410" s="205" t="str">
        <f t="shared" si="40"/>
        <v/>
      </c>
      <c r="AA410" s="163">
        <f t="shared" si="41"/>
        <v>0</v>
      </c>
    </row>
    <row r="411" spans="1:27" ht="26.1" customHeight="1" thickTop="1" thickBot="1">
      <c r="A411" s="32"/>
      <c r="B411" s="33"/>
      <c r="C411" s="32"/>
      <c r="D411" s="218"/>
      <c r="E411" s="219"/>
      <c r="F411" s="220"/>
      <c r="G411" s="34"/>
      <c r="H411" s="221"/>
      <c r="I411" s="2"/>
      <c r="J411" s="221"/>
      <c r="K411" s="2"/>
      <c r="L411" s="221"/>
      <c r="M411" s="2"/>
      <c r="N411" s="221"/>
      <c r="O411" s="2"/>
      <c r="P411" s="221"/>
      <c r="Q411" s="2"/>
      <c r="R411" s="221"/>
      <c r="S411" s="2"/>
      <c r="T411" s="169" t="str">
        <f t="shared" ref="T411:T474" si="42">IF(AND(COUNTA(I411,K411,M411,O411,Q411,S411)=0,COUNTA(H411,J411,L411,N411,P411,R411)=6),"x","")</f>
        <v/>
      </c>
      <c r="U411" s="39" t="str">
        <f t="shared" ref="U411:U474" si="43">IF(COUNTA(I411,K411,M411,O411,Q411,S411)=1,"x","")</f>
        <v/>
      </c>
      <c r="V411" s="170"/>
      <c r="W411" s="40"/>
      <c r="X411" s="41" t="str">
        <f t="shared" si="38"/>
        <v/>
      </c>
      <c r="Y411" s="205" t="str">
        <f t="shared" si="39"/>
        <v/>
      </c>
      <c r="Z411" s="205" t="str">
        <f t="shared" si="40"/>
        <v/>
      </c>
      <c r="AA411" s="163">
        <f t="shared" si="41"/>
        <v>0</v>
      </c>
    </row>
    <row r="412" spans="1:27" ht="26.1" customHeight="1" thickTop="1" thickBot="1">
      <c r="A412" s="32"/>
      <c r="B412" s="33"/>
      <c r="C412" s="32"/>
      <c r="D412" s="218"/>
      <c r="E412" s="219"/>
      <c r="F412" s="220"/>
      <c r="G412" s="34"/>
      <c r="H412" s="221"/>
      <c r="I412" s="2"/>
      <c r="J412" s="221"/>
      <c r="K412" s="2"/>
      <c r="L412" s="221"/>
      <c r="M412" s="2"/>
      <c r="N412" s="221"/>
      <c r="O412" s="2"/>
      <c r="P412" s="221"/>
      <c r="Q412" s="2"/>
      <c r="R412" s="221"/>
      <c r="S412" s="2"/>
      <c r="T412" s="169" t="str">
        <f t="shared" si="42"/>
        <v/>
      </c>
      <c r="U412" s="39" t="str">
        <f t="shared" si="43"/>
        <v/>
      </c>
      <c r="V412" s="170"/>
      <c r="W412" s="40"/>
      <c r="X412" s="41" t="str">
        <f t="shared" si="38"/>
        <v/>
      </c>
      <c r="Y412" s="205" t="str">
        <f t="shared" si="39"/>
        <v/>
      </c>
      <c r="Z412" s="205" t="str">
        <f t="shared" si="40"/>
        <v/>
      </c>
      <c r="AA412" s="163">
        <f t="shared" si="41"/>
        <v>0</v>
      </c>
    </row>
    <row r="413" spans="1:27" ht="26.1" customHeight="1" thickTop="1" thickBot="1">
      <c r="A413" s="32"/>
      <c r="B413" s="33"/>
      <c r="C413" s="32"/>
      <c r="D413" s="218"/>
      <c r="E413" s="219"/>
      <c r="F413" s="220"/>
      <c r="G413" s="34"/>
      <c r="H413" s="221"/>
      <c r="I413" s="2"/>
      <c r="J413" s="221"/>
      <c r="K413" s="2"/>
      <c r="L413" s="221"/>
      <c r="M413" s="2"/>
      <c r="N413" s="221"/>
      <c r="O413" s="2"/>
      <c r="P413" s="221"/>
      <c r="Q413" s="2"/>
      <c r="R413" s="221"/>
      <c r="S413" s="2"/>
      <c r="T413" s="169" t="str">
        <f t="shared" si="42"/>
        <v/>
      </c>
      <c r="U413" s="39" t="str">
        <f t="shared" si="43"/>
        <v/>
      </c>
      <c r="V413" s="170"/>
      <c r="W413" s="40"/>
      <c r="X413" s="41" t="str">
        <f t="shared" si="38"/>
        <v/>
      </c>
      <c r="Y413" s="205" t="str">
        <f t="shared" si="39"/>
        <v/>
      </c>
      <c r="Z413" s="205" t="str">
        <f t="shared" si="40"/>
        <v/>
      </c>
      <c r="AA413" s="163">
        <f t="shared" si="41"/>
        <v>0</v>
      </c>
    </row>
    <row r="414" spans="1:27" ht="26.1" customHeight="1" thickTop="1" thickBot="1">
      <c r="A414" s="32"/>
      <c r="B414" s="33"/>
      <c r="C414" s="32"/>
      <c r="D414" s="218"/>
      <c r="E414" s="219"/>
      <c r="F414" s="220"/>
      <c r="G414" s="34"/>
      <c r="H414" s="221"/>
      <c r="I414" s="2"/>
      <c r="J414" s="221"/>
      <c r="K414" s="2"/>
      <c r="L414" s="221"/>
      <c r="M414" s="2"/>
      <c r="N414" s="221"/>
      <c r="O414" s="2"/>
      <c r="P414" s="221"/>
      <c r="Q414" s="2"/>
      <c r="R414" s="221"/>
      <c r="S414" s="2"/>
      <c r="T414" s="169" t="str">
        <f t="shared" si="42"/>
        <v/>
      </c>
      <c r="U414" s="39" t="str">
        <f t="shared" si="43"/>
        <v/>
      </c>
      <c r="V414" s="170"/>
      <c r="W414" s="40"/>
      <c r="X414" s="41" t="str">
        <f t="shared" si="38"/>
        <v/>
      </c>
      <c r="Y414" s="205" t="str">
        <f t="shared" si="39"/>
        <v/>
      </c>
      <c r="Z414" s="205" t="str">
        <f t="shared" si="40"/>
        <v/>
      </c>
      <c r="AA414" s="163">
        <f t="shared" si="41"/>
        <v>0</v>
      </c>
    </row>
    <row r="415" spans="1:27" ht="26.1" customHeight="1" thickTop="1" thickBot="1">
      <c r="A415" s="32"/>
      <c r="B415" s="33"/>
      <c r="C415" s="32"/>
      <c r="D415" s="218"/>
      <c r="E415" s="219"/>
      <c r="F415" s="220"/>
      <c r="G415" s="34"/>
      <c r="H415" s="221"/>
      <c r="I415" s="2"/>
      <c r="J415" s="221"/>
      <c r="K415" s="2"/>
      <c r="L415" s="221"/>
      <c r="M415" s="2"/>
      <c r="N415" s="221"/>
      <c r="O415" s="2"/>
      <c r="P415" s="221"/>
      <c r="Q415" s="2"/>
      <c r="R415" s="221"/>
      <c r="S415" s="2"/>
      <c r="T415" s="169" t="str">
        <f t="shared" si="42"/>
        <v/>
      </c>
      <c r="U415" s="39" t="str">
        <f t="shared" si="43"/>
        <v/>
      </c>
      <c r="V415" s="170"/>
      <c r="W415" s="40"/>
      <c r="X415" s="41" t="str">
        <f t="shared" si="38"/>
        <v/>
      </c>
      <c r="Y415" s="205" t="str">
        <f t="shared" si="39"/>
        <v/>
      </c>
      <c r="Z415" s="205" t="str">
        <f t="shared" si="40"/>
        <v/>
      </c>
      <c r="AA415" s="163">
        <f t="shared" si="41"/>
        <v>0</v>
      </c>
    </row>
    <row r="416" spans="1:27" ht="26.1" customHeight="1" thickTop="1" thickBot="1">
      <c r="A416" s="32"/>
      <c r="B416" s="33"/>
      <c r="C416" s="32"/>
      <c r="D416" s="218"/>
      <c r="E416" s="219"/>
      <c r="F416" s="220"/>
      <c r="G416" s="34"/>
      <c r="H416" s="221"/>
      <c r="I416" s="2"/>
      <c r="J416" s="221"/>
      <c r="K416" s="2"/>
      <c r="L416" s="221"/>
      <c r="M416" s="2"/>
      <c r="N416" s="221"/>
      <c r="O416" s="2"/>
      <c r="P416" s="221"/>
      <c r="Q416" s="2"/>
      <c r="R416" s="221"/>
      <c r="S416" s="2"/>
      <c r="T416" s="169" t="str">
        <f t="shared" si="42"/>
        <v/>
      </c>
      <c r="U416" s="39" t="str">
        <f t="shared" si="43"/>
        <v/>
      </c>
      <c r="V416" s="170"/>
      <c r="W416" s="40"/>
      <c r="X416" s="41" t="str">
        <f t="shared" si="38"/>
        <v/>
      </c>
      <c r="Y416" s="205" t="str">
        <f t="shared" si="39"/>
        <v/>
      </c>
      <c r="Z416" s="205" t="str">
        <f t="shared" si="40"/>
        <v/>
      </c>
      <c r="AA416" s="163">
        <f t="shared" si="41"/>
        <v>0</v>
      </c>
    </row>
    <row r="417" spans="1:27" ht="26.1" customHeight="1" thickTop="1" thickBot="1">
      <c r="A417" s="32"/>
      <c r="B417" s="33"/>
      <c r="C417" s="32"/>
      <c r="D417" s="218"/>
      <c r="E417" s="219"/>
      <c r="F417" s="220"/>
      <c r="G417" s="34"/>
      <c r="H417" s="221"/>
      <c r="I417" s="2"/>
      <c r="J417" s="221"/>
      <c r="K417" s="2"/>
      <c r="L417" s="221"/>
      <c r="M417" s="2"/>
      <c r="N417" s="221"/>
      <c r="O417" s="2"/>
      <c r="P417" s="221"/>
      <c r="Q417" s="2"/>
      <c r="R417" s="221"/>
      <c r="S417" s="2"/>
      <c r="T417" s="169" t="str">
        <f t="shared" si="42"/>
        <v/>
      </c>
      <c r="U417" s="39" t="str">
        <f t="shared" si="43"/>
        <v/>
      </c>
      <c r="V417" s="170"/>
      <c r="W417" s="40"/>
      <c r="X417" s="41" t="str">
        <f t="shared" si="38"/>
        <v/>
      </c>
      <c r="Y417" s="205" t="str">
        <f t="shared" si="39"/>
        <v/>
      </c>
      <c r="Z417" s="205" t="str">
        <f t="shared" si="40"/>
        <v/>
      </c>
      <c r="AA417" s="163">
        <f t="shared" si="41"/>
        <v>0</v>
      </c>
    </row>
    <row r="418" spans="1:27" ht="26.1" customHeight="1" thickTop="1" thickBot="1">
      <c r="A418" s="32"/>
      <c r="B418" s="33"/>
      <c r="C418" s="32"/>
      <c r="D418" s="218"/>
      <c r="E418" s="219"/>
      <c r="F418" s="220"/>
      <c r="G418" s="34"/>
      <c r="H418" s="221"/>
      <c r="I418" s="2"/>
      <c r="J418" s="221"/>
      <c r="K418" s="2"/>
      <c r="L418" s="221"/>
      <c r="M418" s="2"/>
      <c r="N418" s="221"/>
      <c r="O418" s="2"/>
      <c r="P418" s="221"/>
      <c r="Q418" s="2"/>
      <c r="R418" s="221"/>
      <c r="S418" s="2"/>
      <c r="T418" s="169" t="str">
        <f t="shared" si="42"/>
        <v/>
      </c>
      <c r="U418" s="39" t="str">
        <f t="shared" si="43"/>
        <v/>
      </c>
      <c r="V418" s="170"/>
      <c r="W418" s="40"/>
      <c r="X418" s="41" t="str">
        <f t="shared" si="38"/>
        <v/>
      </c>
      <c r="Y418" s="205" t="str">
        <f t="shared" si="39"/>
        <v/>
      </c>
      <c r="Z418" s="205" t="str">
        <f t="shared" si="40"/>
        <v/>
      </c>
      <c r="AA418" s="163">
        <f t="shared" si="41"/>
        <v>0</v>
      </c>
    </row>
    <row r="419" spans="1:27" ht="26.1" customHeight="1" thickTop="1" thickBot="1">
      <c r="A419" s="32"/>
      <c r="B419" s="33"/>
      <c r="C419" s="32"/>
      <c r="D419" s="218"/>
      <c r="E419" s="219"/>
      <c r="F419" s="220"/>
      <c r="G419" s="34"/>
      <c r="H419" s="221"/>
      <c r="I419" s="2"/>
      <c r="J419" s="221"/>
      <c r="K419" s="2"/>
      <c r="L419" s="221"/>
      <c r="M419" s="2"/>
      <c r="N419" s="221"/>
      <c r="O419" s="2"/>
      <c r="P419" s="221"/>
      <c r="Q419" s="2"/>
      <c r="R419" s="221"/>
      <c r="S419" s="2"/>
      <c r="T419" s="169" t="str">
        <f t="shared" si="42"/>
        <v/>
      </c>
      <c r="U419" s="39" t="str">
        <f t="shared" si="43"/>
        <v/>
      </c>
      <c r="V419" s="170"/>
      <c r="W419" s="40"/>
      <c r="X419" s="41" t="str">
        <f t="shared" si="38"/>
        <v/>
      </c>
      <c r="Y419" s="205" t="str">
        <f t="shared" si="39"/>
        <v/>
      </c>
      <c r="Z419" s="205" t="str">
        <f t="shared" si="40"/>
        <v/>
      </c>
      <c r="AA419" s="163">
        <f t="shared" si="41"/>
        <v>0</v>
      </c>
    </row>
    <row r="420" spans="1:27" ht="26.1" customHeight="1" thickTop="1" thickBot="1">
      <c r="A420" s="32"/>
      <c r="B420" s="33"/>
      <c r="C420" s="32"/>
      <c r="D420" s="218"/>
      <c r="E420" s="219"/>
      <c r="F420" s="220"/>
      <c r="G420" s="34"/>
      <c r="H420" s="221"/>
      <c r="I420" s="2"/>
      <c r="J420" s="221"/>
      <c r="K420" s="2"/>
      <c r="L420" s="221"/>
      <c r="M420" s="2"/>
      <c r="N420" s="221"/>
      <c r="O420" s="2"/>
      <c r="P420" s="221"/>
      <c r="Q420" s="2"/>
      <c r="R420" s="221"/>
      <c r="S420" s="2"/>
      <c r="T420" s="169" t="str">
        <f t="shared" si="42"/>
        <v/>
      </c>
      <c r="U420" s="39" t="str">
        <f t="shared" si="43"/>
        <v/>
      </c>
      <c r="V420" s="170"/>
      <c r="W420" s="40"/>
      <c r="X420" s="41" t="str">
        <f t="shared" si="38"/>
        <v/>
      </c>
      <c r="Y420" s="205" t="str">
        <f t="shared" si="39"/>
        <v/>
      </c>
      <c r="Z420" s="205" t="str">
        <f t="shared" si="40"/>
        <v/>
      </c>
      <c r="AA420" s="163">
        <f t="shared" si="41"/>
        <v>0</v>
      </c>
    </row>
    <row r="421" spans="1:27" ht="26.1" customHeight="1" thickTop="1" thickBot="1">
      <c r="A421" s="32"/>
      <c r="B421" s="33"/>
      <c r="C421" s="32"/>
      <c r="D421" s="218"/>
      <c r="E421" s="219"/>
      <c r="F421" s="220"/>
      <c r="G421" s="34"/>
      <c r="H421" s="221"/>
      <c r="I421" s="2"/>
      <c r="J421" s="221"/>
      <c r="K421" s="2"/>
      <c r="L421" s="221"/>
      <c r="M421" s="2"/>
      <c r="N421" s="221"/>
      <c r="O421" s="2"/>
      <c r="P421" s="221"/>
      <c r="Q421" s="2"/>
      <c r="R421" s="221"/>
      <c r="S421" s="2"/>
      <c r="T421" s="169" t="str">
        <f t="shared" si="42"/>
        <v/>
      </c>
      <c r="U421" s="39" t="str">
        <f t="shared" si="43"/>
        <v/>
      </c>
      <c r="V421" s="170"/>
      <c r="W421" s="40"/>
      <c r="X421" s="41" t="str">
        <f t="shared" si="38"/>
        <v/>
      </c>
      <c r="Y421" s="205" t="str">
        <f t="shared" si="39"/>
        <v/>
      </c>
      <c r="Z421" s="205" t="str">
        <f t="shared" si="40"/>
        <v/>
      </c>
      <c r="AA421" s="163">
        <f t="shared" si="41"/>
        <v>0</v>
      </c>
    </row>
    <row r="422" spans="1:27" ht="26.1" customHeight="1" thickTop="1" thickBot="1">
      <c r="A422" s="32"/>
      <c r="B422" s="33"/>
      <c r="C422" s="32"/>
      <c r="D422" s="218"/>
      <c r="E422" s="219"/>
      <c r="F422" s="220"/>
      <c r="G422" s="34"/>
      <c r="H422" s="221"/>
      <c r="I422" s="2"/>
      <c r="J422" s="221"/>
      <c r="K422" s="2"/>
      <c r="L422" s="221"/>
      <c r="M422" s="2"/>
      <c r="N422" s="221"/>
      <c r="O422" s="2"/>
      <c r="P422" s="221"/>
      <c r="Q422" s="2"/>
      <c r="R422" s="221"/>
      <c r="S422" s="2"/>
      <c r="T422" s="169" t="str">
        <f t="shared" si="42"/>
        <v/>
      </c>
      <c r="U422" s="39" t="str">
        <f t="shared" si="43"/>
        <v/>
      </c>
      <c r="V422" s="170"/>
      <c r="W422" s="40"/>
      <c r="X422" s="41" t="str">
        <f t="shared" si="38"/>
        <v/>
      </c>
      <c r="Y422" s="205" t="str">
        <f t="shared" si="39"/>
        <v/>
      </c>
      <c r="Z422" s="205" t="str">
        <f t="shared" si="40"/>
        <v/>
      </c>
      <c r="AA422" s="163">
        <f t="shared" si="41"/>
        <v>0</v>
      </c>
    </row>
    <row r="423" spans="1:27" ht="26.1" customHeight="1" thickTop="1" thickBot="1">
      <c r="A423" s="32"/>
      <c r="B423" s="33"/>
      <c r="C423" s="32"/>
      <c r="D423" s="218"/>
      <c r="E423" s="219"/>
      <c r="F423" s="220"/>
      <c r="G423" s="34"/>
      <c r="H423" s="221"/>
      <c r="I423" s="2"/>
      <c r="J423" s="221"/>
      <c r="K423" s="2"/>
      <c r="L423" s="221"/>
      <c r="M423" s="2"/>
      <c r="N423" s="221"/>
      <c r="O423" s="2"/>
      <c r="P423" s="221"/>
      <c r="Q423" s="2"/>
      <c r="R423" s="221"/>
      <c r="S423" s="2"/>
      <c r="T423" s="169" t="str">
        <f t="shared" si="42"/>
        <v/>
      </c>
      <c r="U423" s="39" t="str">
        <f t="shared" si="43"/>
        <v/>
      </c>
      <c r="V423" s="170"/>
      <c r="W423" s="40"/>
      <c r="X423" s="41" t="str">
        <f t="shared" si="38"/>
        <v/>
      </c>
      <c r="Y423" s="205" t="str">
        <f t="shared" si="39"/>
        <v/>
      </c>
      <c r="Z423" s="205" t="str">
        <f t="shared" si="40"/>
        <v/>
      </c>
      <c r="AA423" s="163">
        <f t="shared" si="41"/>
        <v>0</v>
      </c>
    </row>
    <row r="424" spans="1:27" ht="26.1" customHeight="1" thickTop="1" thickBot="1">
      <c r="A424" s="32"/>
      <c r="B424" s="33"/>
      <c r="C424" s="32"/>
      <c r="D424" s="218"/>
      <c r="E424" s="219"/>
      <c r="F424" s="220"/>
      <c r="G424" s="34"/>
      <c r="H424" s="221"/>
      <c r="I424" s="2"/>
      <c r="J424" s="221"/>
      <c r="K424" s="2"/>
      <c r="L424" s="221"/>
      <c r="M424" s="2"/>
      <c r="N424" s="221"/>
      <c r="O424" s="2"/>
      <c r="P424" s="221"/>
      <c r="Q424" s="2"/>
      <c r="R424" s="221"/>
      <c r="S424" s="2"/>
      <c r="T424" s="169" t="str">
        <f t="shared" si="42"/>
        <v/>
      </c>
      <c r="U424" s="39" t="str">
        <f t="shared" si="43"/>
        <v/>
      </c>
      <c r="V424" s="170"/>
      <c r="W424" s="40"/>
      <c r="X424" s="41" t="str">
        <f t="shared" si="38"/>
        <v/>
      </c>
      <c r="Y424" s="205" t="str">
        <f t="shared" si="39"/>
        <v/>
      </c>
      <c r="Z424" s="205" t="str">
        <f t="shared" si="40"/>
        <v/>
      </c>
      <c r="AA424" s="163">
        <f t="shared" si="41"/>
        <v>0</v>
      </c>
    </row>
    <row r="425" spans="1:27" ht="26.1" customHeight="1" thickTop="1" thickBot="1">
      <c r="A425" s="32"/>
      <c r="B425" s="33"/>
      <c r="C425" s="32"/>
      <c r="D425" s="218"/>
      <c r="E425" s="219"/>
      <c r="F425" s="220"/>
      <c r="G425" s="34"/>
      <c r="H425" s="221"/>
      <c r="I425" s="2"/>
      <c r="J425" s="221"/>
      <c r="K425" s="2"/>
      <c r="L425" s="221"/>
      <c r="M425" s="2"/>
      <c r="N425" s="221"/>
      <c r="O425" s="2"/>
      <c r="P425" s="221"/>
      <c r="Q425" s="2"/>
      <c r="R425" s="221"/>
      <c r="S425" s="2"/>
      <c r="T425" s="169" t="str">
        <f t="shared" si="42"/>
        <v/>
      </c>
      <c r="U425" s="39" t="str">
        <f t="shared" si="43"/>
        <v/>
      </c>
      <c r="V425" s="170"/>
      <c r="W425" s="40"/>
      <c r="X425" s="41" t="str">
        <f t="shared" si="38"/>
        <v/>
      </c>
      <c r="Y425" s="205" t="str">
        <f t="shared" si="39"/>
        <v/>
      </c>
      <c r="Z425" s="205" t="str">
        <f t="shared" si="40"/>
        <v/>
      </c>
      <c r="AA425" s="163">
        <f t="shared" si="41"/>
        <v>0</v>
      </c>
    </row>
    <row r="426" spans="1:27" ht="26.1" customHeight="1" thickTop="1" thickBot="1">
      <c r="A426" s="32"/>
      <c r="B426" s="33"/>
      <c r="C426" s="32"/>
      <c r="D426" s="218"/>
      <c r="E426" s="219"/>
      <c r="F426" s="220"/>
      <c r="G426" s="34"/>
      <c r="H426" s="221"/>
      <c r="I426" s="2"/>
      <c r="J426" s="221"/>
      <c r="K426" s="2"/>
      <c r="L426" s="221"/>
      <c r="M426" s="2"/>
      <c r="N426" s="221"/>
      <c r="O426" s="2"/>
      <c r="P426" s="221"/>
      <c r="Q426" s="2"/>
      <c r="R426" s="221"/>
      <c r="S426" s="2"/>
      <c r="T426" s="169" t="str">
        <f t="shared" si="42"/>
        <v/>
      </c>
      <c r="U426" s="39" t="str">
        <f t="shared" si="43"/>
        <v/>
      </c>
      <c r="V426" s="170"/>
      <c r="W426" s="40"/>
      <c r="X426" s="41" t="str">
        <f t="shared" si="38"/>
        <v/>
      </c>
      <c r="Y426" s="205" t="str">
        <f t="shared" si="39"/>
        <v/>
      </c>
      <c r="Z426" s="205" t="str">
        <f t="shared" si="40"/>
        <v/>
      </c>
      <c r="AA426" s="163">
        <f t="shared" si="41"/>
        <v>0</v>
      </c>
    </row>
    <row r="427" spans="1:27" ht="26.1" customHeight="1" thickTop="1" thickBot="1">
      <c r="A427" s="32"/>
      <c r="B427" s="33"/>
      <c r="C427" s="32"/>
      <c r="D427" s="218"/>
      <c r="E427" s="219"/>
      <c r="F427" s="220"/>
      <c r="G427" s="34"/>
      <c r="H427" s="221"/>
      <c r="I427" s="2"/>
      <c r="J427" s="221"/>
      <c r="K427" s="2"/>
      <c r="L427" s="221"/>
      <c r="M427" s="2"/>
      <c r="N427" s="221"/>
      <c r="O427" s="2"/>
      <c r="P427" s="221"/>
      <c r="Q427" s="2"/>
      <c r="R427" s="221"/>
      <c r="S427" s="2"/>
      <c r="T427" s="169" t="str">
        <f t="shared" si="42"/>
        <v/>
      </c>
      <c r="U427" s="39" t="str">
        <f t="shared" si="43"/>
        <v/>
      </c>
      <c r="V427" s="170"/>
      <c r="W427" s="40"/>
      <c r="X427" s="41" t="str">
        <f t="shared" si="38"/>
        <v/>
      </c>
      <c r="Y427" s="205" t="str">
        <f t="shared" si="39"/>
        <v/>
      </c>
      <c r="Z427" s="205" t="str">
        <f t="shared" si="40"/>
        <v/>
      </c>
      <c r="AA427" s="163">
        <f t="shared" si="41"/>
        <v>0</v>
      </c>
    </row>
    <row r="428" spans="1:27" ht="26.1" customHeight="1" thickTop="1" thickBot="1">
      <c r="A428" s="32"/>
      <c r="B428" s="33"/>
      <c r="C428" s="32"/>
      <c r="D428" s="218"/>
      <c r="E428" s="219"/>
      <c r="F428" s="220"/>
      <c r="G428" s="34"/>
      <c r="H428" s="221"/>
      <c r="I428" s="2"/>
      <c r="J428" s="221"/>
      <c r="K428" s="2"/>
      <c r="L428" s="221"/>
      <c r="M428" s="2"/>
      <c r="N428" s="221"/>
      <c r="O428" s="2"/>
      <c r="P428" s="221"/>
      <c r="Q428" s="2"/>
      <c r="R428" s="221"/>
      <c r="S428" s="2"/>
      <c r="T428" s="169" t="str">
        <f t="shared" si="42"/>
        <v/>
      </c>
      <c r="U428" s="39" t="str">
        <f t="shared" si="43"/>
        <v/>
      </c>
      <c r="V428" s="170"/>
      <c r="W428" s="40"/>
      <c r="X428" s="41" t="str">
        <f t="shared" si="38"/>
        <v/>
      </c>
      <c r="Y428" s="205" t="str">
        <f t="shared" si="39"/>
        <v/>
      </c>
      <c r="Z428" s="205" t="str">
        <f t="shared" si="40"/>
        <v/>
      </c>
      <c r="AA428" s="163">
        <f t="shared" si="41"/>
        <v>0</v>
      </c>
    </row>
    <row r="429" spans="1:27" ht="26.1" customHeight="1" thickTop="1" thickBot="1">
      <c r="A429" s="32"/>
      <c r="B429" s="33"/>
      <c r="C429" s="32"/>
      <c r="D429" s="218"/>
      <c r="E429" s="219"/>
      <c r="F429" s="220"/>
      <c r="G429" s="34"/>
      <c r="H429" s="221"/>
      <c r="I429" s="2"/>
      <c r="J429" s="221"/>
      <c r="K429" s="2"/>
      <c r="L429" s="221"/>
      <c r="M429" s="2"/>
      <c r="N429" s="221"/>
      <c r="O429" s="2"/>
      <c r="P429" s="221"/>
      <c r="Q429" s="2"/>
      <c r="R429" s="221"/>
      <c r="S429" s="2"/>
      <c r="T429" s="169" t="str">
        <f t="shared" si="42"/>
        <v/>
      </c>
      <c r="U429" s="39" t="str">
        <f t="shared" si="43"/>
        <v/>
      </c>
      <c r="V429" s="170"/>
      <c r="W429" s="40"/>
      <c r="X429" s="41" t="str">
        <f t="shared" si="38"/>
        <v/>
      </c>
      <c r="Y429" s="205" t="str">
        <f t="shared" si="39"/>
        <v/>
      </c>
      <c r="Z429" s="205" t="str">
        <f t="shared" si="40"/>
        <v/>
      </c>
      <c r="AA429" s="163">
        <f t="shared" si="41"/>
        <v>0</v>
      </c>
    </row>
    <row r="430" spans="1:27" ht="26.1" customHeight="1" thickTop="1" thickBot="1">
      <c r="A430" s="32"/>
      <c r="B430" s="33"/>
      <c r="C430" s="32"/>
      <c r="D430" s="218"/>
      <c r="E430" s="219"/>
      <c r="F430" s="220"/>
      <c r="G430" s="34"/>
      <c r="H430" s="221"/>
      <c r="I430" s="2"/>
      <c r="J430" s="221"/>
      <c r="K430" s="2"/>
      <c r="L430" s="221"/>
      <c r="M430" s="2"/>
      <c r="N430" s="221"/>
      <c r="O430" s="2"/>
      <c r="P430" s="221"/>
      <c r="Q430" s="2"/>
      <c r="R430" s="221"/>
      <c r="S430" s="2"/>
      <c r="T430" s="169" t="str">
        <f t="shared" si="42"/>
        <v/>
      </c>
      <c r="U430" s="39" t="str">
        <f t="shared" si="43"/>
        <v/>
      </c>
      <c r="V430" s="170"/>
      <c r="W430" s="40"/>
      <c r="X430" s="41" t="str">
        <f t="shared" si="38"/>
        <v/>
      </c>
      <c r="Y430" s="205" t="str">
        <f t="shared" si="39"/>
        <v/>
      </c>
      <c r="Z430" s="205" t="str">
        <f t="shared" si="40"/>
        <v/>
      </c>
      <c r="AA430" s="163">
        <f t="shared" si="41"/>
        <v>0</v>
      </c>
    </row>
    <row r="431" spans="1:27" ht="26.1" customHeight="1" thickTop="1" thickBot="1">
      <c r="A431" s="32"/>
      <c r="B431" s="33"/>
      <c r="C431" s="32"/>
      <c r="D431" s="218"/>
      <c r="E431" s="219"/>
      <c r="F431" s="220"/>
      <c r="G431" s="34"/>
      <c r="H431" s="221"/>
      <c r="I431" s="2"/>
      <c r="J431" s="221"/>
      <c r="K431" s="2"/>
      <c r="L431" s="221"/>
      <c r="M431" s="2"/>
      <c r="N431" s="221"/>
      <c r="O431" s="2"/>
      <c r="P431" s="221"/>
      <c r="Q431" s="2"/>
      <c r="R431" s="221"/>
      <c r="S431" s="2"/>
      <c r="T431" s="169" t="str">
        <f t="shared" si="42"/>
        <v/>
      </c>
      <c r="U431" s="39" t="str">
        <f t="shared" si="43"/>
        <v/>
      </c>
      <c r="V431" s="170"/>
      <c r="W431" s="40"/>
      <c r="X431" s="41" t="str">
        <f t="shared" si="38"/>
        <v/>
      </c>
      <c r="Y431" s="205" t="str">
        <f t="shared" si="39"/>
        <v/>
      </c>
      <c r="Z431" s="205" t="str">
        <f t="shared" si="40"/>
        <v/>
      </c>
      <c r="AA431" s="163">
        <f t="shared" si="41"/>
        <v>0</v>
      </c>
    </row>
    <row r="432" spans="1:27" ht="26.1" customHeight="1" thickTop="1" thickBot="1">
      <c r="A432" s="32"/>
      <c r="B432" s="33"/>
      <c r="C432" s="32"/>
      <c r="D432" s="218"/>
      <c r="E432" s="219"/>
      <c r="F432" s="220"/>
      <c r="G432" s="34"/>
      <c r="H432" s="221"/>
      <c r="I432" s="2"/>
      <c r="J432" s="221"/>
      <c r="K432" s="2"/>
      <c r="L432" s="221"/>
      <c r="M432" s="2"/>
      <c r="N432" s="221"/>
      <c r="O432" s="2"/>
      <c r="P432" s="221"/>
      <c r="Q432" s="2"/>
      <c r="R432" s="221"/>
      <c r="S432" s="2"/>
      <c r="T432" s="169" t="str">
        <f t="shared" si="42"/>
        <v/>
      </c>
      <c r="U432" s="39" t="str">
        <f t="shared" si="43"/>
        <v/>
      </c>
      <c r="V432" s="170"/>
      <c r="W432" s="40"/>
      <c r="X432" s="41" t="str">
        <f t="shared" si="38"/>
        <v/>
      </c>
      <c r="Y432" s="205" t="str">
        <f t="shared" si="39"/>
        <v/>
      </c>
      <c r="Z432" s="205" t="str">
        <f t="shared" si="40"/>
        <v/>
      </c>
      <c r="AA432" s="163">
        <f t="shared" si="41"/>
        <v>0</v>
      </c>
    </row>
    <row r="433" spans="1:27" ht="26.1" customHeight="1" thickTop="1" thickBot="1">
      <c r="A433" s="32"/>
      <c r="B433" s="33"/>
      <c r="C433" s="32"/>
      <c r="D433" s="218"/>
      <c r="E433" s="219"/>
      <c r="F433" s="220"/>
      <c r="G433" s="34"/>
      <c r="H433" s="221"/>
      <c r="I433" s="2"/>
      <c r="J433" s="221"/>
      <c r="K433" s="2"/>
      <c r="L433" s="221"/>
      <c r="M433" s="2"/>
      <c r="N433" s="221"/>
      <c r="O433" s="2"/>
      <c r="P433" s="221"/>
      <c r="Q433" s="2"/>
      <c r="R433" s="221"/>
      <c r="S433" s="2"/>
      <c r="T433" s="169" t="str">
        <f t="shared" si="42"/>
        <v/>
      </c>
      <c r="U433" s="39" t="str">
        <f t="shared" si="43"/>
        <v/>
      </c>
      <c r="V433" s="170"/>
      <c r="W433" s="40"/>
      <c r="X433" s="41" t="str">
        <f t="shared" si="38"/>
        <v/>
      </c>
      <c r="Y433" s="205" t="str">
        <f t="shared" si="39"/>
        <v/>
      </c>
      <c r="Z433" s="205" t="str">
        <f t="shared" si="40"/>
        <v/>
      </c>
      <c r="AA433" s="163">
        <f t="shared" si="41"/>
        <v>0</v>
      </c>
    </row>
    <row r="434" spans="1:27" ht="26.1" customHeight="1" thickTop="1" thickBot="1">
      <c r="A434" s="32"/>
      <c r="B434" s="33"/>
      <c r="C434" s="32"/>
      <c r="D434" s="218"/>
      <c r="E434" s="219"/>
      <c r="F434" s="220"/>
      <c r="G434" s="34"/>
      <c r="H434" s="221"/>
      <c r="I434" s="2"/>
      <c r="J434" s="221"/>
      <c r="K434" s="2"/>
      <c r="L434" s="221"/>
      <c r="M434" s="2"/>
      <c r="N434" s="221"/>
      <c r="O434" s="2"/>
      <c r="P434" s="221"/>
      <c r="Q434" s="2"/>
      <c r="R434" s="221"/>
      <c r="S434" s="2"/>
      <c r="T434" s="169" t="str">
        <f t="shared" si="42"/>
        <v/>
      </c>
      <c r="U434" s="39" t="str">
        <f t="shared" si="43"/>
        <v/>
      </c>
      <c r="V434" s="170"/>
      <c r="W434" s="40"/>
      <c r="X434" s="41" t="str">
        <f t="shared" si="38"/>
        <v/>
      </c>
      <c r="Y434" s="205" t="str">
        <f t="shared" si="39"/>
        <v/>
      </c>
      <c r="Z434" s="205" t="str">
        <f t="shared" si="40"/>
        <v/>
      </c>
      <c r="AA434" s="163">
        <f t="shared" si="41"/>
        <v>0</v>
      </c>
    </row>
    <row r="435" spans="1:27" ht="26.1" customHeight="1" thickTop="1" thickBot="1">
      <c r="A435" s="32"/>
      <c r="B435" s="33"/>
      <c r="C435" s="32"/>
      <c r="D435" s="218"/>
      <c r="E435" s="219"/>
      <c r="F435" s="220"/>
      <c r="G435" s="34"/>
      <c r="H435" s="221"/>
      <c r="I435" s="2"/>
      <c r="J435" s="221"/>
      <c r="K435" s="2"/>
      <c r="L435" s="221"/>
      <c r="M435" s="2"/>
      <c r="N435" s="221"/>
      <c r="O435" s="2"/>
      <c r="P435" s="221"/>
      <c r="Q435" s="2"/>
      <c r="R435" s="221"/>
      <c r="S435" s="2"/>
      <c r="T435" s="169" t="str">
        <f t="shared" si="42"/>
        <v/>
      </c>
      <c r="U435" s="39" t="str">
        <f t="shared" si="43"/>
        <v/>
      </c>
      <c r="V435" s="170"/>
      <c r="W435" s="40"/>
      <c r="X435" s="41" t="str">
        <f t="shared" si="38"/>
        <v/>
      </c>
      <c r="Y435" s="205" t="str">
        <f t="shared" si="39"/>
        <v/>
      </c>
      <c r="Z435" s="205" t="str">
        <f t="shared" si="40"/>
        <v/>
      </c>
      <c r="AA435" s="163">
        <f t="shared" si="41"/>
        <v>0</v>
      </c>
    </row>
    <row r="436" spans="1:27" ht="26.1" customHeight="1" thickTop="1" thickBot="1">
      <c r="A436" s="32"/>
      <c r="B436" s="33"/>
      <c r="C436" s="32"/>
      <c r="D436" s="218"/>
      <c r="E436" s="219"/>
      <c r="F436" s="220"/>
      <c r="G436" s="34"/>
      <c r="H436" s="221"/>
      <c r="I436" s="2"/>
      <c r="J436" s="221"/>
      <c r="K436" s="2"/>
      <c r="L436" s="221"/>
      <c r="M436" s="2"/>
      <c r="N436" s="221"/>
      <c r="O436" s="2"/>
      <c r="P436" s="221"/>
      <c r="Q436" s="2"/>
      <c r="R436" s="221"/>
      <c r="S436" s="2"/>
      <c r="T436" s="169" t="str">
        <f t="shared" si="42"/>
        <v/>
      </c>
      <c r="U436" s="39" t="str">
        <f t="shared" si="43"/>
        <v/>
      </c>
      <c r="V436" s="170"/>
      <c r="W436" s="40"/>
      <c r="X436" s="41" t="str">
        <f t="shared" si="38"/>
        <v/>
      </c>
      <c r="Y436" s="205" t="str">
        <f t="shared" si="39"/>
        <v/>
      </c>
      <c r="Z436" s="205" t="str">
        <f t="shared" si="40"/>
        <v/>
      </c>
      <c r="AA436" s="163">
        <f t="shared" si="41"/>
        <v>0</v>
      </c>
    </row>
    <row r="437" spans="1:27" ht="26.1" customHeight="1" thickTop="1" thickBot="1">
      <c r="A437" s="32"/>
      <c r="B437" s="33"/>
      <c r="C437" s="32"/>
      <c r="D437" s="218"/>
      <c r="E437" s="219"/>
      <c r="F437" s="220"/>
      <c r="G437" s="34"/>
      <c r="H437" s="221"/>
      <c r="I437" s="2"/>
      <c r="J437" s="221"/>
      <c r="K437" s="2"/>
      <c r="L437" s="221"/>
      <c r="M437" s="2"/>
      <c r="N437" s="221"/>
      <c r="O437" s="2"/>
      <c r="P437" s="221"/>
      <c r="Q437" s="2"/>
      <c r="R437" s="221"/>
      <c r="S437" s="2"/>
      <c r="T437" s="169" t="str">
        <f t="shared" si="42"/>
        <v/>
      </c>
      <c r="U437" s="39" t="str">
        <f t="shared" si="43"/>
        <v/>
      </c>
      <c r="V437" s="170"/>
      <c r="W437" s="40"/>
      <c r="X437" s="41" t="str">
        <f t="shared" si="38"/>
        <v/>
      </c>
      <c r="Y437" s="205" t="str">
        <f t="shared" si="39"/>
        <v/>
      </c>
      <c r="Z437" s="205" t="str">
        <f t="shared" si="40"/>
        <v/>
      </c>
      <c r="AA437" s="163">
        <f t="shared" si="41"/>
        <v>0</v>
      </c>
    </row>
    <row r="438" spans="1:27" ht="26.1" customHeight="1" thickTop="1" thickBot="1">
      <c r="A438" s="32"/>
      <c r="B438" s="33"/>
      <c r="C438" s="32"/>
      <c r="D438" s="218"/>
      <c r="E438" s="219"/>
      <c r="F438" s="220"/>
      <c r="G438" s="34"/>
      <c r="H438" s="221"/>
      <c r="I438" s="2"/>
      <c r="J438" s="221"/>
      <c r="K438" s="2"/>
      <c r="L438" s="221"/>
      <c r="M438" s="2"/>
      <c r="N438" s="221"/>
      <c r="O438" s="2"/>
      <c r="P438" s="221"/>
      <c r="Q438" s="2"/>
      <c r="R438" s="221"/>
      <c r="S438" s="2"/>
      <c r="T438" s="169" t="str">
        <f t="shared" si="42"/>
        <v/>
      </c>
      <c r="U438" s="39" t="str">
        <f t="shared" si="43"/>
        <v/>
      </c>
      <c r="V438" s="170"/>
      <c r="W438" s="40"/>
      <c r="X438" s="41" t="str">
        <f t="shared" si="38"/>
        <v/>
      </c>
      <c r="Y438" s="205" t="str">
        <f t="shared" si="39"/>
        <v/>
      </c>
      <c r="Z438" s="205" t="str">
        <f t="shared" si="40"/>
        <v/>
      </c>
      <c r="AA438" s="163">
        <f t="shared" si="41"/>
        <v>0</v>
      </c>
    </row>
    <row r="439" spans="1:27" ht="26.1" customHeight="1" thickTop="1" thickBot="1">
      <c r="A439" s="32"/>
      <c r="B439" s="33"/>
      <c r="C439" s="32"/>
      <c r="D439" s="218"/>
      <c r="E439" s="219"/>
      <c r="F439" s="220"/>
      <c r="G439" s="34"/>
      <c r="H439" s="221"/>
      <c r="I439" s="2"/>
      <c r="J439" s="221"/>
      <c r="K439" s="2"/>
      <c r="L439" s="221"/>
      <c r="M439" s="2"/>
      <c r="N439" s="221"/>
      <c r="O439" s="2"/>
      <c r="P439" s="221"/>
      <c r="Q439" s="2"/>
      <c r="R439" s="221"/>
      <c r="S439" s="2"/>
      <c r="T439" s="169" t="str">
        <f t="shared" si="42"/>
        <v/>
      </c>
      <c r="U439" s="39" t="str">
        <f t="shared" si="43"/>
        <v/>
      </c>
      <c r="V439" s="170"/>
      <c r="W439" s="40"/>
      <c r="X439" s="41" t="str">
        <f t="shared" si="38"/>
        <v/>
      </c>
      <c r="Y439" s="205" t="str">
        <f t="shared" si="39"/>
        <v/>
      </c>
      <c r="Z439" s="205" t="str">
        <f t="shared" si="40"/>
        <v/>
      </c>
      <c r="AA439" s="163">
        <f t="shared" si="41"/>
        <v>0</v>
      </c>
    </row>
    <row r="440" spans="1:27" ht="26.1" customHeight="1" thickTop="1" thickBot="1">
      <c r="A440" s="32"/>
      <c r="B440" s="33"/>
      <c r="C440" s="32"/>
      <c r="D440" s="218"/>
      <c r="E440" s="219"/>
      <c r="F440" s="220"/>
      <c r="G440" s="34"/>
      <c r="H440" s="221"/>
      <c r="I440" s="2"/>
      <c r="J440" s="221"/>
      <c r="K440" s="2"/>
      <c r="L440" s="221"/>
      <c r="M440" s="2"/>
      <c r="N440" s="221"/>
      <c r="O440" s="2"/>
      <c r="P440" s="221"/>
      <c r="Q440" s="2"/>
      <c r="R440" s="221"/>
      <c r="S440" s="2"/>
      <c r="T440" s="169" t="str">
        <f t="shared" si="42"/>
        <v/>
      </c>
      <c r="U440" s="39" t="str">
        <f t="shared" si="43"/>
        <v/>
      </c>
      <c r="V440" s="170"/>
      <c r="W440" s="40"/>
      <c r="X440" s="41" t="str">
        <f t="shared" si="38"/>
        <v/>
      </c>
      <c r="Y440" s="205" t="str">
        <f t="shared" si="39"/>
        <v/>
      </c>
      <c r="Z440" s="205" t="str">
        <f t="shared" si="40"/>
        <v/>
      </c>
      <c r="AA440" s="163">
        <f t="shared" si="41"/>
        <v>0</v>
      </c>
    </row>
    <row r="441" spans="1:27" ht="26.1" customHeight="1" thickTop="1" thickBot="1">
      <c r="A441" s="32"/>
      <c r="B441" s="33"/>
      <c r="C441" s="32"/>
      <c r="D441" s="218"/>
      <c r="E441" s="219"/>
      <c r="F441" s="220"/>
      <c r="G441" s="34"/>
      <c r="H441" s="221"/>
      <c r="I441" s="2"/>
      <c r="J441" s="221"/>
      <c r="K441" s="2"/>
      <c r="L441" s="221"/>
      <c r="M441" s="2"/>
      <c r="N441" s="221"/>
      <c r="O441" s="2"/>
      <c r="P441" s="221"/>
      <c r="Q441" s="2"/>
      <c r="R441" s="221"/>
      <c r="S441" s="2"/>
      <c r="T441" s="169" t="str">
        <f t="shared" si="42"/>
        <v/>
      </c>
      <c r="U441" s="39" t="str">
        <f t="shared" si="43"/>
        <v/>
      </c>
      <c r="V441" s="170"/>
      <c r="W441" s="40"/>
      <c r="X441" s="41" t="str">
        <f t="shared" si="38"/>
        <v/>
      </c>
      <c r="Y441" s="205" t="str">
        <f t="shared" si="39"/>
        <v/>
      </c>
      <c r="Z441" s="205" t="str">
        <f t="shared" si="40"/>
        <v/>
      </c>
      <c r="AA441" s="163">
        <f t="shared" si="41"/>
        <v>0</v>
      </c>
    </row>
    <row r="442" spans="1:27" ht="26.1" customHeight="1" thickTop="1" thickBot="1">
      <c r="A442" s="32"/>
      <c r="B442" s="33"/>
      <c r="C442" s="32"/>
      <c r="D442" s="218"/>
      <c r="E442" s="219"/>
      <c r="F442" s="220"/>
      <c r="G442" s="34"/>
      <c r="H442" s="221"/>
      <c r="I442" s="2"/>
      <c r="J442" s="221"/>
      <c r="K442" s="2"/>
      <c r="L442" s="221"/>
      <c r="M442" s="2"/>
      <c r="N442" s="221"/>
      <c r="O442" s="2"/>
      <c r="P442" s="221"/>
      <c r="Q442" s="2"/>
      <c r="R442" s="221"/>
      <c r="S442" s="2"/>
      <c r="T442" s="169" t="str">
        <f t="shared" si="42"/>
        <v/>
      </c>
      <c r="U442" s="39" t="str">
        <f t="shared" si="43"/>
        <v/>
      </c>
      <c r="V442" s="170"/>
      <c r="W442" s="40"/>
      <c r="X442" s="41" t="str">
        <f t="shared" si="38"/>
        <v/>
      </c>
      <c r="Y442" s="205" t="str">
        <f t="shared" si="39"/>
        <v/>
      </c>
      <c r="Z442" s="205" t="str">
        <f t="shared" si="40"/>
        <v/>
      </c>
      <c r="AA442" s="163">
        <f t="shared" si="41"/>
        <v>0</v>
      </c>
    </row>
    <row r="443" spans="1:27" ht="26.1" customHeight="1" thickTop="1" thickBot="1">
      <c r="A443" s="32"/>
      <c r="B443" s="33"/>
      <c r="C443" s="32"/>
      <c r="D443" s="218"/>
      <c r="E443" s="219"/>
      <c r="F443" s="220"/>
      <c r="G443" s="34"/>
      <c r="H443" s="221"/>
      <c r="I443" s="2"/>
      <c r="J443" s="221"/>
      <c r="K443" s="2"/>
      <c r="L443" s="221"/>
      <c r="M443" s="2"/>
      <c r="N443" s="221"/>
      <c r="O443" s="2"/>
      <c r="P443" s="221"/>
      <c r="Q443" s="2"/>
      <c r="R443" s="221"/>
      <c r="S443" s="2"/>
      <c r="T443" s="169" t="str">
        <f t="shared" si="42"/>
        <v/>
      </c>
      <c r="U443" s="39" t="str">
        <f t="shared" si="43"/>
        <v/>
      </c>
      <c r="V443" s="170"/>
      <c r="W443" s="40"/>
      <c r="X443" s="41" t="str">
        <f t="shared" si="38"/>
        <v/>
      </c>
      <c r="Y443" s="205" t="str">
        <f t="shared" si="39"/>
        <v/>
      </c>
      <c r="Z443" s="205" t="str">
        <f t="shared" si="40"/>
        <v/>
      </c>
      <c r="AA443" s="163">
        <f t="shared" si="41"/>
        <v>0</v>
      </c>
    </row>
    <row r="444" spans="1:27" ht="26.1" customHeight="1" thickTop="1" thickBot="1">
      <c r="A444" s="32"/>
      <c r="B444" s="33"/>
      <c r="C444" s="32"/>
      <c r="D444" s="218"/>
      <c r="E444" s="219"/>
      <c r="F444" s="220"/>
      <c r="G444" s="34"/>
      <c r="H444" s="221"/>
      <c r="I444" s="2"/>
      <c r="J444" s="221"/>
      <c r="K444" s="2"/>
      <c r="L444" s="221"/>
      <c r="M444" s="2"/>
      <c r="N444" s="221"/>
      <c r="O444" s="2"/>
      <c r="P444" s="221"/>
      <c r="Q444" s="2"/>
      <c r="R444" s="221"/>
      <c r="S444" s="2"/>
      <c r="T444" s="169" t="str">
        <f t="shared" si="42"/>
        <v/>
      </c>
      <c r="U444" s="39" t="str">
        <f t="shared" si="43"/>
        <v/>
      </c>
      <c r="V444" s="170"/>
      <c r="W444" s="40"/>
      <c r="X444" s="41" t="str">
        <f t="shared" si="38"/>
        <v/>
      </c>
      <c r="Y444" s="205" t="str">
        <f t="shared" si="39"/>
        <v/>
      </c>
      <c r="Z444" s="205" t="str">
        <f t="shared" si="40"/>
        <v/>
      </c>
      <c r="AA444" s="163">
        <f t="shared" si="41"/>
        <v>0</v>
      </c>
    </row>
    <row r="445" spans="1:27" ht="26.1" customHeight="1" thickTop="1" thickBot="1">
      <c r="A445" s="32"/>
      <c r="B445" s="33"/>
      <c r="C445" s="32"/>
      <c r="D445" s="218"/>
      <c r="E445" s="219"/>
      <c r="F445" s="220"/>
      <c r="G445" s="34"/>
      <c r="H445" s="221"/>
      <c r="I445" s="2"/>
      <c r="J445" s="221"/>
      <c r="K445" s="2"/>
      <c r="L445" s="221"/>
      <c r="M445" s="2"/>
      <c r="N445" s="221"/>
      <c r="O445" s="2"/>
      <c r="P445" s="221"/>
      <c r="Q445" s="2"/>
      <c r="R445" s="221"/>
      <c r="S445" s="2"/>
      <c r="T445" s="169" t="str">
        <f t="shared" si="42"/>
        <v/>
      </c>
      <c r="U445" s="39" t="str">
        <f t="shared" si="43"/>
        <v/>
      </c>
      <c r="V445" s="170"/>
      <c r="W445" s="40"/>
      <c r="X445" s="41" t="str">
        <f t="shared" si="38"/>
        <v/>
      </c>
      <c r="Y445" s="205" t="str">
        <f t="shared" si="39"/>
        <v/>
      </c>
      <c r="Z445" s="205" t="str">
        <f t="shared" si="40"/>
        <v/>
      </c>
      <c r="AA445" s="163">
        <f t="shared" si="41"/>
        <v>0</v>
      </c>
    </row>
    <row r="446" spans="1:27" ht="26.1" customHeight="1" thickTop="1" thickBot="1">
      <c r="A446" s="32"/>
      <c r="B446" s="33"/>
      <c r="C446" s="32"/>
      <c r="D446" s="218"/>
      <c r="E446" s="219"/>
      <c r="F446" s="220"/>
      <c r="G446" s="34"/>
      <c r="H446" s="221"/>
      <c r="I446" s="2"/>
      <c r="J446" s="221"/>
      <c r="K446" s="2"/>
      <c r="L446" s="221"/>
      <c r="M446" s="2"/>
      <c r="N446" s="221"/>
      <c r="O446" s="2"/>
      <c r="P446" s="221"/>
      <c r="Q446" s="2"/>
      <c r="R446" s="221"/>
      <c r="S446" s="2"/>
      <c r="T446" s="169" t="str">
        <f t="shared" si="42"/>
        <v/>
      </c>
      <c r="U446" s="39" t="str">
        <f t="shared" si="43"/>
        <v/>
      </c>
      <c r="V446" s="170"/>
      <c r="W446" s="40"/>
      <c r="X446" s="41" t="str">
        <f t="shared" si="38"/>
        <v/>
      </c>
      <c r="Y446" s="205" t="str">
        <f t="shared" si="39"/>
        <v/>
      </c>
      <c r="Z446" s="205" t="str">
        <f t="shared" si="40"/>
        <v/>
      </c>
      <c r="AA446" s="163">
        <f t="shared" si="41"/>
        <v>0</v>
      </c>
    </row>
    <row r="447" spans="1:27" ht="26.1" customHeight="1" thickTop="1" thickBot="1">
      <c r="A447" s="32"/>
      <c r="B447" s="33"/>
      <c r="C447" s="32"/>
      <c r="D447" s="218"/>
      <c r="E447" s="219"/>
      <c r="F447" s="220"/>
      <c r="G447" s="34"/>
      <c r="H447" s="221"/>
      <c r="I447" s="2"/>
      <c r="J447" s="221"/>
      <c r="K447" s="2"/>
      <c r="L447" s="221"/>
      <c r="M447" s="2"/>
      <c r="N447" s="221"/>
      <c r="O447" s="2"/>
      <c r="P447" s="221"/>
      <c r="Q447" s="2"/>
      <c r="R447" s="221"/>
      <c r="S447" s="2"/>
      <c r="T447" s="169" t="str">
        <f t="shared" si="42"/>
        <v/>
      </c>
      <c r="U447" s="39" t="str">
        <f t="shared" si="43"/>
        <v/>
      </c>
      <c r="V447" s="170"/>
      <c r="W447" s="40"/>
      <c r="X447" s="41" t="str">
        <f t="shared" si="38"/>
        <v/>
      </c>
      <c r="Y447" s="205" t="str">
        <f t="shared" si="39"/>
        <v/>
      </c>
      <c r="Z447" s="205" t="str">
        <f t="shared" si="40"/>
        <v/>
      </c>
      <c r="AA447" s="163">
        <f t="shared" si="41"/>
        <v>0</v>
      </c>
    </row>
    <row r="448" spans="1:27" ht="26.1" customHeight="1" thickTop="1" thickBot="1">
      <c r="A448" s="32"/>
      <c r="B448" s="33"/>
      <c r="C448" s="32"/>
      <c r="D448" s="218"/>
      <c r="E448" s="219"/>
      <c r="F448" s="220"/>
      <c r="G448" s="34"/>
      <c r="H448" s="221"/>
      <c r="I448" s="2"/>
      <c r="J448" s="221"/>
      <c r="K448" s="2"/>
      <c r="L448" s="221"/>
      <c r="M448" s="2"/>
      <c r="N448" s="221"/>
      <c r="O448" s="2"/>
      <c r="P448" s="221"/>
      <c r="Q448" s="2"/>
      <c r="R448" s="221"/>
      <c r="S448" s="2"/>
      <c r="T448" s="169" t="str">
        <f t="shared" si="42"/>
        <v/>
      </c>
      <c r="U448" s="39" t="str">
        <f t="shared" si="43"/>
        <v/>
      </c>
      <c r="V448" s="170"/>
      <c r="W448" s="40"/>
      <c r="X448" s="41" t="str">
        <f t="shared" si="38"/>
        <v/>
      </c>
      <c r="Y448" s="205" t="str">
        <f t="shared" si="39"/>
        <v/>
      </c>
      <c r="Z448" s="205" t="str">
        <f t="shared" si="40"/>
        <v/>
      </c>
      <c r="AA448" s="163">
        <f t="shared" si="41"/>
        <v>0</v>
      </c>
    </row>
    <row r="449" spans="1:27" ht="26.1" customHeight="1" thickTop="1" thickBot="1">
      <c r="A449" s="32"/>
      <c r="B449" s="33"/>
      <c r="C449" s="32"/>
      <c r="D449" s="218"/>
      <c r="E449" s="219"/>
      <c r="F449" s="220"/>
      <c r="G449" s="34"/>
      <c r="H449" s="221"/>
      <c r="I449" s="2"/>
      <c r="J449" s="221"/>
      <c r="K449" s="2"/>
      <c r="L449" s="221"/>
      <c r="M449" s="2"/>
      <c r="N449" s="221"/>
      <c r="O449" s="2"/>
      <c r="P449" s="221"/>
      <c r="Q449" s="2"/>
      <c r="R449" s="221"/>
      <c r="S449" s="2"/>
      <c r="T449" s="169" t="str">
        <f t="shared" si="42"/>
        <v/>
      </c>
      <c r="U449" s="39" t="str">
        <f t="shared" si="43"/>
        <v/>
      </c>
      <c r="V449" s="170"/>
      <c r="W449" s="40"/>
      <c r="X449" s="41" t="str">
        <f t="shared" si="38"/>
        <v/>
      </c>
      <c r="Y449" s="205" t="str">
        <f t="shared" si="39"/>
        <v/>
      </c>
      <c r="Z449" s="205" t="str">
        <f t="shared" si="40"/>
        <v/>
      </c>
      <c r="AA449" s="163">
        <f t="shared" si="41"/>
        <v>0</v>
      </c>
    </row>
    <row r="450" spans="1:27" ht="26.1" customHeight="1" thickTop="1" thickBot="1">
      <c r="A450" s="32"/>
      <c r="B450" s="33"/>
      <c r="C450" s="32"/>
      <c r="D450" s="218"/>
      <c r="E450" s="219"/>
      <c r="F450" s="220"/>
      <c r="G450" s="34"/>
      <c r="H450" s="221"/>
      <c r="I450" s="2"/>
      <c r="J450" s="221"/>
      <c r="K450" s="2"/>
      <c r="L450" s="221"/>
      <c r="M450" s="2"/>
      <c r="N450" s="221"/>
      <c r="O450" s="2"/>
      <c r="P450" s="221"/>
      <c r="Q450" s="2"/>
      <c r="R450" s="221"/>
      <c r="S450" s="2"/>
      <c r="T450" s="169" t="str">
        <f t="shared" si="42"/>
        <v/>
      </c>
      <c r="U450" s="39" t="str">
        <f t="shared" si="43"/>
        <v/>
      </c>
      <c r="V450" s="170"/>
      <c r="W450" s="40"/>
      <c r="X450" s="41" t="str">
        <f t="shared" si="38"/>
        <v/>
      </c>
      <c r="Y450" s="205" t="str">
        <f t="shared" si="39"/>
        <v/>
      </c>
      <c r="Z450" s="205" t="str">
        <f t="shared" si="40"/>
        <v/>
      </c>
      <c r="AA450" s="163">
        <f t="shared" si="41"/>
        <v>0</v>
      </c>
    </row>
    <row r="451" spans="1:27" ht="26.1" customHeight="1" thickTop="1" thickBot="1">
      <c r="A451" s="32"/>
      <c r="B451" s="33"/>
      <c r="C451" s="32"/>
      <c r="D451" s="218"/>
      <c r="E451" s="219"/>
      <c r="F451" s="220"/>
      <c r="G451" s="34"/>
      <c r="H451" s="221"/>
      <c r="I451" s="2"/>
      <c r="J451" s="221"/>
      <c r="K451" s="2"/>
      <c r="L451" s="221"/>
      <c r="M451" s="2"/>
      <c r="N451" s="221"/>
      <c r="O451" s="2"/>
      <c r="P451" s="221"/>
      <c r="Q451" s="2"/>
      <c r="R451" s="221"/>
      <c r="S451" s="2"/>
      <c r="T451" s="169" t="str">
        <f t="shared" si="42"/>
        <v/>
      </c>
      <c r="U451" s="39" t="str">
        <f t="shared" si="43"/>
        <v/>
      </c>
      <c r="V451" s="170"/>
      <c r="W451" s="40"/>
      <c r="X451" s="41" t="str">
        <f t="shared" si="38"/>
        <v/>
      </c>
      <c r="Y451" s="205" t="str">
        <f t="shared" si="39"/>
        <v/>
      </c>
      <c r="Z451" s="205" t="str">
        <f t="shared" si="40"/>
        <v/>
      </c>
      <c r="AA451" s="163">
        <f t="shared" si="41"/>
        <v>0</v>
      </c>
    </row>
    <row r="452" spans="1:27" ht="26.1" customHeight="1" thickTop="1" thickBot="1">
      <c r="A452" s="32"/>
      <c r="B452" s="33"/>
      <c r="C452" s="32"/>
      <c r="D452" s="218"/>
      <c r="E452" s="219"/>
      <c r="F452" s="220"/>
      <c r="G452" s="34"/>
      <c r="H452" s="221"/>
      <c r="I452" s="2"/>
      <c r="J452" s="221"/>
      <c r="K452" s="2"/>
      <c r="L452" s="221"/>
      <c r="M452" s="2"/>
      <c r="N452" s="221"/>
      <c r="O452" s="2"/>
      <c r="P452" s="221"/>
      <c r="Q452" s="2"/>
      <c r="R452" s="221"/>
      <c r="S452" s="2"/>
      <c r="T452" s="169" t="str">
        <f t="shared" si="42"/>
        <v/>
      </c>
      <c r="U452" s="39" t="str">
        <f t="shared" si="43"/>
        <v/>
      </c>
      <c r="V452" s="170"/>
      <c r="W452" s="40"/>
      <c r="X452" s="41" t="str">
        <f t="shared" si="38"/>
        <v/>
      </c>
      <c r="Y452" s="205" t="str">
        <f t="shared" si="39"/>
        <v/>
      </c>
      <c r="Z452" s="205" t="str">
        <f t="shared" si="40"/>
        <v/>
      </c>
      <c r="AA452" s="163">
        <f t="shared" si="41"/>
        <v>0</v>
      </c>
    </row>
    <row r="453" spans="1:27" ht="26.1" customHeight="1" thickTop="1" thickBot="1">
      <c r="A453" s="32"/>
      <c r="B453" s="33"/>
      <c r="C453" s="32"/>
      <c r="D453" s="218"/>
      <c r="E453" s="219"/>
      <c r="F453" s="220"/>
      <c r="G453" s="34"/>
      <c r="H453" s="221"/>
      <c r="I453" s="2"/>
      <c r="J453" s="221"/>
      <c r="K453" s="2"/>
      <c r="L453" s="221"/>
      <c r="M453" s="2"/>
      <c r="N453" s="221"/>
      <c r="O453" s="2"/>
      <c r="P453" s="221"/>
      <c r="Q453" s="2"/>
      <c r="R453" s="221"/>
      <c r="S453" s="2"/>
      <c r="T453" s="169" t="str">
        <f t="shared" si="42"/>
        <v/>
      </c>
      <c r="U453" s="39" t="str">
        <f t="shared" si="43"/>
        <v/>
      </c>
      <c r="V453" s="170"/>
      <c r="W453" s="40"/>
      <c r="X453" s="41" t="str">
        <f t="shared" si="38"/>
        <v/>
      </c>
      <c r="Y453" s="205" t="str">
        <f t="shared" si="39"/>
        <v/>
      </c>
      <c r="Z453" s="205" t="str">
        <f t="shared" si="40"/>
        <v/>
      </c>
      <c r="AA453" s="163">
        <f t="shared" si="41"/>
        <v>0</v>
      </c>
    </row>
    <row r="454" spans="1:27" ht="26.1" customHeight="1" thickTop="1" thickBot="1">
      <c r="A454" s="32"/>
      <c r="B454" s="33"/>
      <c r="C454" s="32"/>
      <c r="D454" s="218"/>
      <c r="E454" s="219"/>
      <c r="F454" s="220"/>
      <c r="G454" s="34"/>
      <c r="H454" s="221"/>
      <c r="I454" s="2"/>
      <c r="J454" s="221"/>
      <c r="K454" s="2"/>
      <c r="L454" s="221"/>
      <c r="M454" s="2"/>
      <c r="N454" s="221"/>
      <c r="O454" s="2"/>
      <c r="P454" s="221"/>
      <c r="Q454" s="2"/>
      <c r="R454" s="221"/>
      <c r="S454" s="2"/>
      <c r="T454" s="169" t="str">
        <f t="shared" si="42"/>
        <v/>
      </c>
      <c r="U454" s="39" t="str">
        <f t="shared" si="43"/>
        <v/>
      </c>
      <c r="V454" s="170"/>
      <c r="W454" s="40"/>
      <c r="X454" s="41" t="str">
        <f t="shared" si="38"/>
        <v/>
      </c>
      <c r="Y454" s="205" t="str">
        <f t="shared" si="39"/>
        <v/>
      </c>
      <c r="Z454" s="205" t="str">
        <f t="shared" si="40"/>
        <v/>
      </c>
      <c r="AA454" s="163">
        <f t="shared" si="41"/>
        <v>0</v>
      </c>
    </row>
    <row r="455" spans="1:27" ht="26.1" customHeight="1" thickTop="1" thickBot="1">
      <c r="A455" s="32"/>
      <c r="B455" s="33"/>
      <c r="C455" s="32"/>
      <c r="D455" s="218"/>
      <c r="E455" s="219"/>
      <c r="F455" s="220"/>
      <c r="G455" s="34"/>
      <c r="H455" s="221"/>
      <c r="I455" s="2"/>
      <c r="J455" s="221"/>
      <c r="K455" s="2"/>
      <c r="L455" s="221"/>
      <c r="M455" s="2"/>
      <c r="N455" s="221"/>
      <c r="O455" s="2"/>
      <c r="P455" s="221"/>
      <c r="Q455" s="2"/>
      <c r="R455" s="221"/>
      <c r="S455" s="2"/>
      <c r="T455" s="169" t="str">
        <f t="shared" si="42"/>
        <v/>
      </c>
      <c r="U455" s="39" t="str">
        <f t="shared" si="43"/>
        <v/>
      </c>
      <c r="V455" s="170"/>
      <c r="W455" s="40"/>
      <c r="X455" s="41" t="str">
        <f t="shared" si="38"/>
        <v/>
      </c>
      <c r="Y455" s="205" t="str">
        <f t="shared" si="39"/>
        <v/>
      </c>
      <c r="Z455" s="205" t="str">
        <f t="shared" si="40"/>
        <v/>
      </c>
      <c r="AA455" s="163">
        <f t="shared" si="41"/>
        <v>0</v>
      </c>
    </row>
    <row r="456" spans="1:27" ht="26.1" customHeight="1" thickTop="1" thickBot="1">
      <c r="A456" s="32"/>
      <c r="B456" s="33"/>
      <c r="C456" s="32"/>
      <c r="D456" s="218"/>
      <c r="E456" s="219"/>
      <c r="F456" s="220"/>
      <c r="G456" s="34"/>
      <c r="H456" s="221"/>
      <c r="I456" s="2"/>
      <c r="J456" s="221"/>
      <c r="K456" s="2"/>
      <c r="L456" s="221"/>
      <c r="M456" s="2"/>
      <c r="N456" s="221"/>
      <c r="O456" s="2"/>
      <c r="P456" s="221"/>
      <c r="Q456" s="2"/>
      <c r="R456" s="221"/>
      <c r="S456" s="2"/>
      <c r="T456" s="169" t="str">
        <f t="shared" si="42"/>
        <v/>
      </c>
      <c r="U456" s="39" t="str">
        <f t="shared" si="43"/>
        <v/>
      </c>
      <c r="V456" s="170"/>
      <c r="W456" s="40"/>
      <c r="X456" s="41" t="str">
        <f t="shared" si="38"/>
        <v/>
      </c>
      <c r="Y456" s="205" t="str">
        <f t="shared" si="39"/>
        <v/>
      </c>
      <c r="Z456" s="205" t="str">
        <f t="shared" si="40"/>
        <v/>
      </c>
      <c r="AA456" s="163">
        <f t="shared" si="41"/>
        <v>0</v>
      </c>
    </row>
    <row r="457" spans="1:27" ht="26.1" customHeight="1" thickTop="1" thickBot="1">
      <c r="A457" s="32"/>
      <c r="B457" s="33"/>
      <c r="C457" s="32"/>
      <c r="D457" s="218"/>
      <c r="E457" s="219"/>
      <c r="F457" s="220"/>
      <c r="G457" s="34"/>
      <c r="H457" s="221"/>
      <c r="I457" s="2"/>
      <c r="J457" s="221"/>
      <c r="K457" s="2"/>
      <c r="L457" s="221"/>
      <c r="M457" s="2"/>
      <c r="N457" s="221"/>
      <c r="O457" s="2"/>
      <c r="P457" s="221"/>
      <c r="Q457" s="2"/>
      <c r="R457" s="221"/>
      <c r="S457" s="2"/>
      <c r="T457" s="169" t="str">
        <f t="shared" si="42"/>
        <v/>
      </c>
      <c r="U457" s="39" t="str">
        <f t="shared" si="43"/>
        <v/>
      </c>
      <c r="V457" s="170"/>
      <c r="W457" s="40"/>
      <c r="X457" s="41" t="str">
        <f t="shared" si="38"/>
        <v/>
      </c>
      <c r="Y457" s="205" t="str">
        <f t="shared" si="39"/>
        <v/>
      </c>
      <c r="Z457" s="205" t="str">
        <f t="shared" si="40"/>
        <v/>
      </c>
      <c r="AA457" s="163">
        <f t="shared" si="41"/>
        <v>0</v>
      </c>
    </row>
    <row r="458" spans="1:27" ht="26.1" customHeight="1" thickTop="1" thickBot="1">
      <c r="A458" s="32"/>
      <c r="B458" s="33"/>
      <c r="C458" s="32"/>
      <c r="D458" s="218"/>
      <c r="E458" s="219"/>
      <c r="F458" s="220"/>
      <c r="G458" s="34"/>
      <c r="H458" s="221"/>
      <c r="I458" s="2"/>
      <c r="J458" s="221"/>
      <c r="K458" s="2"/>
      <c r="L458" s="221"/>
      <c r="M458" s="2"/>
      <c r="N458" s="221"/>
      <c r="O458" s="2"/>
      <c r="P458" s="221"/>
      <c r="Q458" s="2"/>
      <c r="R458" s="221"/>
      <c r="S458" s="2"/>
      <c r="T458" s="169" t="str">
        <f t="shared" si="42"/>
        <v/>
      </c>
      <c r="U458" s="39" t="str">
        <f t="shared" si="43"/>
        <v/>
      </c>
      <c r="V458" s="170"/>
      <c r="W458" s="40"/>
      <c r="X458" s="41" t="str">
        <f t="shared" si="38"/>
        <v/>
      </c>
      <c r="Y458" s="205" t="str">
        <f t="shared" si="39"/>
        <v/>
      </c>
      <c r="Z458" s="205" t="str">
        <f t="shared" si="40"/>
        <v/>
      </c>
      <c r="AA458" s="163">
        <f t="shared" si="41"/>
        <v>0</v>
      </c>
    </row>
    <row r="459" spans="1:27" ht="26.1" customHeight="1" thickTop="1" thickBot="1">
      <c r="A459" s="32"/>
      <c r="B459" s="33"/>
      <c r="C459" s="32"/>
      <c r="D459" s="218"/>
      <c r="E459" s="219"/>
      <c r="F459" s="220"/>
      <c r="G459" s="34"/>
      <c r="H459" s="221"/>
      <c r="I459" s="2"/>
      <c r="J459" s="221"/>
      <c r="K459" s="2"/>
      <c r="L459" s="221"/>
      <c r="M459" s="2"/>
      <c r="N459" s="221"/>
      <c r="O459" s="2"/>
      <c r="P459" s="221"/>
      <c r="Q459" s="2"/>
      <c r="R459" s="221"/>
      <c r="S459" s="2"/>
      <c r="T459" s="169" t="str">
        <f t="shared" si="42"/>
        <v/>
      </c>
      <c r="U459" s="39" t="str">
        <f t="shared" si="43"/>
        <v/>
      </c>
      <c r="V459" s="170"/>
      <c r="W459" s="40"/>
      <c r="X459" s="41" t="str">
        <f t="shared" si="38"/>
        <v/>
      </c>
      <c r="Y459" s="205" t="str">
        <f t="shared" si="39"/>
        <v/>
      </c>
      <c r="Z459" s="205" t="str">
        <f t="shared" si="40"/>
        <v/>
      </c>
      <c r="AA459" s="163">
        <f t="shared" si="41"/>
        <v>0</v>
      </c>
    </row>
    <row r="460" spans="1:27" ht="26.1" customHeight="1" thickTop="1" thickBot="1">
      <c r="A460" s="32"/>
      <c r="B460" s="33"/>
      <c r="C460" s="32"/>
      <c r="D460" s="218"/>
      <c r="E460" s="219"/>
      <c r="F460" s="220"/>
      <c r="G460" s="34"/>
      <c r="H460" s="221"/>
      <c r="I460" s="2"/>
      <c r="J460" s="221"/>
      <c r="K460" s="2"/>
      <c r="L460" s="221"/>
      <c r="M460" s="2"/>
      <c r="N460" s="221"/>
      <c r="O460" s="2"/>
      <c r="P460" s="221"/>
      <c r="Q460" s="2"/>
      <c r="R460" s="221"/>
      <c r="S460" s="2"/>
      <c r="T460" s="169" t="str">
        <f t="shared" si="42"/>
        <v/>
      </c>
      <c r="U460" s="39" t="str">
        <f t="shared" si="43"/>
        <v/>
      </c>
      <c r="V460" s="170"/>
      <c r="W460" s="40"/>
      <c r="X460" s="41" t="str">
        <f t="shared" si="38"/>
        <v/>
      </c>
      <c r="Y460" s="205" t="str">
        <f t="shared" si="39"/>
        <v/>
      </c>
      <c r="Z460" s="205" t="str">
        <f t="shared" si="40"/>
        <v/>
      </c>
      <c r="AA460" s="163">
        <f t="shared" si="41"/>
        <v>0</v>
      </c>
    </row>
    <row r="461" spans="1:27" ht="26.1" customHeight="1" thickTop="1" thickBot="1">
      <c r="A461" s="32"/>
      <c r="B461" s="33"/>
      <c r="C461" s="32"/>
      <c r="D461" s="218"/>
      <c r="E461" s="219"/>
      <c r="F461" s="220"/>
      <c r="G461" s="34"/>
      <c r="H461" s="221"/>
      <c r="I461" s="2"/>
      <c r="J461" s="221"/>
      <c r="K461" s="2"/>
      <c r="L461" s="221"/>
      <c r="M461" s="2"/>
      <c r="N461" s="221"/>
      <c r="O461" s="2"/>
      <c r="P461" s="221"/>
      <c r="Q461" s="2"/>
      <c r="R461" s="221"/>
      <c r="S461" s="2"/>
      <c r="T461" s="169" t="str">
        <f t="shared" si="42"/>
        <v/>
      </c>
      <c r="U461" s="39" t="str">
        <f t="shared" si="43"/>
        <v/>
      </c>
      <c r="V461" s="170"/>
      <c r="W461" s="40"/>
      <c r="X461" s="41" t="str">
        <f t="shared" si="38"/>
        <v/>
      </c>
      <c r="Y461" s="205" t="str">
        <f t="shared" si="39"/>
        <v/>
      </c>
      <c r="Z461" s="205" t="str">
        <f t="shared" si="40"/>
        <v/>
      </c>
      <c r="AA461" s="163">
        <f t="shared" si="41"/>
        <v>0</v>
      </c>
    </row>
    <row r="462" spans="1:27" ht="26.1" customHeight="1" thickTop="1" thickBot="1">
      <c r="A462" s="32"/>
      <c r="B462" s="33"/>
      <c r="C462" s="32"/>
      <c r="D462" s="218"/>
      <c r="E462" s="219"/>
      <c r="F462" s="220"/>
      <c r="G462" s="34"/>
      <c r="H462" s="221"/>
      <c r="I462" s="2"/>
      <c r="J462" s="221"/>
      <c r="K462" s="2"/>
      <c r="L462" s="221"/>
      <c r="M462" s="2"/>
      <c r="N462" s="221"/>
      <c r="O462" s="2"/>
      <c r="P462" s="221"/>
      <c r="Q462" s="2"/>
      <c r="R462" s="221"/>
      <c r="S462" s="2"/>
      <c r="T462" s="169" t="str">
        <f t="shared" si="42"/>
        <v/>
      </c>
      <c r="U462" s="39" t="str">
        <f t="shared" si="43"/>
        <v/>
      </c>
      <c r="V462" s="170"/>
      <c r="W462" s="40"/>
      <c r="X462" s="41" t="str">
        <f t="shared" ref="X462:X525" si="44">IF(AND(T462="x",U462="",V462&gt;0),EDATE(V462,$X$9),"")</f>
        <v/>
      </c>
      <c r="Y462" s="205" t="str">
        <f t="shared" ref="Y462:Y525" si="45">IF(AND(COUNTA(G462)=1,COUNTIF(T462:U462,"x")=0),1,"")</f>
        <v/>
      </c>
      <c r="Z462" s="205" t="str">
        <f t="shared" ref="Z462:Z525" si="46">IF(AND($Y462=1,F462="x"),1,"")</f>
        <v/>
      </c>
      <c r="AA462" s="163">
        <f t="shared" ref="AA462:AA525" si="47">IF(AND(U462="X",F462="X"),1,0)</f>
        <v>0</v>
      </c>
    </row>
    <row r="463" spans="1:27" ht="26.1" customHeight="1" thickTop="1" thickBot="1">
      <c r="A463" s="32"/>
      <c r="B463" s="33"/>
      <c r="C463" s="32"/>
      <c r="D463" s="218"/>
      <c r="E463" s="219"/>
      <c r="F463" s="220"/>
      <c r="G463" s="34"/>
      <c r="H463" s="221"/>
      <c r="I463" s="2"/>
      <c r="J463" s="221"/>
      <c r="K463" s="2"/>
      <c r="L463" s="221"/>
      <c r="M463" s="2"/>
      <c r="N463" s="221"/>
      <c r="O463" s="2"/>
      <c r="P463" s="221"/>
      <c r="Q463" s="2"/>
      <c r="R463" s="221"/>
      <c r="S463" s="2"/>
      <c r="T463" s="169" t="str">
        <f t="shared" si="42"/>
        <v/>
      </c>
      <c r="U463" s="39" t="str">
        <f t="shared" si="43"/>
        <v/>
      </c>
      <c r="V463" s="170"/>
      <c r="W463" s="40"/>
      <c r="X463" s="41" t="str">
        <f t="shared" si="44"/>
        <v/>
      </c>
      <c r="Y463" s="205" t="str">
        <f t="shared" si="45"/>
        <v/>
      </c>
      <c r="Z463" s="205" t="str">
        <f t="shared" si="46"/>
        <v/>
      </c>
      <c r="AA463" s="163">
        <f t="shared" si="47"/>
        <v>0</v>
      </c>
    </row>
    <row r="464" spans="1:27" ht="26.1" customHeight="1" thickTop="1" thickBot="1">
      <c r="A464" s="32"/>
      <c r="B464" s="33"/>
      <c r="C464" s="32"/>
      <c r="D464" s="218"/>
      <c r="E464" s="219"/>
      <c r="F464" s="220"/>
      <c r="G464" s="34"/>
      <c r="H464" s="221"/>
      <c r="I464" s="2"/>
      <c r="J464" s="221"/>
      <c r="K464" s="2"/>
      <c r="L464" s="221"/>
      <c r="M464" s="2"/>
      <c r="N464" s="221"/>
      <c r="O464" s="2"/>
      <c r="P464" s="221"/>
      <c r="Q464" s="2"/>
      <c r="R464" s="221"/>
      <c r="S464" s="2"/>
      <c r="T464" s="169" t="str">
        <f t="shared" si="42"/>
        <v/>
      </c>
      <c r="U464" s="39" t="str">
        <f t="shared" si="43"/>
        <v/>
      </c>
      <c r="V464" s="170"/>
      <c r="W464" s="40"/>
      <c r="X464" s="41" t="str">
        <f t="shared" si="44"/>
        <v/>
      </c>
      <c r="Y464" s="205" t="str">
        <f t="shared" si="45"/>
        <v/>
      </c>
      <c r="Z464" s="205" t="str">
        <f t="shared" si="46"/>
        <v/>
      </c>
      <c r="AA464" s="163">
        <f t="shared" si="47"/>
        <v>0</v>
      </c>
    </row>
    <row r="465" spans="1:27" ht="26.1" customHeight="1" thickTop="1" thickBot="1">
      <c r="A465" s="32"/>
      <c r="B465" s="33"/>
      <c r="C465" s="32"/>
      <c r="D465" s="218"/>
      <c r="E465" s="219"/>
      <c r="F465" s="220"/>
      <c r="G465" s="34"/>
      <c r="H465" s="221"/>
      <c r="I465" s="2"/>
      <c r="J465" s="221"/>
      <c r="K465" s="2"/>
      <c r="L465" s="221"/>
      <c r="M465" s="2"/>
      <c r="N465" s="221"/>
      <c r="O465" s="2"/>
      <c r="P465" s="221"/>
      <c r="Q465" s="2"/>
      <c r="R465" s="221"/>
      <c r="S465" s="2"/>
      <c r="T465" s="169" t="str">
        <f t="shared" si="42"/>
        <v/>
      </c>
      <c r="U465" s="39" t="str">
        <f t="shared" si="43"/>
        <v/>
      </c>
      <c r="V465" s="170"/>
      <c r="W465" s="40"/>
      <c r="X465" s="41" t="str">
        <f t="shared" si="44"/>
        <v/>
      </c>
      <c r="Y465" s="205" t="str">
        <f t="shared" si="45"/>
        <v/>
      </c>
      <c r="Z465" s="205" t="str">
        <f t="shared" si="46"/>
        <v/>
      </c>
      <c r="AA465" s="163">
        <f t="shared" si="47"/>
        <v>0</v>
      </c>
    </row>
    <row r="466" spans="1:27" ht="26.1" customHeight="1" thickTop="1" thickBot="1">
      <c r="A466" s="32"/>
      <c r="B466" s="33"/>
      <c r="C466" s="32"/>
      <c r="D466" s="218"/>
      <c r="E466" s="219"/>
      <c r="F466" s="220"/>
      <c r="G466" s="34"/>
      <c r="H466" s="221"/>
      <c r="I466" s="2"/>
      <c r="J466" s="221"/>
      <c r="K466" s="2"/>
      <c r="L466" s="221"/>
      <c r="M466" s="2"/>
      <c r="N466" s="221"/>
      <c r="O466" s="2"/>
      <c r="P466" s="221"/>
      <c r="Q466" s="2"/>
      <c r="R466" s="221"/>
      <c r="S466" s="2"/>
      <c r="T466" s="169" t="str">
        <f t="shared" si="42"/>
        <v/>
      </c>
      <c r="U466" s="39" t="str">
        <f t="shared" si="43"/>
        <v/>
      </c>
      <c r="V466" s="170"/>
      <c r="W466" s="40"/>
      <c r="X466" s="41" t="str">
        <f t="shared" si="44"/>
        <v/>
      </c>
      <c r="Y466" s="205" t="str">
        <f t="shared" si="45"/>
        <v/>
      </c>
      <c r="Z466" s="205" t="str">
        <f t="shared" si="46"/>
        <v/>
      </c>
      <c r="AA466" s="163">
        <f t="shared" si="47"/>
        <v>0</v>
      </c>
    </row>
    <row r="467" spans="1:27" ht="26.1" customHeight="1" thickTop="1" thickBot="1">
      <c r="A467" s="32"/>
      <c r="B467" s="33"/>
      <c r="C467" s="32"/>
      <c r="D467" s="218"/>
      <c r="E467" s="219"/>
      <c r="F467" s="220"/>
      <c r="G467" s="34"/>
      <c r="H467" s="221"/>
      <c r="I467" s="2"/>
      <c r="J467" s="221"/>
      <c r="K467" s="2"/>
      <c r="L467" s="221"/>
      <c r="M467" s="2"/>
      <c r="N467" s="221"/>
      <c r="O467" s="2"/>
      <c r="P467" s="221"/>
      <c r="Q467" s="2"/>
      <c r="R467" s="221"/>
      <c r="S467" s="2"/>
      <c r="T467" s="169" t="str">
        <f t="shared" si="42"/>
        <v/>
      </c>
      <c r="U467" s="39" t="str">
        <f t="shared" si="43"/>
        <v/>
      </c>
      <c r="V467" s="170"/>
      <c r="W467" s="40"/>
      <c r="X467" s="41" t="str">
        <f t="shared" si="44"/>
        <v/>
      </c>
      <c r="Y467" s="205" t="str">
        <f t="shared" si="45"/>
        <v/>
      </c>
      <c r="Z467" s="205" t="str">
        <f t="shared" si="46"/>
        <v/>
      </c>
      <c r="AA467" s="163">
        <f t="shared" si="47"/>
        <v>0</v>
      </c>
    </row>
    <row r="468" spans="1:27" ht="26.1" customHeight="1" thickTop="1" thickBot="1">
      <c r="A468" s="32"/>
      <c r="B468" s="33"/>
      <c r="C468" s="32"/>
      <c r="D468" s="218"/>
      <c r="E468" s="219"/>
      <c r="F468" s="220"/>
      <c r="G468" s="34"/>
      <c r="H468" s="221"/>
      <c r="I468" s="2"/>
      <c r="J468" s="221"/>
      <c r="K468" s="2"/>
      <c r="L468" s="221"/>
      <c r="M468" s="2"/>
      <c r="N468" s="221"/>
      <c r="O468" s="2"/>
      <c r="P468" s="221"/>
      <c r="Q468" s="2"/>
      <c r="R468" s="221"/>
      <c r="S468" s="2"/>
      <c r="T468" s="169" t="str">
        <f t="shared" si="42"/>
        <v/>
      </c>
      <c r="U468" s="39" t="str">
        <f t="shared" si="43"/>
        <v/>
      </c>
      <c r="V468" s="170"/>
      <c r="W468" s="40"/>
      <c r="X468" s="41" t="str">
        <f t="shared" si="44"/>
        <v/>
      </c>
      <c r="Y468" s="205" t="str">
        <f t="shared" si="45"/>
        <v/>
      </c>
      <c r="Z468" s="205" t="str">
        <f t="shared" si="46"/>
        <v/>
      </c>
      <c r="AA468" s="163">
        <f t="shared" si="47"/>
        <v>0</v>
      </c>
    </row>
    <row r="469" spans="1:27" ht="26.1" customHeight="1" thickTop="1" thickBot="1">
      <c r="A469" s="32"/>
      <c r="B469" s="33"/>
      <c r="C469" s="32"/>
      <c r="D469" s="218"/>
      <c r="E469" s="219"/>
      <c r="F469" s="220"/>
      <c r="G469" s="34"/>
      <c r="H469" s="221"/>
      <c r="I469" s="2"/>
      <c r="J469" s="221"/>
      <c r="K469" s="2"/>
      <c r="L469" s="221"/>
      <c r="M469" s="2"/>
      <c r="N469" s="221"/>
      <c r="O469" s="2"/>
      <c r="P469" s="221"/>
      <c r="Q469" s="2"/>
      <c r="R469" s="221"/>
      <c r="S469" s="2"/>
      <c r="T469" s="169" t="str">
        <f t="shared" si="42"/>
        <v/>
      </c>
      <c r="U469" s="39" t="str">
        <f t="shared" si="43"/>
        <v/>
      </c>
      <c r="V469" s="170"/>
      <c r="W469" s="40"/>
      <c r="X469" s="41" t="str">
        <f t="shared" si="44"/>
        <v/>
      </c>
      <c r="Y469" s="205" t="str">
        <f t="shared" si="45"/>
        <v/>
      </c>
      <c r="Z469" s="205" t="str">
        <f t="shared" si="46"/>
        <v/>
      </c>
      <c r="AA469" s="163">
        <f t="shared" si="47"/>
        <v>0</v>
      </c>
    </row>
    <row r="470" spans="1:27" ht="26.1" customHeight="1" thickTop="1" thickBot="1">
      <c r="A470" s="32"/>
      <c r="B470" s="33"/>
      <c r="C470" s="32"/>
      <c r="D470" s="218"/>
      <c r="E470" s="219"/>
      <c r="F470" s="220"/>
      <c r="G470" s="34"/>
      <c r="H470" s="221"/>
      <c r="I470" s="2"/>
      <c r="J470" s="221"/>
      <c r="K470" s="2"/>
      <c r="L470" s="221"/>
      <c r="M470" s="2"/>
      <c r="N470" s="221"/>
      <c r="O470" s="2"/>
      <c r="P470" s="221"/>
      <c r="Q470" s="2"/>
      <c r="R470" s="221"/>
      <c r="S470" s="2"/>
      <c r="T470" s="169" t="str">
        <f t="shared" si="42"/>
        <v/>
      </c>
      <c r="U470" s="39" t="str">
        <f t="shared" si="43"/>
        <v/>
      </c>
      <c r="V470" s="170"/>
      <c r="W470" s="40"/>
      <c r="X470" s="41" t="str">
        <f t="shared" si="44"/>
        <v/>
      </c>
      <c r="Y470" s="205" t="str">
        <f t="shared" si="45"/>
        <v/>
      </c>
      <c r="Z470" s="205" t="str">
        <f t="shared" si="46"/>
        <v/>
      </c>
      <c r="AA470" s="163">
        <f t="shared" si="47"/>
        <v>0</v>
      </c>
    </row>
    <row r="471" spans="1:27" ht="26.1" customHeight="1" thickTop="1" thickBot="1">
      <c r="A471" s="32"/>
      <c r="B471" s="33"/>
      <c r="C471" s="32"/>
      <c r="D471" s="218"/>
      <c r="E471" s="219"/>
      <c r="F471" s="220"/>
      <c r="G471" s="34"/>
      <c r="H471" s="221"/>
      <c r="I471" s="2"/>
      <c r="J471" s="221"/>
      <c r="K471" s="2"/>
      <c r="L471" s="221"/>
      <c r="M471" s="2"/>
      <c r="N471" s="221"/>
      <c r="O471" s="2"/>
      <c r="P471" s="221"/>
      <c r="Q471" s="2"/>
      <c r="R471" s="221"/>
      <c r="S471" s="2"/>
      <c r="T471" s="169" t="str">
        <f t="shared" si="42"/>
        <v/>
      </c>
      <c r="U471" s="39" t="str">
        <f t="shared" si="43"/>
        <v/>
      </c>
      <c r="V471" s="170"/>
      <c r="W471" s="40"/>
      <c r="X471" s="41" t="str">
        <f t="shared" si="44"/>
        <v/>
      </c>
      <c r="Y471" s="205" t="str">
        <f t="shared" si="45"/>
        <v/>
      </c>
      <c r="Z471" s="205" t="str">
        <f t="shared" si="46"/>
        <v/>
      </c>
      <c r="AA471" s="163">
        <f t="shared" si="47"/>
        <v>0</v>
      </c>
    </row>
    <row r="472" spans="1:27" ht="26.1" customHeight="1" thickTop="1" thickBot="1">
      <c r="A472" s="32"/>
      <c r="B472" s="33"/>
      <c r="C472" s="32"/>
      <c r="D472" s="218"/>
      <c r="E472" s="219"/>
      <c r="F472" s="220"/>
      <c r="G472" s="34"/>
      <c r="H472" s="221"/>
      <c r="I472" s="2"/>
      <c r="J472" s="221"/>
      <c r="K472" s="2"/>
      <c r="L472" s="221"/>
      <c r="M472" s="2"/>
      <c r="N472" s="221"/>
      <c r="O472" s="2"/>
      <c r="P472" s="221"/>
      <c r="Q472" s="2"/>
      <c r="R472" s="221"/>
      <c r="S472" s="2"/>
      <c r="T472" s="169" t="str">
        <f t="shared" si="42"/>
        <v/>
      </c>
      <c r="U472" s="39" t="str">
        <f t="shared" si="43"/>
        <v/>
      </c>
      <c r="V472" s="170"/>
      <c r="W472" s="40"/>
      <c r="X472" s="41" t="str">
        <f t="shared" si="44"/>
        <v/>
      </c>
      <c r="Y472" s="205" t="str">
        <f t="shared" si="45"/>
        <v/>
      </c>
      <c r="Z472" s="205" t="str">
        <f t="shared" si="46"/>
        <v/>
      </c>
      <c r="AA472" s="163">
        <f t="shared" si="47"/>
        <v>0</v>
      </c>
    </row>
    <row r="473" spans="1:27" ht="26.1" customHeight="1" thickTop="1" thickBot="1">
      <c r="A473" s="32"/>
      <c r="B473" s="33"/>
      <c r="C473" s="32"/>
      <c r="D473" s="218"/>
      <c r="E473" s="219"/>
      <c r="F473" s="220"/>
      <c r="G473" s="34"/>
      <c r="H473" s="221"/>
      <c r="I473" s="2"/>
      <c r="J473" s="221"/>
      <c r="K473" s="2"/>
      <c r="L473" s="221"/>
      <c r="M473" s="2"/>
      <c r="N473" s="221"/>
      <c r="O473" s="2"/>
      <c r="P473" s="221"/>
      <c r="Q473" s="2"/>
      <c r="R473" s="221"/>
      <c r="S473" s="2"/>
      <c r="T473" s="169" t="str">
        <f t="shared" si="42"/>
        <v/>
      </c>
      <c r="U473" s="39" t="str">
        <f t="shared" si="43"/>
        <v/>
      </c>
      <c r="V473" s="170"/>
      <c r="W473" s="40"/>
      <c r="X473" s="41" t="str">
        <f t="shared" si="44"/>
        <v/>
      </c>
      <c r="Y473" s="205" t="str">
        <f t="shared" si="45"/>
        <v/>
      </c>
      <c r="Z473" s="205" t="str">
        <f t="shared" si="46"/>
        <v/>
      </c>
      <c r="AA473" s="163">
        <f t="shared" si="47"/>
        <v>0</v>
      </c>
    </row>
    <row r="474" spans="1:27" ht="26.1" customHeight="1" thickTop="1" thickBot="1">
      <c r="A474" s="32"/>
      <c r="B474" s="33"/>
      <c r="C474" s="32"/>
      <c r="D474" s="218"/>
      <c r="E474" s="219"/>
      <c r="F474" s="220"/>
      <c r="G474" s="34"/>
      <c r="H474" s="221"/>
      <c r="I474" s="2"/>
      <c r="J474" s="221"/>
      <c r="K474" s="2"/>
      <c r="L474" s="221"/>
      <c r="M474" s="2"/>
      <c r="N474" s="221"/>
      <c r="O474" s="2"/>
      <c r="P474" s="221"/>
      <c r="Q474" s="2"/>
      <c r="R474" s="221"/>
      <c r="S474" s="2"/>
      <c r="T474" s="169" t="str">
        <f t="shared" si="42"/>
        <v/>
      </c>
      <c r="U474" s="39" t="str">
        <f t="shared" si="43"/>
        <v/>
      </c>
      <c r="V474" s="170"/>
      <c r="W474" s="40"/>
      <c r="X474" s="41" t="str">
        <f t="shared" si="44"/>
        <v/>
      </c>
      <c r="Y474" s="205" t="str">
        <f t="shared" si="45"/>
        <v/>
      </c>
      <c r="Z474" s="205" t="str">
        <f t="shared" si="46"/>
        <v/>
      </c>
      <c r="AA474" s="163">
        <f t="shared" si="47"/>
        <v>0</v>
      </c>
    </row>
    <row r="475" spans="1:27" ht="26.1" customHeight="1" thickTop="1" thickBot="1">
      <c r="A475" s="32"/>
      <c r="B475" s="33"/>
      <c r="C475" s="32"/>
      <c r="D475" s="218"/>
      <c r="E475" s="219"/>
      <c r="F475" s="220"/>
      <c r="G475" s="34"/>
      <c r="H475" s="221"/>
      <c r="I475" s="2"/>
      <c r="J475" s="221"/>
      <c r="K475" s="2"/>
      <c r="L475" s="221"/>
      <c r="M475" s="2"/>
      <c r="N475" s="221"/>
      <c r="O475" s="2"/>
      <c r="P475" s="221"/>
      <c r="Q475" s="2"/>
      <c r="R475" s="221"/>
      <c r="S475" s="2"/>
      <c r="T475" s="169" t="str">
        <f t="shared" ref="T475:T538" si="48">IF(AND(COUNTA(I475,K475,M475,O475,Q475,S475)=0,COUNTA(H475,J475,L475,N475,P475,R475)=6),"x","")</f>
        <v/>
      </c>
      <c r="U475" s="39" t="str">
        <f t="shared" ref="U475:U538" si="49">IF(COUNTA(I475,K475,M475,O475,Q475,S475)=1,"x","")</f>
        <v/>
      </c>
      <c r="V475" s="170"/>
      <c r="W475" s="40"/>
      <c r="X475" s="41" t="str">
        <f t="shared" si="44"/>
        <v/>
      </c>
      <c r="Y475" s="205" t="str">
        <f t="shared" si="45"/>
        <v/>
      </c>
      <c r="Z475" s="205" t="str">
        <f t="shared" si="46"/>
        <v/>
      </c>
      <c r="AA475" s="163">
        <f t="shared" si="47"/>
        <v>0</v>
      </c>
    </row>
    <row r="476" spans="1:27" ht="26.1" customHeight="1" thickTop="1" thickBot="1">
      <c r="A476" s="32"/>
      <c r="B476" s="33"/>
      <c r="C476" s="32"/>
      <c r="D476" s="218"/>
      <c r="E476" s="219"/>
      <c r="F476" s="220"/>
      <c r="G476" s="34"/>
      <c r="H476" s="221"/>
      <c r="I476" s="2"/>
      <c r="J476" s="221"/>
      <c r="K476" s="2"/>
      <c r="L476" s="221"/>
      <c r="M476" s="2"/>
      <c r="N476" s="221"/>
      <c r="O476" s="2"/>
      <c r="P476" s="221"/>
      <c r="Q476" s="2"/>
      <c r="R476" s="221"/>
      <c r="S476" s="2"/>
      <c r="T476" s="169" t="str">
        <f t="shared" si="48"/>
        <v/>
      </c>
      <c r="U476" s="39" t="str">
        <f t="shared" si="49"/>
        <v/>
      </c>
      <c r="V476" s="170"/>
      <c r="W476" s="40"/>
      <c r="X476" s="41" t="str">
        <f t="shared" si="44"/>
        <v/>
      </c>
      <c r="Y476" s="205" t="str">
        <f t="shared" si="45"/>
        <v/>
      </c>
      <c r="Z476" s="205" t="str">
        <f t="shared" si="46"/>
        <v/>
      </c>
      <c r="AA476" s="163">
        <f t="shared" si="47"/>
        <v>0</v>
      </c>
    </row>
    <row r="477" spans="1:27" ht="26.1" customHeight="1" thickTop="1" thickBot="1">
      <c r="A477" s="32"/>
      <c r="B477" s="33"/>
      <c r="C477" s="32"/>
      <c r="D477" s="218"/>
      <c r="E477" s="219"/>
      <c r="F477" s="220"/>
      <c r="G477" s="34"/>
      <c r="H477" s="221"/>
      <c r="I477" s="2"/>
      <c r="J477" s="221"/>
      <c r="K477" s="2"/>
      <c r="L477" s="221"/>
      <c r="M477" s="2"/>
      <c r="N477" s="221"/>
      <c r="O477" s="2"/>
      <c r="P477" s="221"/>
      <c r="Q477" s="2"/>
      <c r="R477" s="221"/>
      <c r="S477" s="2"/>
      <c r="T477" s="169" t="str">
        <f t="shared" si="48"/>
        <v/>
      </c>
      <c r="U477" s="39" t="str">
        <f t="shared" si="49"/>
        <v/>
      </c>
      <c r="V477" s="170"/>
      <c r="W477" s="40"/>
      <c r="X477" s="41" t="str">
        <f t="shared" si="44"/>
        <v/>
      </c>
      <c r="Y477" s="205" t="str">
        <f t="shared" si="45"/>
        <v/>
      </c>
      <c r="Z477" s="205" t="str">
        <f t="shared" si="46"/>
        <v/>
      </c>
      <c r="AA477" s="163">
        <f t="shared" si="47"/>
        <v>0</v>
      </c>
    </row>
    <row r="478" spans="1:27" ht="26.1" customHeight="1" thickTop="1" thickBot="1">
      <c r="A478" s="32"/>
      <c r="B478" s="33"/>
      <c r="C478" s="32"/>
      <c r="D478" s="218"/>
      <c r="E478" s="219"/>
      <c r="F478" s="220"/>
      <c r="G478" s="34"/>
      <c r="H478" s="221"/>
      <c r="I478" s="2"/>
      <c r="J478" s="221"/>
      <c r="K478" s="2"/>
      <c r="L478" s="221"/>
      <c r="M478" s="2"/>
      <c r="N478" s="221"/>
      <c r="O478" s="2"/>
      <c r="P478" s="221"/>
      <c r="Q478" s="2"/>
      <c r="R478" s="221"/>
      <c r="S478" s="2"/>
      <c r="T478" s="169" t="str">
        <f t="shared" si="48"/>
        <v/>
      </c>
      <c r="U478" s="39" t="str">
        <f t="shared" si="49"/>
        <v/>
      </c>
      <c r="V478" s="170"/>
      <c r="W478" s="40"/>
      <c r="X478" s="41" t="str">
        <f t="shared" si="44"/>
        <v/>
      </c>
      <c r="Y478" s="205" t="str">
        <f t="shared" si="45"/>
        <v/>
      </c>
      <c r="Z478" s="205" t="str">
        <f t="shared" si="46"/>
        <v/>
      </c>
      <c r="AA478" s="163">
        <f t="shared" si="47"/>
        <v>0</v>
      </c>
    </row>
    <row r="479" spans="1:27" ht="26.1" customHeight="1" thickTop="1" thickBot="1">
      <c r="A479" s="32"/>
      <c r="B479" s="33"/>
      <c r="C479" s="32"/>
      <c r="D479" s="218"/>
      <c r="E479" s="219"/>
      <c r="F479" s="220"/>
      <c r="G479" s="34"/>
      <c r="H479" s="221"/>
      <c r="I479" s="2"/>
      <c r="J479" s="221"/>
      <c r="K479" s="2"/>
      <c r="L479" s="221"/>
      <c r="M479" s="2"/>
      <c r="N479" s="221"/>
      <c r="O479" s="2"/>
      <c r="P479" s="221"/>
      <c r="Q479" s="2"/>
      <c r="R479" s="221"/>
      <c r="S479" s="2"/>
      <c r="T479" s="169" t="str">
        <f t="shared" si="48"/>
        <v/>
      </c>
      <c r="U479" s="39" t="str">
        <f t="shared" si="49"/>
        <v/>
      </c>
      <c r="V479" s="170"/>
      <c r="W479" s="40"/>
      <c r="X479" s="41" t="str">
        <f t="shared" si="44"/>
        <v/>
      </c>
      <c r="Y479" s="205" t="str">
        <f t="shared" si="45"/>
        <v/>
      </c>
      <c r="Z479" s="205" t="str">
        <f t="shared" si="46"/>
        <v/>
      </c>
      <c r="AA479" s="163">
        <f t="shared" si="47"/>
        <v>0</v>
      </c>
    </row>
    <row r="480" spans="1:27" ht="26.1" customHeight="1" thickTop="1" thickBot="1">
      <c r="A480" s="32"/>
      <c r="B480" s="33"/>
      <c r="C480" s="32"/>
      <c r="D480" s="218"/>
      <c r="E480" s="219"/>
      <c r="F480" s="220"/>
      <c r="G480" s="34"/>
      <c r="H480" s="221"/>
      <c r="I480" s="2"/>
      <c r="J480" s="221"/>
      <c r="K480" s="2"/>
      <c r="L480" s="221"/>
      <c r="M480" s="2"/>
      <c r="N480" s="221"/>
      <c r="O480" s="2"/>
      <c r="P480" s="221"/>
      <c r="Q480" s="2"/>
      <c r="R480" s="221"/>
      <c r="S480" s="2"/>
      <c r="T480" s="169" t="str">
        <f t="shared" si="48"/>
        <v/>
      </c>
      <c r="U480" s="39" t="str">
        <f t="shared" si="49"/>
        <v/>
      </c>
      <c r="V480" s="170"/>
      <c r="W480" s="40"/>
      <c r="X480" s="41" t="str">
        <f t="shared" si="44"/>
        <v/>
      </c>
      <c r="Y480" s="205" t="str">
        <f t="shared" si="45"/>
        <v/>
      </c>
      <c r="Z480" s="205" t="str">
        <f t="shared" si="46"/>
        <v/>
      </c>
      <c r="AA480" s="163">
        <f t="shared" si="47"/>
        <v>0</v>
      </c>
    </row>
    <row r="481" spans="1:27" ht="26.1" customHeight="1" thickTop="1" thickBot="1">
      <c r="A481" s="32"/>
      <c r="B481" s="33"/>
      <c r="C481" s="32"/>
      <c r="D481" s="218"/>
      <c r="E481" s="219"/>
      <c r="F481" s="220"/>
      <c r="G481" s="34"/>
      <c r="H481" s="221"/>
      <c r="I481" s="2"/>
      <c r="J481" s="221"/>
      <c r="K481" s="2"/>
      <c r="L481" s="221"/>
      <c r="M481" s="2"/>
      <c r="N481" s="221"/>
      <c r="O481" s="2"/>
      <c r="P481" s="221"/>
      <c r="Q481" s="2"/>
      <c r="R481" s="221"/>
      <c r="S481" s="2"/>
      <c r="T481" s="169" t="str">
        <f t="shared" si="48"/>
        <v/>
      </c>
      <c r="U481" s="39" t="str">
        <f t="shared" si="49"/>
        <v/>
      </c>
      <c r="V481" s="170"/>
      <c r="W481" s="40"/>
      <c r="X481" s="41" t="str">
        <f t="shared" si="44"/>
        <v/>
      </c>
      <c r="Y481" s="205" t="str">
        <f t="shared" si="45"/>
        <v/>
      </c>
      <c r="Z481" s="205" t="str">
        <f t="shared" si="46"/>
        <v/>
      </c>
      <c r="AA481" s="163">
        <f t="shared" si="47"/>
        <v>0</v>
      </c>
    </row>
    <row r="482" spans="1:27" ht="26.1" customHeight="1" thickTop="1" thickBot="1">
      <c r="A482" s="32"/>
      <c r="B482" s="33"/>
      <c r="C482" s="32"/>
      <c r="D482" s="218"/>
      <c r="E482" s="219"/>
      <c r="F482" s="220"/>
      <c r="G482" s="34"/>
      <c r="H482" s="221"/>
      <c r="I482" s="2"/>
      <c r="J482" s="221"/>
      <c r="K482" s="2"/>
      <c r="L482" s="221"/>
      <c r="M482" s="2"/>
      <c r="N482" s="221"/>
      <c r="O482" s="2"/>
      <c r="P482" s="221"/>
      <c r="Q482" s="2"/>
      <c r="R482" s="221"/>
      <c r="S482" s="2"/>
      <c r="T482" s="169" t="str">
        <f t="shared" si="48"/>
        <v/>
      </c>
      <c r="U482" s="39" t="str">
        <f t="shared" si="49"/>
        <v/>
      </c>
      <c r="V482" s="170"/>
      <c r="W482" s="40"/>
      <c r="X482" s="41" t="str">
        <f t="shared" si="44"/>
        <v/>
      </c>
      <c r="Y482" s="205" t="str">
        <f t="shared" si="45"/>
        <v/>
      </c>
      <c r="Z482" s="205" t="str">
        <f t="shared" si="46"/>
        <v/>
      </c>
      <c r="AA482" s="163">
        <f t="shared" si="47"/>
        <v>0</v>
      </c>
    </row>
    <row r="483" spans="1:27" ht="26.1" customHeight="1" thickTop="1" thickBot="1">
      <c r="A483" s="32"/>
      <c r="B483" s="33"/>
      <c r="C483" s="32"/>
      <c r="D483" s="218"/>
      <c r="E483" s="219"/>
      <c r="F483" s="220"/>
      <c r="G483" s="34"/>
      <c r="H483" s="221"/>
      <c r="I483" s="2"/>
      <c r="J483" s="221"/>
      <c r="K483" s="2"/>
      <c r="L483" s="221"/>
      <c r="M483" s="2"/>
      <c r="N483" s="221"/>
      <c r="O483" s="2"/>
      <c r="P483" s="221"/>
      <c r="Q483" s="2"/>
      <c r="R483" s="221"/>
      <c r="S483" s="2"/>
      <c r="T483" s="169" t="str">
        <f t="shared" si="48"/>
        <v/>
      </c>
      <c r="U483" s="39" t="str">
        <f t="shared" si="49"/>
        <v/>
      </c>
      <c r="V483" s="170"/>
      <c r="W483" s="40"/>
      <c r="X483" s="41" t="str">
        <f t="shared" si="44"/>
        <v/>
      </c>
      <c r="Y483" s="205" t="str">
        <f t="shared" si="45"/>
        <v/>
      </c>
      <c r="Z483" s="205" t="str">
        <f t="shared" si="46"/>
        <v/>
      </c>
      <c r="AA483" s="163">
        <f t="shared" si="47"/>
        <v>0</v>
      </c>
    </row>
    <row r="484" spans="1:27" ht="26.1" customHeight="1" thickTop="1" thickBot="1">
      <c r="A484" s="32"/>
      <c r="B484" s="33"/>
      <c r="C484" s="32"/>
      <c r="D484" s="218"/>
      <c r="E484" s="219"/>
      <c r="F484" s="220"/>
      <c r="G484" s="34"/>
      <c r="H484" s="221"/>
      <c r="I484" s="2"/>
      <c r="J484" s="221"/>
      <c r="K484" s="2"/>
      <c r="L484" s="221"/>
      <c r="M484" s="2"/>
      <c r="N484" s="221"/>
      <c r="O484" s="2"/>
      <c r="P484" s="221"/>
      <c r="Q484" s="2"/>
      <c r="R484" s="221"/>
      <c r="S484" s="2"/>
      <c r="T484" s="169" t="str">
        <f t="shared" si="48"/>
        <v/>
      </c>
      <c r="U484" s="39" t="str">
        <f t="shared" si="49"/>
        <v/>
      </c>
      <c r="V484" s="170"/>
      <c r="W484" s="40"/>
      <c r="X484" s="41" t="str">
        <f t="shared" si="44"/>
        <v/>
      </c>
      <c r="Y484" s="205" t="str">
        <f t="shared" si="45"/>
        <v/>
      </c>
      <c r="Z484" s="205" t="str">
        <f t="shared" si="46"/>
        <v/>
      </c>
      <c r="AA484" s="163">
        <f t="shared" si="47"/>
        <v>0</v>
      </c>
    </row>
    <row r="485" spans="1:27" ht="26.1" customHeight="1" thickTop="1" thickBot="1">
      <c r="A485" s="32"/>
      <c r="B485" s="33"/>
      <c r="C485" s="32"/>
      <c r="D485" s="218"/>
      <c r="E485" s="219"/>
      <c r="F485" s="220"/>
      <c r="G485" s="34"/>
      <c r="H485" s="221"/>
      <c r="I485" s="2"/>
      <c r="J485" s="221"/>
      <c r="K485" s="2"/>
      <c r="L485" s="221"/>
      <c r="M485" s="2"/>
      <c r="N485" s="221"/>
      <c r="O485" s="2"/>
      <c r="P485" s="221"/>
      <c r="Q485" s="2"/>
      <c r="R485" s="221"/>
      <c r="S485" s="2"/>
      <c r="T485" s="169" t="str">
        <f t="shared" si="48"/>
        <v/>
      </c>
      <c r="U485" s="39" t="str">
        <f t="shared" si="49"/>
        <v/>
      </c>
      <c r="V485" s="170"/>
      <c r="W485" s="40"/>
      <c r="X485" s="41" t="str">
        <f t="shared" si="44"/>
        <v/>
      </c>
      <c r="Y485" s="205" t="str">
        <f t="shared" si="45"/>
        <v/>
      </c>
      <c r="Z485" s="205" t="str">
        <f t="shared" si="46"/>
        <v/>
      </c>
      <c r="AA485" s="163">
        <f t="shared" si="47"/>
        <v>0</v>
      </c>
    </row>
    <row r="486" spans="1:27" ht="26.1" customHeight="1" thickTop="1" thickBot="1">
      <c r="A486" s="32"/>
      <c r="B486" s="33"/>
      <c r="C486" s="32"/>
      <c r="D486" s="218"/>
      <c r="E486" s="219"/>
      <c r="F486" s="220"/>
      <c r="G486" s="34"/>
      <c r="H486" s="221"/>
      <c r="I486" s="2"/>
      <c r="J486" s="221"/>
      <c r="K486" s="2"/>
      <c r="L486" s="221"/>
      <c r="M486" s="2"/>
      <c r="N486" s="221"/>
      <c r="O486" s="2"/>
      <c r="P486" s="221"/>
      <c r="Q486" s="2"/>
      <c r="R486" s="221"/>
      <c r="S486" s="2"/>
      <c r="T486" s="169" t="str">
        <f t="shared" si="48"/>
        <v/>
      </c>
      <c r="U486" s="39" t="str">
        <f t="shared" si="49"/>
        <v/>
      </c>
      <c r="V486" s="170"/>
      <c r="W486" s="40"/>
      <c r="X486" s="41" t="str">
        <f t="shared" si="44"/>
        <v/>
      </c>
      <c r="Y486" s="205" t="str">
        <f t="shared" si="45"/>
        <v/>
      </c>
      <c r="Z486" s="205" t="str">
        <f t="shared" si="46"/>
        <v/>
      </c>
      <c r="AA486" s="163">
        <f t="shared" si="47"/>
        <v>0</v>
      </c>
    </row>
    <row r="487" spans="1:27" ht="26.1" customHeight="1" thickTop="1" thickBot="1">
      <c r="A487" s="32"/>
      <c r="B487" s="33"/>
      <c r="C487" s="32"/>
      <c r="D487" s="218"/>
      <c r="E487" s="219"/>
      <c r="F487" s="220"/>
      <c r="G487" s="34"/>
      <c r="H487" s="221"/>
      <c r="I487" s="2"/>
      <c r="J487" s="221"/>
      <c r="K487" s="2"/>
      <c r="L487" s="221"/>
      <c r="M487" s="2"/>
      <c r="N487" s="221"/>
      <c r="O487" s="2"/>
      <c r="P487" s="221"/>
      <c r="Q487" s="2"/>
      <c r="R487" s="221"/>
      <c r="S487" s="2"/>
      <c r="T487" s="169" t="str">
        <f t="shared" si="48"/>
        <v/>
      </c>
      <c r="U487" s="39" t="str">
        <f t="shared" si="49"/>
        <v/>
      </c>
      <c r="V487" s="170"/>
      <c r="W487" s="40"/>
      <c r="X487" s="41" t="str">
        <f t="shared" si="44"/>
        <v/>
      </c>
      <c r="Y487" s="205" t="str">
        <f t="shared" si="45"/>
        <v/>
      </c>
      <c r="Z487" s="205" t="str">
        <f t="shared" si="46"/>
        <v/>
      </c>
      <c r="AA487" s="163">
        <f t="shared" si="47"/>
        <v>0</v>
      </c>
    </row>
    <row r="488" spans="1:27" ht="26.1" customHeight="1" thickTop="1" thickBot="1">
      <c r="A488" s="32"/>
      <c r="B488" s="33"/>
      <c r="C488" s="32"/>
      <c r="D488" s="218"/>
      <c r="E488" s="219"/>
      <c r="F488" s="220"/>
      <c r="G488" s="34"/>
      <c r="H488" s="221"/>
      <c r="I488" s="2"/>
      <c r="J488" s="221"/>
      <c r="K488" s="2"/>
      <c r="L488" s="221"/>
      <c r="M488" s="2"/>
      <c r="N488" s="221"/>
      <c r="O488" s="2"/>
      <c r="P488" s="221"/>
      <c r="Q488" s="2"/>
      <c r="R488" s="221"/>
      <c r="S488" s="2"/>
      <c r="T488" s="169" t="str">
        <f t="shared" si="48"/>
        <v/>
      </c>
      <c r="U488" s="39" t="str">
        <f t="shared" si="49"/>
        <v/>
      </c>
      <c r="V488" s="170"/>
      <c r="W488" s="40"/>
      <c r="X488" s="41" t="str">
        <f t="shared" si="44"/>
        <v/>
      </c>
      <c r="Y488" s="205" t="str">
        <f t="shared" si="45"/>
        <v/>
      </c>
      <c r="Z488" s="205" t="str">
        <f t="shared" si="46"/>
        <v/>
      </c>
      <c r="AA488" s="163">
        <f t="shared" si="47"/>
        <v>0</v>
      </c>
    </row>
    <row r="489" spans="1:27" ht="26.1" customHeight="1" thickTop="1" thickBot="1">
      <c r="A489" s="32"/>
      <c r="B489" s="33"/>
      <c r="C489" s="32"/>
      <c r="D489" s="218"/>
      <c r="E489" s="219"/>
      <c r="F489" s="220"/>
      <c r="G489" s="34"/>
      <c r="H489" s="221"/>
      <c r="I489" s="2"/>
      <c r="J489" s="221"/>
      <c r="K489" s="2"/>
      <c r="L489" s="221"/>
      <c r="M489" s="2"/>
      <c r="N489" s="221"/>
      <c r="O489" s="2"/>
      <c r="P489" s="221"/>
      <c r="Q489" s="2"/>
      <c r="R489" s="221"/>
      <c r="S489" s="2"/>
      <c r="T489" s="169" t="str">
        <f t="shared" si="48"/>
        <v/>
      </c>
      <c r="U489" s="39" t="str">
        <f t="shared" si="49"/>
        <v/>
      </c>
      <c r="V489" s="170"/>
      <c r="W489" s="40"/>
      <c r="X489" s="41" t="str">
        <f t="shared" si="44"/>
        <v/>
      </c>
      <c r="Y489" s="205" t="str">
        <f t="shared" si="45"/>
        <v/>
      </c>
      <c r="Z489" s="205" t="str">
        <f t="shared" si="46"/>
        <v/>
      </c>
      <c r="AA489" s="163">
        <f t="shared" si="47"/>
        <v>0</v>
      </c>
    </row>
    <row r="490" spans="1:27" ht="26.1" customHeight="1" thickTop="1" thickBot="1">
      <c r="A490" s="32"/>
      <c r="B490" s="33"/>
      <c r="C490" s="32"/>
      <c r="D490" s="218"/>
      <c r="E490" s="219"/>
      <c r="F490" s="220"/>
      <c r="G490" s="34"/>
      <c r="H490" s="221"/>
      <c r="I490" s="2"/>
      <c r="J490" s="221"/>
      <c r="K490" s="2"/>
      <c r="L490" s="221"/>
      <c r="M490" s="2"/>
      <c r="N490" s="221"/>
      <c r="O490" s="2"/>
      <c r="P490" s="221"/>
      <c r="Q490" s="2"/>
      <c r="R490" s="221"/>
      <c r="S490" s="2"/>
      <c r="T490" s="169" t="str">
        <f t="shared" si="48"/>
        <v/>
      </c>
      <c r="U490" s="39" t="str">
        <f t="shared" si="49"/>
        <v/>
      </c>
      <c r="V490" s="170"/>
      <c r="W490" s="40"/>
      <c r="X490" s="41" t="str">
        <f t="shared" si="44"/>
        <v/>
      </c>
      <c r="Y490" s="205" t="str">
        <f t="shared" si="45"/>
        <v/>
      </c>
      <c r="Z490" s="205" t="str">
        <f t="shared" si="46"/>
        <v/>
      </c>
      <c r="AA490" s="163">
        <f t="shared" si="47"/>
        <v>0</v>
      </c>
    </row>
    <row r="491" spans="1:27" ht="26.1" customHeight="1" thickTop="1" thickBot="1">
      <c r="A491" s="32"/>
      <c r="B491" s="33"/>
      <c r="C491" s="32"/>
      <c r="D491" s="218"/>
      <c r="E491" s="219"/>
      <c r="F491" s="220"/>
      <c r="G491" s="34"/>
      <c r="H491" s="221"/>
      <c r="I491" s="2"/>
      <c r="J491" s="221"/>
      <c r="K491" s="2"/>
      <c r="L491" s="221"/>
      <c r="M491" s="2"/>
      <c r="N491" s="221"/>
      <c r="O491" s="2"/>
      <c r="P491" s="221"/>
      <c r="Q491" s="2"/>
      <c r="R491" s="221"/>
      <c r="S491" s="2"/>
      <c r="T491" s="169" t="str">
        <f t="shared" si="48"/>
        <v/>
      </c>
      <c r="U491" s="39" t="str">
        <f t="shared" si="49"/>
        <v/>
      </c>
      <c r="V491" s="170"/>
      <c r="W491" s="40"/>
      <c r="X491" s="41" t="str">
        <f t="shared" si="44"/>
        <v/>
      </c>
      <c r="Y491" s="205" t="str">
        <f t="shared" si="45"/>
        <v/>
      </c>
      <c r="Z491" s="205" t="str">
        <f t="shared" si="46"/>
        <v/>
      </c>
      <c r="AA491" s="163">
        <f t="shared" si="47"/>
        <v>0</v>
      </c>
    </row>
    <row r="492" spans="1:27" ht="26.1" customHeight="1" thickTop="1" thickBot="1">
      <c r="A492" s="32"/>
      <c r="B492" s="33"/>
      <c r="C492" s="32"/>
      <c r="D492" s="218"/>
      <c r="E492" s="219"/>
      <c r="F492" s="220"/>
      <c r="G492" s="34"/>
      <c r="H492" s="221"/>
      <c r="I492" s="2"/>
      <c r="J492" s="221"/>
      <c r="K492" s="2"/>
      <c r="L492" s="221"/>
      <c r="M492" s="2"/>
      <c r="N492" s="221"/>
      <c r="O492" s="2"/>
      <c r="P492" s="221"/>
      <c r="Q492" s="2"/>
      <c r="R492" s="221"/>
      <c r="S492" s="2"/>
      <c r="T492" s="169" t="str">
        <f t="shared" si="48"/>
        <v/>
      </c>
      <c r="U492" s="39" t="str">
        <f t="shared" si="49"/>
        <v/>
      </c>
      <c r="V492" s="170"/>
      <c r="W492" s="40"/>
      <c r="X492" s="41" t="str">
        <f t="shared" si="44"/>
        <v/>
      </c>
      <c r="Y492" s="205" t="str">
        <f t="shared" si="45"/>
        <v/>
      </c>
      <c r="Z492" s="205" t="str">
        <f t="shared" si="46"/>
        <v/>
      </c>
      <c r="AA492" s="163">
        <f t="shared" si="47"/>
        <v>0</v>
      </c>
    </row>
    <row r="493" spans="1:27" ht="26.1" customHeight="1" thickTop="1" thickBot="1">
      <c r="A493" s="32"/>
      <c r="B493" s="33"/>
      <c r="C493" s="32"/>
      <c r="D493" s="218"/>
      <c r="E493" s="219"/>
      <c r="F493" s="220"/>
      <c r="G493" s="34"/>
      <c r="H493" s="221"/>
      <c r="I493" s="2"/>
      <c r="J493" s="221"/>
      <c r="K493" s="2"/>
      <c r="L493" s="221"/>
      <c r="M493" s="2"/>
      <c r="N493" s="221"/>
      <c r="O493" s="2"/>
      <c r="P493" s="221"/>
      <c r="Q493" s="2"/>
      <c r="R493" s="221"/>
      <c r="S493" s="2"/>
      <c r="T493" s="169" t="str">
        <f t="shared" si="48"/>
        <v/>
      </c>
      <c r="U493" s="39" t="str">
        <f t="shared" si="49"/>
        <v/>
      </c>
      <c r="V493" s="170"/>
      <c r="W493" s="40"/>
      <c r="X493" s="41" t="str">
        <f t="shared" si="44"/>
        <v/>
      </c>
      <c r="Y493" s="205" t="str">
        <f t="shared" si="45"/>
        <v/>
      </c>
      <c r="Z493" s="205" t="str">
        <f t="shared" si="46"/>
        <v/>
      </c>
      <c r="AA493" s="163">
        <f t="shared" si="47"/>
        <v>0</v>
      </c>
    </row>
    <row r="494" spans="1:27" ht="26.1" customHeight="1" thickTop="1" thickBot="1">
      <c r="A494" s="32"/>
      <c r="B494" s="33"/>
      <c r="C494" s="32"/>
      <c r="D494" s="218"/>
      <c r="E494" s="219"/>
      <c r="F494" s="220"/>
      <c r="G494" s="34"/>
      <c r="H494" s="221"/>
      <c r="I494" s="2"/>
      <c r="J494" s="221"/>
      <c r="K494" s="2"/>
      <c r="L494" s="221"/>
      <c r="M494" s="2"/>
      <c r="N494" s="221"/>
      <c r="O494" s="2"/>
      <c r="P494" s="221"/>
      <c r="Q494" s="2"/>
      <c r="R494" s="221"/>
      <c r="S494" s="2"/>
      <c r="T494" s="169" t="str">
        <f t="shared" si="48"/>
        <v/>
      </c>
      <c r="U494" s="39" t="str">
        <f t="shared" si="49"/>
        <v/>
      </c>
      <c r="V494" s="170"/>
      <c r="W494" s="40"/>
      <c r="X494" s="41" t="str">
        <f t="shared" si="44"/>
        <v/>
      </c>
      <c r="Y494" s="205" t="str">
        <f t="shared" si="45"/>
        <v/>
      </c>
      <c r="Z494" s="205" t="str">
        <f t="shared" si="46"/>
        <v/>
      </c>
      <c r="AA494" s="163">
        <f t="shared" si="47"/>
        <v>0</v>
      </c>
    </row>
    <row r="495" spans="1:27" ht="26.1" customHeight="1" thickTop="1" thickBot="1">
      <c r="A495" s="32"/>
      <c r="B495" s="33"/>
      <c r="C495" s="32"/>
      <c r="D495" s="218"/>
      <c r="E495" s="219"/>
      <c r="F495" s="220"/>
      <c r="G495" s="34"/>
      <c r="H495" s="221"/>
      <c r="I495" s="2"/>
      <c r="J495" s="221"/>
      <c r="K495" s="2"/>
      <c r="L495" s="221"/>
      <c r="M495" s="2"/>
      <c r="N495" s="221"/>
      <c r="O495" s="2"/>
      <c r="P495" s="221"/>
      <c r="Q495" s="2"/>
      <c r="R495" s="221"/>
      <c r="S495" s="2"/>
      <c r="T495" s="169" t="str">
        <f t="shared" si="48"/>
        <v/>
      </c>
      <c r="U495" s="39" t="str">
        <f t="shared" si="49"/>
        <v/>
      </c>
      <c r="V495" s="170"/>
      <c r="W495" s="40"/>
      <c r="X495" s="41" t="str">
        <f t="shared" si="44"/>
        <v/>
      </c>
      <c r="Y495" s="205" t="str">
        <f t="shared" si="45"/>
        <v/>
      </c>
      <c r="Z495" s="205" t="str">
        <f t="shared" si="46"/>
        <v/>
      </c>
      <c r="AA495" s="163">
        <f t="shared" si="47"/>
        <v>0</v>
      </c>
    </row>
    <row r="496" spans="1:27" ht="26.1" customHeight="1" thickTop="1" thickBot="1">
      <c r="A496" s="32"/>
      <c r="B496" s="33"/>
      <c r="C496" s="32"/>
      <c r="D496" s="218"/>
      <c r="E496" s="219"/>
      <c r="F496" s="220"/>
      <c r="G496" s="34"/>
      <c r="H496" s="221"/>
      <c r="I496" s="2"/>
      <c r="J496" s="221"/>
      <c r="K496" s="2"/>
      <c r="L496" s="221"/>
      <c r="M496" s="2"/>
      <c r="N496" s="221"/>
      <c r="O496" s="2"/>
      <c r="P496" s="221"/>
      <c r="Q496" s="2"/>
      <c r="R496" s="221"/>
      <c r="S496" s="2"/>
      <c r="T496" s="169" t="str">
        <f t="shared" si="48"/>
        <v/>
      </c>
      <c r="U496" s="39" t="str">
        <f t="shared" si="49"/>
        <v/>
      </c>
      <c r="V496" s="170"/>
      <c r="W496" s="40"/>
      <c r="X496" s="41" t="str">
        <f t="shared" si="44"/>
        <v/>
      </c>
      <c r="Y496" s="205" t="str">
        <f t="shared" si="45"/>
        <v/>
      </c>
      <c r="Z496" s="205" t="str">
        <f t="shared" si="46"/>
        <v/>
      </c>
      <c r="AA496" s="163">
        <f t="shared" si="47"/>
        <v>0</v>
      </c>
    </row>
    <row r="497" spans="1:27" ht="26.1" customHeight="1" thickTop="1" thickBot="1">
      <c r="A497" s="32"/>
      <c r="B497" s="33"/>
      <c r="C497" s="32"/>
      <c r="D497" s="218"/>
      <c r="E497" s="219"/>
      <c r="F497" s="220"/>
      <c r="G497" s="34"/>
      <c r="H497" s="221"/>
      <c r="I497" s="2"/>
      <c r="J497" s="221"/>
      <c r="K497" s="2"/>
      <c r="L497" s="221"/>
      <c r="M497" s="2"/>
      <c r="N497" s="221"/>
      <c r="O497" s="2"/>
      <c r="P497" s="221"/>
      <c r="Q497" s="2"/>
      <c r="R497" s="221"/>
      <c r="S497" s="2"/>
      <c r="T497" s="169" t="str">
        <f t="shared" si="48"/>
        <v/>
      </c>
      <c r="U497" s="39" t="str">
        <f t="shared" si="49"/>
        <v/>
      </c>
      <c r="V497" s="170"/>
      <c r="W497" s="40"/>
      <c r="X497" s="41" t="str">
        <f t="shared" si="44"/>
        <v/>
      </c>
      <c r="Y497" s="205" t="str">
        <f t="shared" si="45"/>
        <v/>
      </c>
      <c r="Z497" s="205" t="str">
        <f t="shared" si="46"/>
        <v/>
      </c>
      <c r="AA497" s="163">
        <f t="shared" si="47"/>
        <v>0</v>
      </c>
    </row>
    <row r="498" spans="1:27" ht="26.1" customHeight="1" thickTop="1" thickBot="1">
      <c r="A498" s="32"/>
      <c r="B498" s="33"/>
      <c r="C498" s="32"/>
      <c r="D498" s="218"/>
      <c r="E498" s="219"/>
      <c r="F498" s="220"/>
      <c r="G498" s="34"/>
      <c r="H498" s="221"/>
      <c r="I498" s="2"/>
      <c r="J498" s="221"/>
      <c r="K498" s="2"/>
      <c r="L498" s="221"/>
      <c r="M498" s="2"/>
      <c r="N498" s="221"/>
      <c r="O498" s="2"/>
      <c r="P498" s="221"/>
      <c r="Q498" s="2"/>
      <c r="R498" s="221"/>
      <c r="S498" s="2"/>
      <c r="T498" s="169" t="str">
        <f t="shared" si="48"/>
        <v/>
      </c>
      <c r="U498" s="39" t="str">
        <f t="shared" si="49"/>
        <v/>
      </c>
      <c r="V498" s="170"/>
      <c r="W498" s="40"/>
      <c r="X498" s="41" t="str">
        <f t="shared" si="44"/>
        <v/>
      </c>
      <c r="Y498" s="205" t="str">
        <f t="shared" si="45"/>
        <v/>
      </c>
      <c r="Z498" s="205" t="str">
        <f t="shared" si="46"/>
        <v/>
      </c>
      <c r="AA498" s="163">
        <f t="shared" si="47"/>
        <v>0</v>
      </c>
    </row>
    <row r="499" spans="1:27" ht="26.1" customHeight="1" thickTop="1" thickBot="1">
      <c r="A499" s="32"/>
      <c r="B499" s="33"/>
      <c r="C499" s="32"/>
      <c r="D499" s="218"/>
      <c r="E499" s="219"/>
      <c r="F499" s="220"/>
      <c r="G499" s="34"/>
      <c r="H499" s="221"/>
      <c r="I499" s="2"/>
      <c r="J499" s="221"/>
      <c r="K499" s="2"/>
      <c r="L499" s="221"/>
      <c r="M499" s="2"/>
      <c r="N499" s="221"/>
      <c r="O499" s="2"/>
      <c r="P499" s="221"/>
      <c r="Q499" s="2"/>
      <c r="R499" s="221"/>
      <c r="S499" s="2"/>
      <c r="T499" s="169" t="str">
        <f t="shared" si="48"/>
        <v/>
      </c>
      <c r="U499" s="39" t="str">
        <f t="shared" si="49"/>
        <v/>
      </c>
      <c r="V499" s="170"/>
      <c r="W499" s="40"/>
      <c r="X499" s="41" t="str">
        <f t="shared" si="44"/>
        <v/>
      </c>
      <c r="Y499" s="205" t="str">
        <f t="shared" si="45"/>
        <v/>
      </c>
      <c r="Z499" s="205" t="str">
        <f t="shared" si="46"/>
        <v/>
      </c>
      <c r="AA499" s="163">
        <f t="shared" si="47"/>
        <v>0</v>
      </c>
    </row>
    <row r="500" spans="1:27" ht="26.1" customHeight="1" thickTop="1" thickBot="1">
      <c r="A500" s="32"/>
      <c r="B500" s="33"/>
      <c r="C500" s="32"/>
      <c r="D500" s="218"/>
      <c r="E500" s="219"/>
      <c r="F500" s="220"/>
      <c r="G500" s="34"/>
      <c r="H500" s="221"/>
      <c r="I500" s="2"/>
      <c r="J500" s="221"/>
      <c r="K500" s="2"/>
      <c r="L500" s="221"/>
      <c r="M500" s="2"/>
      <c r="N500" s="221"/>
      <c r="O500" s="2"/>
      <c r="P500" s="221"/>
      <c r="Q500" s="2"/>
      <c r="R500" s="221"/>
      <c r="S500" s="2"/>
      <c r="T500" s="169" t="str">
        <f t="shared" si="48"/>
        <v/>
      </c>
      <c r="U500" s="39" t="str">
        <f t="shared" si="49"/>
        <v/>
      </c>
      <c r="V500" s="170"/>
      <c r="W500" s="40"/>
      <c r="X500" s="41" t="str">
        <f t="shared" si="44"/>
        <v/>
      </c>
      <c r="Y500" s="205" t="str">
        <f t="shared" si="45"/>
        <v/>
      </c>
      <c r="Z500" s="205" t="str">
        <f t="shared" si="46"/>
        <v/>
      </c>
      <c r="AA500" s="163">
        <f t="shared" si="47"/>
        <v>0</v>
      </c>
    </row>
    <row r="501" spans="1:27" ht="26.1" customHeight="1" thickTop="1" thickBot="1">
      <c r="A501" s="32"/>
      <c r="B501" s="33"/>
      <c r="C501" s="32"/>
      <c r="D501" s="218"/>
      <c r="E501" s="219"/>
      <c r="F501" s="220"/>
      <c r="G501" s="34"/>
      <c r="H501" s="221"/>
      <c r="I501" s="2"/>
      <c r="J501" s="221"/>
      <c r="K501" s="2"/>
      <c r="L501" s="221"/>
      <c r="M501" s="2"/>
      <c r="N501" s="221"/>
      <c r="O501" s="2"/>
      <c r="P501" s="221"/>
      <c r="Q501" s="2"/>
      <c r="R501" s="221"/>
      <c r="S501" s="2"/>
      <c r="T501" s="169" t="str">
        <f t="shared" si="48"/>
        <v/>
      </c>
      <c r="U501" s="39" t="str">
        <f t="shared" si="49"/>
        <v/>
      </c>
      <c r="V501" s="170"/>
      <c r="W501" s="40"/>
      <c r="X501" s="41" t="str">
        <f t="shared" si="44"/>
        <v/>
      </c>
      <c r="Y501" s="205" t="str">
        <f t="shared" si="45"/>
        <v/>
      </c>
      <c r="Z501" s="205" t="str">
        <f t="shared" si="46"/>
        <v/>
      </c>
      <c r="AA501" s="163">
        <f t="shared" si="47"/>
        <v>0</v>
      </c>
    </row>
    <row r="502" spans="1:27" ht="26.1" customHeight="1" thickTop="1" thickBot="1">
      <c r="A502" s="32"/>
      <c r="B502" s="33"/>
      <c r="C502" s="32"/>
      <c r="D502" s="218"/>
      <c r="E502" s="219"/>
      <c r="F502" s="220"/>
      <c r="G502" s="34"/>
      <c r="H502" s="221"/>
      <c r="I502" s="2"/>
      <c r="J502" s="221"/>
      <c r="K502" s="2"/>
      <c r="L502" s="221"/>
      <c r="M502" s="2"/>
      <c r="N502" s="221"/>
      <c r="O502" s="2"/>
      <c r="P502" s="221"/>
      <c r="Q502" s="2"/>
      <c r="R502" s="221"/>
      <c r="S502" s="2"/>
      <c r="T502" s="169" t="str">
        <f t="shared" si="48"/>
        <v/>
      </c>
      <c r="U502" s="39" t="str">
        <f t="shared" si="49"/>
        <v/>
      </c>
      <c r="V502" s="170"/>
      <c r="W502" s="40"/>
      <c r="X502" s="41" t="str">
        <f t="shared" si="44"/>
        <v/>
      </c>
      <c r="Y502" s="205" t="str">
        <f t="shared" si="45"/>
        <v/>
      </c>
      <c r="Z502" s="205" t="str">
        <f t="shared" si="46"/>
        <v/>
      </c>
      <c r="AA502" s="163">
        <f t="shared" si="47"/>
        <v>0</v>
      </c>
    </row>
    <row r="503" spans="1:27" ht="26.1" customHeight="1" thickTop="1" thickBot="1">
      <c r="A503" s="32"/>
      <c r="B503" s="33"/>
      <c r="C503" s="32"/>
      <c r="D503" s="218"/>
      <c r="E503" s="219"/>
      <c r="F503" s="220"/>
      <c r="G503" s="34"/>
      <c r="H503" s="221"/>
      <c r="I503" s="2"/>
      <c r="J503" s="221"/>
      <c r="K503" s="2"/>
      <c r="L503" s="221"/>
      <c r="M503" s="2"/>
      <c r="N503" s="221"/>
      <c r="O503" s="2"/>
      <c r="P503" s="221"/>
      <c r="Q503" s="2"/>
      <c r="R503" s="221"/>
      <c r="S503" s="2"/>
      <c r="T503" s="169" t="str">
        <f t="shared" si="48"/>
        <v/>
      </c>
      <c r="U503" s="39" t="str">
        <f t="shared" si="49"/>
        <v/>
      </c>
      <c r="V503" s="170"/>
      <c r="W503" s="40"/>
      <c r="X503" s="41" t="str">
        <f t="shared" si="44"/>
        <v/>
      </c>
      <c r="Y503" s="205" t="str">
        <f t="shared" si="45"/>
        <v/>
      </c>
      <c r="Z503" s="205" t="str">
        <f t="shared" si="46"/>
        <v/>
      </c>
      <c r="AA503" s="163">
        <f t="shared" si="47"/>
        <v>0</v>
      </c>
    </row>
    <row r="504" spans="1:27" ht="26.1" customHeight="1" thickTop="1" thickBot="1">
      <c r="A504" s="32"/>
      <c r="B504" s="33"/>
      <c r="C504" s="32"/>
      <c r="D504" s="218"/>
      <c r="E504" s="219"/>
      <c r="F504" s="220"/>
      <c r="G504" s="34"/>
      <c r="H504" s="221"/>
      <c r="I504" s="2"/>
      <c r="J504" s="221"/>
      <c r="K504" s="2"/>
      <c r="L504" s="221"/>
      <c r="M504" s="2"/>
      <c r="N504" s="221"/>
      <c r="O504" s="2"/>
      <c r="P504" s="221"/>
      <c r="Q504" s="2"/>
      <c r="R504" s="221"/>
      <c r="S504" s="2"/>
      <c r="T504" s="169" t="str">
        <f t="shared" si="48"/>
        <v/>
      </c>
      <c r="U504" s="39" t="str">
        <f t="shared" si="49"/>
        <v/>
      </c>
      <c r="V504" s="170"/>
      <c r="W504" s="40"/>
      <c r="X504" s="41" t="str">
        <f t="shared" si="44"/>
        <v/>
      </c>
      <c r="Y504" s="205" t="str">
        <f t="shared" si="45"/>
        <v/>
      </c>
      <c r="Z504" s="205" t="str">
        <f t="shared" si="46"/>
        <v/>
      </c>
      <c r="AA504" s="163">
        <f t="shared" si="47"/>
        <v>0</v>
      </c>
    </row>
    <row r="505" spans="1:27" ht="26.1" customHeight="1" thickTop="1" thickBot="1">
      <c r="A505" s="32"/>
      <c r="B505" s="33"/>
      <c r="C505" s="32"/>
      <c r="D505" s="218"/>
      <c r="E505" s="219"/>
      <c r="F505" s="220"/>
      <c r="G505" s="34"/>
      <c r="H505" s="221"/>
      <c r="I505" s="2"/>
      <c r="J505" s="221"/>
      <c r="K505" s="2"/>
      <c r="L505" s="221"/>
      <c r="M505" s="2"/>
      <c r="N505" s="221"/>
      <c r="O505" s="2"/>
      <c r="P505" s="221"/>
      <c r="Q505" s="2"/>
      <c r="R505" s="221"/>
      <c r="S505" s="2"/>
      <c r="T505" s="169" t="str">
        <f t="shared" si="48"/>
        <v/>
      </c>
      <c r="U505" s="39" t="str">
        <f t="shared" si="49"/>
        <v/>
      </c>
      <c r="V505" s="170"/>
      <c r="W505" s="40"/>
      <c r="X505" s="41" t="str">
        <f t="shared" si="44"/>
        <v/>
      </c>
      <c r="Y505" s="205" t="str">
        <f t="shared" si="45"/>
        <v/>
      </c>
      <c r="Z505" s="205" t="str">
        <f t="shared" si="46"/>
        <v/>
      </c>
      <c r="AA505" s="163">
        <f t="shared" si="47"/>
        <v>0</v>
      </c>
    </row>
    <row r="506" spans="1:27" ht="26.1" customHeight="1" thickTop="1" thickBot="1">
      <c r="A506" s="32"/>
      <c r="B506" s="33"/>
      <c r="C506" s="32"/>
      <c r="D506" s="218"/>
      <c r="E506" s="219"/>
      <c r="F506" s="220"/>
      <c r="G506" s="34"/>
      <c r="H506" s="221"/>
      <c r="I506" s="2"/>
      <c r="J506" s="221"/>
      <c r="K506" s="2"/>
      <c r="L506" s="221"/>
      <c r="M506" s="2"/>
      <c r="N506" s="221"/>
      <c r="O506" s="2"/>
      <c r="P506" s="221"/>
      <c r="Q506" s="2"/>
      <c r="R506" s="221"/>
      <c r="S506" s="2"/>
      <c r="T506" s="169" t="str">
        <f t="shared" si="48"/>
        <v/>
      </c>
      <c r="U506" s="39" t="str">
        <f t="shared" si="49"/>
        <v/>
      </c>
      <c r="V506" s="170"/>
      <c r="W506" s="40"/>
      <c r="X506" s="41" t="str">
        <f t="shared" si="44"/>
        <v/>
      </c>
      <c r="Y506" s="205" t="str">
        <f t="shared" si="45"/>
        <v/>
      </c>
      <c r="Z506" s="205" t="str">
        <f t="shared" si="46"/>
        <v/>
      </c>
      <c r="AA506" s="163">
        <f t="shared" si="47"/>
        <v>0</v>
      </c>
    </row>
    <row r="507" spans="1:27" ht="26.1" customHeight="1" thickTop="1" thickBot="1">
      <c r="A507" s="32"/>
      <c r="B507" s="33"/>
      <c r="C507" s="32"/>
      <c r="D507" s="218"/>
      <c r="E507" s="219"/>
      <c r="F507" s="220"/>
      <c r="G507" s="34"/>
      <c r="H507" s="221"/>
      <c r="I507" s="2"/>
      <c r="J507" s="221"/>
      <c r="K507" s="2"/>
      <c r="L507" s="221"/>
      <c r="M507" s="2"/>
      <c r="N507" s="221"/>
      <c r="O507" s="2"/>
      <c r="P507" s="221"/>
      <c r="Q507" s="2"/>
      <c r="R507" s="221"/>
      <c r="S507" s="2"/>
      <c r="T507" s="169" t="str">
        <f t="shared" si="48"/>
        <v/>
      </c>
      <c r="U507" s="39" t="str">
        <f t="shared" si="49"/>
        <v/>
      </c>
      <c r="V507" s="170"/>
      <c r="W507" s="40"/>
      <c r="X507" s="41" t="str">
        <f t="shared" si="44"/>
        <v/>
      </c>
      <c r="Y507" s="205" t="str">
        <f t="shared" si="45"/>
        <v/>
      </c>
      <c r="Z507" s="205" t="str">
        <f t="shared" si="46"/>
        <v/>
      </c>
      <c r="AA507" s="163">
        <f t="shared" si="47"/>
        <v>0</v>
      </c>
    </row>
    <row r="508" spans="1:27" ht="26.1" customHeight="1" thickTop="1" thickBot="1">
      <c r="A508" s="32"/>
      <c r="B508" s="33"/>
      <c r="C508" s="32"/>
      <c r="D508" s="218"/>
      <c r="E508" s="219"/>
      <c r="F508" s="220"/>
      <c r="G508" s="34"/>
      <c r="H508" s="221"/>
      <c r="I508" s="2"/>
      <c r="J508" s="221"/>
      <c r="K508" s="2"/>
      <c r="L508" s="221"/>
      <c r="M508" s="2"/>
      <c r="N508" s="221"/>
      <c r="O508" s="2"/>
      <c r="P508" s="221"/>
      <c r="Q508" s="2"/>
      <c r="R508" s="221"/>
      <c r="S508" s="2"/>
      <c r="T508" s="169" t="str">
        <f t="shared" si="48"/>
        <v/>
      </c>
      <c r="U508" s="39" t="str">
        <f t="shared" si="49"/>
        <v/>
      </c>
      <c r="V508" s="170"/>
      <c r="W508" s="40"/>
      <c r="X508" s="41" t="str">
        <f t="shared" si="44"/>
        <v/>
      </c>
      <c r="Y508" s="205" t="str">
        <f t="shared" si="45"/>
        <v/>
      </c>
      <c r="Z508" s="205" t="str">
        <f t="shared" si="46"/>
        <v/>
      </c>
      <c r="AA508" s="163">
        <f t="shared" si="47"/>
        <v>0</v>
      </c>
    </row>
    <row r="509" spans="1:27" ht="26.1" customHeight="1" thickTop="1" thickBot="1">
      <c r="A509" s="32"/>
      <c r="B509" s="33"/>
      <c r="C509" s="32"/>
      <c r="D509" s="218"/>
      <c r="E509" s="219"/>
      <c r="F509" s="220"/>
      <c r="G509" s="34"/>
      <c r="H509" s="221"/>
      <c r="I509" s="2"/>
      <c r="J509" s="221"/>
      <c r="K509" s="2"/>
      <c r="L509" s="221"/>
      <c r="M509" s="2"/>
      <c r="N509" s="221"/>
      <c r="O509" s="2"/>
      <c r="P509" s="221"/>
      <c r="Q509" s="2"/>
      <c r="R509" s="221"/>
      <c r="S509" s="2"/>
      <c r="T509" s="169" t="str">
        <f t="shared" si="48"/>
        <v/>
      </c>
      <c r="U509" s="39" t="str">
        <f t="shared" si="49"/>
        <v/>
      </c>
      <c r="V509" s="170"/>
      <c r="W509" s="40"/>
      <c r="X509" s="41" t="str">
        <f t="shared" si="44"/>
        <v/>
      </c>
      <c r="Y509" s="205" t="str">
        <f t="shared" si="45"/>
        <v/>
      </c>
      <c r="Z509" s="205" t="str">
        <f t="shared" si="46"/>
        <v/>
      </c>
      <c r="AA509" s="163">
        <f t="shared" si="47"/>
        <v>0</v>
      </c>
    </row>
    <row r="510" spans="1:27" ht="26.1" customHeight="1" thickTop="1" thickBot="1">
      <c r="A510" s="32"/>
      <c r="B510" s="33"/>
      <c r="C510" s="32"/>
      <c r="D510" s="218"/>
      <c r="E510" s="219"/>
      <c r="F510" s="220"/>
      <c r="G510" s="34"/>
      <c r="H510" s="221"/>
      <c r="I510" s="2"/>
      <c r="J510" s="221"/>
      <c r="K510" s="2"/>
      <c r="L510" s="221"/>
      <c r="M510" s="2"/>
      <c r="N510" s="221"/>
      <c r="O510" s="2"/>
      <c r="P510" s="221"/>
      <c r="Q510" s="2"/>
      <c r="R510" s="221"/>
      <c r="S510" s="2"/>
      <c r="T510" s="169" t="str">
        <f t="shared" si="48"/>
        <v/>
      </c>
      <c r="U510" s="39" t="str">
        <f t="shared" si="49"/>
        <v/>
      </c>
      <c r="V510" s="170"/>
      <c r="W510" s="40"/>
      <c r="X510" s="41" t="str">
        <f t="shared" si="44"/>
        <v/>
      </c>
      <c r="Y510" s="205" t="str">
        <f t="shared" si="45"/>
        <v/>
      </c>
      <c r="Z510" s="205" t="str">
        <f t="shared" si="46"/>
        <v/>
      </c>
      <c r="AA510" s="163">
        <f t="shared" si="47"/>
        <v>0</v>
      </c>
    </row>
    <row r="511" spans="1:27" ht="26.1" customHeight="1" thickTop="1" thickBot="1">
      <c r="A511" s="32"/>
      <c r="B511" s="33"/>
      <c r="C511" s="32"/>
      <c r="D511" s="218"/>
      <c r="E511" s="219"/>
      <c r="F511" s="220"/>
      <c r="G511" s="34"/>
      <c r="H511" s="221"/>
      <c r="I511" s="2"/>
      <c r="J511" s="221"/>
      <c r="K511" s="2"/>
      <c r="L511" s="221"/>
      <c r="M511" s="2"/>
      <c r="N511" s="221"/>
      <c r="O511" s="2"/>
      <c r="P511" s="221"/>
      <c r="Q511" s="2"/>
      <c r="R511" s="221"/>
      <c r="S511" s="2"/>
      <c r="T511" s="169" t="str">
        <f t="shared" si="48"/>
        <v/>
      </c>
      <c r="U511" s="39" t="str">
        <f t="shared" si="49"/>
        <v/>
      </c>
      <c r="V511" s="170"/>
      <c r="W511" s="40"/>
      <c r="X511" s="41" t="str">
        <f t="shared" si="44"/>
        <v/>
      </c>
      <c r="Y511" s="205" t="str">
        <f t="shared" si="45"/>
        <v/>
      </c>
      <c r="Z511" s="205" t="str">
        <f t="shared" si="46"/>
        <v/>
      </c>
      <c r="AA511" s="163">
        <f t="shared" si="47"/>
        <v>0</v>
      </c>
    </row>
    <row r="512" spans="1:27" ht="26.1" customHeight="1" thickTop="1" thickBot="1">
      <c r="A512" s="32"/>
      <c r="B512" s="33"/>
      <c r="C512" s="32"/>
      <c r="D512" s="218"/>
      <c r="E512" s="219"/>
      <c r="F512" s="220"/>
      <c r="G512" s="34"/>
      <c r="H512" s="221"/>
      <c r="I512" s="2"/>
      <c r="J512" s="221"/>
      <c r="K512" s="2"/>
      <c r="L512" s="221"/>
      <c r="M512" s="2"/>
      <c r="N512" s="221"/>
      <c r="O512" s="2"/>
      <c r="P512" s="221"/>
      <c r="Q512" s="2"/>
      <c r="R512" s="221"/>
      <c r="S512" s="2"/>
      <c r="T512" s="169" t="str">
        <f t="shared" si="48"/>
        <v/>
      </c>
      <c r="U512" s="39" t="str">
        <f t="shared" si="49"/>
        <v/>
      </c>
      <c r="V512" s="170"/>
      <c r="W512" s="40"/>
      <c r="X512" s="41" t="str">
        <f t="shared" si="44"/>
        <v/>
      </c>
      <c r="Y512" s="205" t="str">
        <f t="shared" si="45"/>
        <v/>
      </c>
      <c r="Z512" s="205" t="str">
        <f t="shared" si="46"/>
        <v/>
      </c>
      <c r="AA512" s="163">
        <f t="shared" si="47"/>
        <v>0</v>
      </c>
    </row>
    <row r="513" spans="1:27" ht="26.1" customHeight="1" thickTop="1" thickBot="1">
      <c r="A513" s="32"/>
      <c r="B513" s="33"/>
      <c r="C513" s="32"/>
      <c r="D513" s="218"/>
      <c r="E513" s="219"/>
      <c r="F513" s="220"/>
      <c r="G513" s="34"/>
      <c r="H513" s="221"/>
      <c r="I513" s="2"/>
      <c r="J513" s="221"/>
      <c r="K513" s="2"/>
      <c r="L513" s="221"/>
      <c r="M513" s="2"/>
      <c r="N513" s="221"/>
      <c r="O513" s="2"/>
      <c r="P513" s="221"/>
      <c r="Q513" s="2"/>
      <c r="R513" s="221"/>
      <c r="S513" s="2"/>
      <c r="T513" s="169" t="str">
        <f t="shared" si="48"/>
        <v/>
      </c>
      <c r="U513" s="39" t="str">
        <f t="shared" si="49"/>
        <v/>
      </c>
      <c r="V513" s="170"/>
      <c r="W513" s="40"/>
      <c r="X513" s="41" t="str">
        <f t="shared" si="44"/>
        <v/>
      </c>
      <c r="Y513" s="205" t="str">
        <f t="shared" si="45"/>
        <v/>
      </c>
      <c r="Z513" s="205" t="str">
        <f t="shared" si="46"/>
        <v/>
      </c>
      <c r="AA513" s="163">
        <f t="shared" si="47"/>
        <v>0</v>
      </c>
    </row>
    <row r="514" spans="1:27" ht="26.1" customHeight="1" thickTop="1" thickBot="1">
      <c r="A514" s="32"/>
      <c r="B514" s="33"/>
      <c r="C514" s="32"/>
      <c r="D514" s="218"/>
      <c r="E514" s="219"/>
      <c r="F514" s="220"/>
      <c r="G514" s="34"/>
      <c r="H514" s="221"/>
      <c r="I514" s="2"/>
      <c r="J514" s="221"/>
      <c r="K514" s="2"/>
      <c r="L514" s="221"/>
      <c r="M514" s="2"/>
      <c r="N514" s="221"/>
      <c r="O514" s="2"/>
      <c r="P514" s="221"/>
      <c r="Q514" s="2"/>
      <c r="R514" s="221"/>
      <c r="S514" s="2"/>
      <c r="T514" s="169" t="str">
        <f t="shared" si="48"/>
        <v/>
      </c>
      <c r="U514" s="39" t="str">
        <f t="shared" si="49"/>
        <v/>
      </c>
      <c r="V514" s="170"/>
      <c r="W514" s="40"/>
      <c r="X514" s="41" t="str">
        <f t="shared" si="44"/>
        <v/>
      </c>
      <c r="Y514" s="205" t="str">
        <f t="shared" si="45"/>
        <v/>
      </c>
      <c r="Z514" s="205" t="str">
        <f t="shared" si="46"/>
        <v/>
      </c>
      <c r="AA514" s="163">
        <f t="shared" si="47"/>
        <v>0</v>
      </c>
    </row>
    <row r="515" spans="1:27" ht="26.1" customHeight="1" thickTop="1" thickBot="1">
      <c r="A515" s="32"/>
      <c r="B515" s="33"/>
      <c r="C515" s="32"/>
      <c r="D515" s="218"/>
      <c r="E515" s="219"/>
      <c r="F515" s="220"/>
      <c r="G515" s="34"/>
      <c r="H515" s="221"/>
      <c r="I515" s="2"/>
      <c r="J515" s="221"/>
      <c r="K515" s="2"/>
      <c r="L515" s="221"/>
      <c r="M515" s="2"/>
      <c r="N515" s="221"/>
      <c r="O515" s="2"/>
      <c r="P515" s="221"/>
      <c r="Q515" s="2"/>
      <c r="R515" s="221"/>
      <c r="S515" s="2"/>
      <c r="T515" s="169" t="str">
        <f t="shared" si="48"/>
        <v/>
      </c>
      <c r="U515" s="39" t="str">
        <f t="shared" si="49"/>
        <v/>
      </c>
      <c r="V515" s="170"/>
      <c r="W515" s="40"/>
      <c r="X515" s="41" t="str">
        <f t="shared" si="44"/>
        <v/>
      </c>
      <c r="Y515" s="205" t="str">
        <f t="shared" si="45"/>
        <v/>
      </c>
      <c r="Z515" s="205" t="str">
        <f t="shared" si="46"/>
        <v/>
      </c>
      <c r="AA515" s="163">
        <f t="shared" si="47"/>
        <v>0</v>
      </c>
    </row>
    <row r="516" spans="1:27" ht="26.1" customHeight="1" thickTop="1" thickBot="1">
      <c r="A516" s="32"/>
      <c r="B516" s="33"/>
      <c r="C516" s="32"/>
      <c r="D516" s="218"/>
      <c r="E516" s="219"/>
      <c r="F516" s="220"/>
      <c r="G516" s="34"/>
      <c r="H516" s="221"/>
      <c r="I516" s="2"/>
      <c r="J516" s="221"/>
      <c r="K516" s="2"/>
      <c r="L516" s="221"/>
      <c r="M516" s="2"/>
      <c r="N516" s="221"/>
      <c r="O516" s="2"/>
      <c r="P516" s="221"/>
      <c r="Q516" s="2"/>
      <c r="R516" s="221"/>
      <c r="S516" s="2"/>
      <c r="T516" s="169" t="str">
        <f t="shared" si="48"/>
        <v/>
      </c>
      <c r="U516" s="39" t="str">
        <f t="shared" si="49"/>
        <v/>
      </c>
      <c r="V516" s="170"/>
      <c r="W516" s="40"/>
      <c r="X516" s="41" t="str">
        <f t="shared" si="44"/>
        <v/>
      </c>
      <c r="Y516" s="205" t="str">
        <f t="shared" si="45"/>
        <v/>
      </c>
      <c r="Z516" s="205" t="str">
        <f t="shared" si="46"/>
        <v/>
      </c>
      <c r="AA516" s="163">
        <f t="shared" si="47"/>
        <v>0</v>
      </c>
    </row>
    <row r="517" spans="1:27" ht="26.1" customHeight="1" thickTop="1" thickBot="1">
      <c r="A517" s="32"/>
      <c r="B517" s="33"/>
      <c r="C517" s="32"/>
      <c r="D517" s="218"/>
      <c r="E517" s="219"/>
      <c r="F517" s="220"/>
      <c r="G517" s="34"/>
      <c r="H517" s="221"/>
      <c r="I517" s="2"/>
      <c r="J517" s="221"/>
      <c r="K517" s="2"/>
      <c r="L517" s="221"/>
      <c r="M517" s="2"/>
      <c r="N517" s="221"/>
      <c r="O517" s="2"/>
      <c r="P517" s="221"/>
      <c r="Q517" s="2"/>
      <c r="R517" s="221"/>
      <c r="S517" s="2"/>
      <c r="T517" s="169" t="str">
        <f t="shared" si="48"/>
        <v/>
      </c>
      <c r="U517" s="39" t="str">
        <f t="shared" si="49"/>
        <v/>
      </c>
      <c r="V517" s="170"/>
      <c r="W517" s="40"/>
      <c r="X517" s="41" t="str">
        <f t="shared" si="44"/>
        <v/>
      </c>
      <c r="Y517" s="205" t="str">
        <f t="shared" si="45"/>
        <v/>
      </c>
      <c r="Z517" s="205" t="str">
        <f t="shared" si="46"/>
        <v/>
      </c>
      <c r="AA517" s="163">
        <f t="shared" si="47"/>
        <v>0</v>
      </c>
    </row>
    <row r="518" spans="1:27" ht="26.1" customHeight="1" thickTop="1" thickBot="1">
      <c r="A518" s="32"/>
      <c r="B518" s="33"/>
      <c r="C518" s="32"/>
      <c r="D518" s="218"/>
      <c r="E518" s="219"/>
      <c r="F518" s="220"/>
      <c r="G518" s="34"/>
      <c r="H518" s="221"/>
      <c r="I518" s="2"/>
      <c r="J518" s="221"/>
      <c r="K518" s="2"/>
      <c r="L518" s="221"/>
      <c r="M518" s="2"/>
      <c r="N518" s="221"/>
      <c r="O518" s="2"/>
      <c r="P518" s="221"/>
      <c r="Q518" s="2"/>
      <c r="R518" s="221"/>
      <c r="S518" s="2"/>
      <c r="T518" s="169" t="str">
        <f t="shared" si="48"/>
        <v/>
      </c>
      <c r="U518" s="39" t="str">
        <f t="shared" si="49"/>
        <v/>
      </c>
      <c r="V518" s="170"/>
      <c r="W518" s="40"/>
      <c r="X518" s="41" t="str">
        <f t="shared" si="44"/>
        <v/>
      </c>
      <c r="Y518" s="205" t="str">
        <f t="shared" si="45"/>
        <v/>
      </c>
      <c r="Z518" s="205" t="str">
        <f t="shared" si="46"/>
        <v/>
      </c>
      <c r="AA518" s="163">
        <f t="shared" si="47"/>
        <v>0</v>
      </c>
    </row>
    <row r="519" spans="1:27" ht="26.1" customHeight="1" thickTop="1" thickBot="1">
      <c r="A519" s="32"/>
      <c r="B519" s="33"/>
      <c r="C519" s="32"/>
      <c r="D519" s="218"/>
      <c r="E519" s="219"/>
      <c r="F519" s="220"/>
      <c r="G519" s="34"/>
      <c r="H519" s="221"/>
      <c r="I519" s="2"/>
      <c r="J519" s="221"/>
      <c r="K519" s="2"/>
      <c r="L519" s="221"/>
      <c r="M519" s="2"/>
      <c r="N519" s="221"/>
      <c r="O519" s="2"/>
      <c r="P519" s="221"/>
      <c r="Q519" s="2"/>
      <c r="R519" s="221"/>
      <c r="S519" s="2"/>
      <c r="T519" s="169" t="str">
        <f t="shared" si="48"/>
        <v/>
      </c>
      <c r="U519" s="39" t="str">
        <f t="shared" si="49"/>
        <v/>
      </c>
      <c r="V519" s="170"/>
      <c r="W519" s="40"/>
      <c r="X519" s="41" t="str">
        <f t="shared" si="44"/>
        <v/>
      </c>
      <c r="Y519" s="205" t="str">
        <f t="shared" si="45"/>
        <v/>
      </c>
      <c r="Z519" s="205" t="str">
        <f t="shared" si="46"/>
        <v/>
      </c>
      <c r="AA519" s="163">
        <f t="shared" si="47"/>
        <v>0</v>
      </c>
    </row>
    <row r="520" spans="1:27" ht="26.1" customHeight="1" thickTop="1" thickBot="1">
      <c r="A520" s="32"/>
      <c r="B520" s="33"/>
      <c r="C520" s="32"/>
      <c r="D520" s="218"/>
      <c r="E520" s="219"/>
      <c r="F520" s="220"/>
      <c r="G520" s="34"/>
      <c r="H520" s="221"/>
      <c r="I520" s="2"/>
      <c r="J520" s="221"/>
      <c r="K520" s="2"/>
      <c r="L520" s="221"/>
      <c r="M520" s="2"/>
      <c r="N520" s="221"/>
      <c r="O520" s="2"/>
      <c r="P520" s="221"/>
      <c r="Q520" s="2"/>
      <c r="R520" s="221"/>
      <c r="S520" s="2"/>
      <c r="T520" s="169" t="str">
        <f t="shared" si="48"/>
        <v/>
      </c>
      <c r="U520" s="39" t="str">
        <f t="shared" si="49"/>
        <v/>
      </c>
      <c r="V520" s="170"/>
      <c r="W520" s="40"/>
      <c r="X520" s="41" t="str">
        <f t="shared" si="44"/>
        <v/>
      </c>
      <c r="Y520" s="205" t="str">
        <f t="shared" si="45"/>
        <v/>
      </c>
      <c r="Z520" s="205" t="str">
        <f t="shared" si="46"/>
        <v/>
      </c>
      <c r="AA520" s="163">
        <f t="shared" si="47"/>
        <v>0</v>
      </c>
    </row>
    <row r="521" spans="1:27" ht="26.1" customHeight="1" thickTop="1" thickBot="1">
      <c r="A521" s="32"/>
      <c r="B521" s="33"/>
      <c r="C521" s="32"/>
      <c r="D521" s="218"/>
      <c r="E521" s="219"/>
      <c r="F521" s="220"/>
      <c r="G521" s="34"/>
      <c r="H521" s="221"/>
      <c r="I521" s="2"/>
      <c r="J521" s="221"/>
      <c r="K521" s="2"/>
      <c r="L521" s="221"/>
      <c r="M521" s="2"/>
      <c r="N521" s="221"/>
      <c r="O521" s="2"/>
      <c r="P521" s="221"/>
      <c r="Q521" s="2"/>
      <c r="R521" s="221"/>
      <c r="S521" s="2"/>
      <c r="T521" s="169" t="str">
        <f t="shared" si="48"/>
        <v/>
      </c>
      <c r="U521" s="39" t="str">
        <f t="shared" si="49"/>
        <v/>
      </c>
      <c r="V521" s="170"/>
      <c r="W521" s="40"/>
      <c r="X521" s="41" t="str">
        <f t="shared" si="44"/>
        <v/>
      </c>
      <c r="Y521" s="205" t="str">
        <f t="shared" si="45"/>
        <v/>
      </c>
      <c r="Z521" s="205" t="str">
        <f t="shared" si="46"/>
        <v/>
      </c>
      <c r="AA521" s="163">
        <f t="shared" si="47"/>
        <v>0</v>
      </c>
    </row>
    <row r="522" spans="1:27" ht="26.1" customHeight="1" thickTop="1" thickBot="1">
      <c r="A522" s="32"/>
      <c r="B522" s="33"/>
      <c r="C522" s="32"/>
      <c r="D522" s="218"/>
      <c r="E522" s="219"/>
      <c r="F522" s="220"/>
      <c r="G522" s="34"/>
      <c r="H522" s="221"/>
      <c r="I522" s="2"/>
      <c r="J522" s="221"/>
      <c r="K522" s="2"/>
      <c r="L522" s="221"/>
      <c r="M522" s="2"/>
      <c r="N522" s="221"/>
      <c r="O522" s="2"/>
      <c r="P522" s="221"/>
      <c r="Q522" s="2"/>
      <c r="R522" s="221"/>
      <c r="S522" s="2"/>
      <c r="T522" s="169" t="str">
        <f t="shared" si="48"/>
        <v/>
      </c>
      <c r="U522" s="39" t="str">
        <f t="shared" si="49"/>
        <v/>
      </c>
      <c r="V522" s="170"/>
      <c r="W522" s="40"/>
      <c r="X522" s="41" t="str">
        <f t="shared" si="44"/>
        <v/>
      </c>
      <c r="Y522" s="205" t="str">
        <f t="shared" si="45"/>
        <v/>
      </c>
      <c r="Z522" s="205" t="str">
        <f t="shared" si="46"/>
        <v/>
      </c>
      <c r="AA522" s="163">
        <f t="shared" si="47"/>
        <v>0</v>
      </c>
    </row>
    <row r="523" spans="1:27" ht="26.1" customHeight="1" thickTop="1" thickBot="1">
      <c r="A523" s="32"/>
      <c r="B523" s="33"/>
      <c r="C523" s="32"/>
      <c r="D523" s="218"/>
      <c r="E523" s="219"/>
      <c r="F523" s="220"/>
      <c r="G523" s="34"/>
      <c r="H523" s="221"/>
      <c r="I523" s="2"/>
      <c r="J523" s="221"/>
      <c r="K523" s="2"/>
      <c r="L523" s="221"/>
      <c r="M523" s="2"/>
      <c r="N523" s="221"/>
      <c r="O523" s="2"/>
      <c r="P523" s="221"/>
      <c r="Q523" s="2"/>
      <c r="R523" s="221"/>
      <c r="S523" s="2"/>
      <c r="T523" s="169" t="str">
        <f t="shared" si="48"/>
        <v/>
      </c>
      <c r="U523" s="39" t="str">
        <f t="shared" si="49"/>
        <v/>
      </c>
      <c r="V523" s="170"/>
      <c r="W523" s="40"/>
      <c r="X523" s="41" t="str">
        <f t="shared" si="44"/>
        <v/>
      </c>
      <c r="Y523" s="205" t="str">
        <f t="shared" si="45"/>
        <v/>
      </c>
      <c r="Z523" s="205" t="str">
        <f t="shared" si="46"/>
        <v/>
      </c>
      <c r="AA523" s="163">
        <f t="shared" si="47"/>
        <v>0</v>
      </c>
    </row>
    <row r="524" spans="1:27" ht="26.1" customHeight="1" thickTop="1" thickBot="1">
      <c r="A524" s="32"/>
      <c r="B524" s="33"/>
      <c r="C524" s="32"/>
      <c r="D524" s="218"/>
      <c r="E524" s="219"/>
      <c r="F524" s="220"/>
      <c r="G524" s="34"/>
      <c r="H524" s="221"/>
      <c r="I524" s="2"/>
      <c r="J524" s="221"/>
      <c r="K524" s="2"/>
      <c r="L524" s="221"/>
      <c r="M524" s="2"/>
      <c r="N524" s="221"/>
      <c r="O524" s="2"/>
      <c r="P524" s="221"/>
      <c r="Q524" s="2"/>
      <c r="R524" s="221"/>
      <c r="S524" s="2"/>
      <c r="T524" s="169" t="str">
        <f t="shared" si="48"/>
        <v/>
      </c>
      <c r="U524" s="39" t="str">
        <f t="shared" si="49"/>
        <v/>
      </c>
      <c r="V524" s="170"/>
      <c r="W524" s="40"/>
      <c r="X524" s="41" t="str">
        <f t="shared" si="44"/>
        <v/>
      </c>
      <c r="Y524" s="205" t="str">
        <f t="shared" si="45"/>
        <v/>
      </c>
      <c r="Z524" s="205" t="str">
        <f t="shared" si="46"/>
        <v/>
      </c>
      <c r="AA524" s="163">
        <f t="shared" si="47"/>
        <v>0</v>
      </c>
    </row>
    <row r="525" spans="1:27" ht="26.1" customHeight="1" thickTop="1" thickBot="1">
      <c r="A525" s="32"/>
      <c r="B525" s="33"/>
      <c r="C525" s="32"/>
      <c r="D525" s="218"/>
      <c r="E525" s="219"/>
      <c r="F525" s="220"/>
      <c r="G525" s="34"/>
      <c r="H525" s="221"/>
      <c r="I525" s="2"/>
      <c r="J525" s="221"/>
      <c r="K525" s="2"/>
      <c r="L525" s="221"/>
      <c r="M525" s="2"/>
      <c r="N525" s="221"/>
      <c r="O525" s="2"/>
      <c r="P525" s="221"/>
      <c r="Q525" s="2"/>
      <c r="R525" s="221"/>
      <c r="S525" s="2"/>
      <c r="T525" s="169" t="str">
        <f t="shared" si="48"/>
        <v/>
      </c>
      <c r="U525" s="39" t="str">
        <f t="shared" si="49"/>
        <v/>
      </c>
      <c r="V525" s="170"/>
      <c r="W525" s="40"/>
      <c r="X525" s="41" t="str">
        <f t="shared" si="44"/>
        <v/>
      </c>
      <c r="Y525" s="205" t="str">
        <f t="shared" si="45"/>
        <v/>
      </c>
      <c r="Z525" s="205" t="str">
        <f t="shared" si="46"/>
        <v/>
      </c>
      <c r="AA525" s="163">
        <f t="shared" si="47"/>
        <v>0</v>
      </c>
    </row>
    <row r="526" spans="1:27" ht="26.1" customHeight="1" thickTop="1" thickBot="1">
      <c r="A526" s="32"/>
      <c r="B526" s="33"/>
      <c r="C526" s="32"/>
      <c r="D526" s="218"/>
      <c r="E526" s="219"/>
      <c r="F526" s="220"/>
      <c r="G526" s="34"/>
      <c r="H526" s="221"/>
      <c r="I526" s="2"/>
      <c r="J526" s="221"/>
      <c r="K526" s="2"/>
      <c r="L526" s="221"/>
      <c r="M526" s="2"/>
      <c r="N526" s="221"/>
      <c r="O526" s="2"/>
      <c r="P526" s="221"/>
      <c r="Q526" s="2"/>
      <c r="R526" s="221"/>
      <c r="S526" s="2"/>
      <c r="T526" s="169" t="str">
        <f t="shared" si="48"/>
        <v/>
      </c>
      <c r="U526" s="39" t="str">
        <f t="shared" si="49"/>
        <v/>
      </c>
      <c r="V526" s="170"/>
      <c r="W526" s="40"/>
      <c r="X526" s="41" t="str">
        <f t="shared" ref="X526:X589" si="50">IF(AND(T526="x",U526="",V526&gt;0),EDATE(V526,$X$9),"")</f>
        <v/>
      </c>
      <c r="Y526" s="205" t="str">
        <f t="shared" ref="Y526:Y589" si="51">IF(AND(COUNTA(G526)=1,COUNTIF(T526:U526,"x")=0),1,"")</f>
        <v/>
      </c>
      <c r="Z526" s="205" t="str">
        <f t="shared" ref="Z526:Z589" si="52">IF(AND($Y526=1,F526="x"),1,"")</f>
        <v/>
      </c>
      <c r="AA526" s="163">
        <f t="shared" ref="AA526:AA589" si="53">IF(AND(U526="X",F526="X"),1,0)</f>
        <v>0</v>
      </c>
    </row>
    <row r="527" spans="1:27" ht="26.1" customHeight="1" thickTop="1" thickBot="1">
      <c r="A527" s="32"/>
      <c r="B527" s="33"/>
      <c r="C527" s="32"/>
      <c r="D527" s="218"/>
      <c r="E527" s="219"/>
      <c r="F527" s="220"/>
      <c r="G527" s="34"/>
      <c r="H527" s="221"/>
      <c r="I527" s="2"/>
      <c r="J527" s="221"/>
      <c r="K527" s="2"/>
      <c r="L527" s="221"/>
      <c r="M527" s="2"/>
      <c r="N527" s="221"/>
      <c r="O527" s="2"/>
      <c r="P527" s="221"/>
      <c r="Q527" s="2"/>
      <c r="R527" s="221"/>
      <c r="S527" s="2"/>
      <c r="T527" s="169" t="str">
        <f t="shared" si="48"/>
        <v/>
      </c>
      <c r="U527" s="39" t="str">
        <f t="shared" si="49"/>
        <v/>
      </c>
      <c r="V527" s="170"/>
      <c r="W527" s="40"/>
      <c r="X527" s="41" t="str">
        <f t="shared" si="50"/>
        <v/>
      </c>
      <c r="Y527" s="205" t="str">
        <f t="shared" si="51"/>
        <v/>
      </c>
      <c r="Z527" s="205" t="str">
        <f t="shared" si="52"/>
        <v/>
      </c>
      <c r="AA527" s="163">
        <f t="shared" si="53"/>
        <v>0</v>
      </c>
    </row>
    <row r="528" spans="1:27" ht="26.1" customHeight="1" thickTop="1" thickBot="1">
      <c r="A528" s="32"/>
      <c r="B528" s="33"/>
      <c r="C528" s="32"/>
      <c r="D528" s="218"/>
      <c r="E528" s="219"/>
      <c r="F528" s="220"/>
      <c r="G528" s="34"/>
      <c r="H528" s="221"/>
      <c r="I528" s="2"/>
      <c r="J528" s="221"/>
      <c r="K528" s="2"/>
      <c r="L528" s="221"/>
      <c r="M528" s="2"/>
      <c r="N528" s="221"/>
      <c r="O528" s="2"/>
      <c r="P528" s="221"/>
      <c r="Q528" s="2"/>
      <c r="R528" s="221"/>
      <c r="S528" s="2"/>
      <c r="T528" s="169" t="str">
        <f t="shared" si="48"/>
        <v/>
      </c>
      <c r="U528" s="39" t="str">
        <f t="shared" si="49"/>
        <v/>
      </c>
      <c r="V528" s="170"/>
      <c r="W528" s="40"/>
      <c r="X528" s="41" t="str">
        <f t="shared" si="50"/>
        <v/>
      </c>
      <c r="Y528" s="205" t="str">
        <f t="shared" si="51"/>
        <v/>
      </c>
      <c r="Z528" s="205" t="str">
        <f t="shared" si="52"/>
        <v/>
      </c>
      <c r="AA528" s="163">
        <f t="shared" si="53"/>
        <v>0</v>
      </c>
    </row>
    <row r="529" spans="1:27" ht="26.1" customHeight="1" thickTop="1" thickBot="1">
      <c r="A529" s="32"/>
      <c r="B529" s="33"/>
      <c r="C529" s="32"/>
      <c r="D529" s="218"/>
      <c r="E529" s="219"/>
      <c r="F529" s="220"/>
      <c r="G529" s="34"/>
      <c r="H529" s="221"/>
      <c r="I529" s="2"/>
      <c r="J529" s="221"/>
      <c r="K529" s="2"/>
      <c r="L529" s="221"/>
      <c r="M529" s="2"/>
      <c r="N529" s="221"/>
      <c r="O529" s="2"/>
      <c r="P529" s="221"/>
      <c r="Q529" s="2"/>
      <c r="R529" s="221"/>
      <c r="S529" s="2"/>
      <c r="T529" s="169" t="str">
        <f t="shared" si="48"/>
        <v/>
      </c>
      <c r="U529" s="39" t="str">
        <f t="shared" si="49"/>
        <v/>
      </c>
      <c r="V529" s="170"/>
      <c r="W529" s="40"/>
      <c r="X529" s="41" t="str">
        <f t="shared" si="50"/>
        <v/>
      </c>
      <c r="Y529" s="205" t="str">
        <f t="shared" si="51"/>
        <v/>
      </c>
      <c r="Z529" s="205" t="str">
        <f t="shared" si="52"/>
        <v/>
      </c>
      <c r="AA529" s="163">
        <f t="shared" si="53"/>
        <v>0</v>
      </c>
    </row>
    <row r="530" spans="1:27" ht="26.1" customHeight="1" thickTop="1" thickBot="1">
      <c r="A530" s="32"/>
      <c r="B530" s="33"/>
      <c r="C530" s="32"/>
      <c r="D530" s="218"/>
      <c r="E530" s="219"/>
      <c r="F530" s="220"/>
      <c r="G530" s="34"/>
      <c r="H530" s="221"/>
      <c r="I530" s="2"/>
      <c r="J530" s="221"/>
      <c r="K530" s="2"/>
      <c r="L530" s="221"/>
      <c r="M530" s="2"/>
      <c r="N530" s="221"/>
      <c r="O530" s="2"/>
      <c r="P530" s="221"/>
      <c r="Q530" s="2"/>
      <c r="R530" s="221"/>
      <c r="S530" s="2"/>
      <c r="T530" s="169" t="str">
        <f t="shared" si="48"/>
        <v/>
      </c>
      <c r="U530" s="39" t="str">
        <f t="shared" si="49"/>
        <v/>
      </c>
      <c r="V530" s="170"/>
      <c r="W530" s="40"/>
      <c r="X530" s="41" t="str">
        <f t="shared" si="50"/>
        <v/>
      </c>
      <c r="Y530" s="205" t="str">
        <f t="shared" si="51"/>
        <v/>
      </c>
      <c r="Z530" s="205" t="str">
        <f t="shared" si="52"/>
        <v/>
      </c>
      <c r="AA530" s="163">
        <f t="shared" si="53"/>
        <v>0</v>
      </c>
    </row>
    <row r="531" spans="1:27" ht="26.1" customHeight="1" thickTop="1" thickBot="1">
      <c r="A531" s="32"/>
      <c r="B531" s="33"/>
      <c r="C531" s="32"/>
      <c r="D531" s="218"/>
      <c r="E531" s="219"/>
      <c r="F531" s="220"/>
      <c r="G531" s="34"/>
      <c r="H531" s="221"/>
      <c r="I531" s="2"/>
      <c r="J531" s="221"/>
      <c r="K531" s="2"/>
      <c r="L531" s="221"/>
      <c r="M531" s="2"/>
      <c r="N531" s="221"/>
      <c r="O531" s="2"/>
      <c r="P531" s="221"/>
      <c r="Q531" s="2"/>
      <c r="R531" s="221"/>
      <c r="S531" s="2"/>
      <c r="T531" s="169" t="str">
        <f t="shared" si="48"/>
        <v/>
      </c>
      <c r="U531" s="39" t="str">
        <f t="shared" si="49"/>
        <v/>
      </c>
      <c r="V531" s="170"/>
      <c r="W531" s="40"/>
      <c r="X531" s="41" t="str">
        <f t="shared" si="50"/>
        <v/>
      </c>
      <c r="Y531" s="205" t="str">
        <f t="shared" si="51"/>
        <v/>
      </c>
      <c r="Z531" s="205" t="str">
        <f t="shared" si="52"/>
        <v/>
      </c>
      <c r="AA531" s="163">
        <f t="shared" si="53"/>
        <v>0</v>
      </c>
    </row>
    <row r="532" spans="1:27" ht="26.1" customHeight="1" thickTop="1" thickBot="1">
      <c r="A532" s="32"/>
      <c r="B532" s="33"/>
      <c r="C532" s="32"/>
      <c r="D532" s="218"/>
      <c r="E532" s="219"/>
      <c r="F532" s="220"/>
      <c r="G532" s="34"/>
      <c r="H532" s="221"/>
      <c r="I532" s="2"/>
      <c r="J532" s="221"/>
      <c r="K532" s="2"/>
      <c r="L532" s="221"/>
      <c r="M532" s="2"/>
      <c r="N532" s="221"/>
      <c r="O532" s="2"/>
      <c r="P532" s="221"/>
      <c r="Q532" s="2"/>
      <c r="R532" s="221"/>
      <c r="S532" s="2"/>
      <c r="T532" s="169" t="str">
        <f t="shared" si="48"/>
        <v/>
      </c>
      <c r="U532" s="39" t="str">
        <f t="shared" si="49"/>
        <v/>
      </c>
      <c r="V532" s="170"/>
      <c r="W532" s="40"/>
      <c r="X532" s="41" t="str">
        <f t="shared" si="50"/>
        <v/>
      </c>
      <c r="Y532" s="205" t="str">
        <f t="shared" si="51"/>
        <v/>
      </c>
      <c r="Z532" s="205" t="str">
        <f t="shared" si="52"/>
        <v/>
      </c>
      <c r="AA532" s="163">
        <f t="shared" si="53"/>
        <v>0</v>
      </c>
    </row>
    <row r="533" spans="1:27" ht="26.1" customHeight="1" thickTop="1" thickBot="1">
      <c r="A533" s="32"/>
      <c r="B533" s="33"/>
      <c r="C533" s="32"/>
      <c r="D533" s="218"/>
      <c r="E533" s="219"/>
      <c r="F533" s="220"/>
      <c r="G533" s="34"/>
      <c r="H533" s="221"/>
      <c r="I533" s="2"/>
      <c r="J533" s="221"/>
      <c r="K533" s="2"/>
      <c r="L533" s="221"/>
      <c r="M533" s="2"/>
      <c r="N533" s="221"/>
      <c r="O533" s="2"/>
      <c r="P533" s="221"/>
      <c r="Q533" s="2"/>
      <c r="R533" s="221"/>
      <c r="S533" s="2"/>
      <c r="T533" s="169" t="str">
        <f t="shared" si="48"/>
        <v/>
      </c>
      <c r="U533" s="39" t="str">
        <f t="shared" si="49"/>
        <v/>
      </c>
      <c r="V533" s="170"/>
      <c r="W533" s="40"/>
      <c r="X533" s="41" t="str">
        <f t="shared" si="50"/>
        <v/>
      </c>
      <c r="Y533" s="205" t="str">
        <f t="shared" si="51"/>
        <v/>
      </c>
      <c r="Z533" s="205" t="str">
        <f t="shared" si="52"/>
        <v/>
      </c>
      <c r="AA533" s="163">
        <f t="shared" si="53"/>
        <v>0</v>
      </c>
    </row>
    <row r="534" spans="1:27" ht="26.1" customHeight="1" thickTop="1" thickBot="1">
      <c r="A534" s="32"/>
      <c r="B534" s="33"/>
      <c r="C534" s="32"/>
      <c r="D534" s="218"/>
      <c r="E534" s="219"/>
      <c r="F534" s="220"/>
      <c r="G534" s="34"/>
      <c r="H534" s="221"/>
      <c r="I534" s="2"/>
      <c r="J534" s="221"/>
      <c r="K534" s="2"/>
      <c r="L534" s="221"/>
      <c r="M534" s="2"/>
      <c r="N534" s="221"/>
      <c r="O534" s="2"/>
      <c r="P534" s="221"/>
      <c r="Q534" s="2"/>
      <c r="R534" s="221"/>
      <c r="S534" s="2"/>
      <c r="T534" s="169" t="str">
        <f t="shared" si="48"/>
        <v/>
      </c>
      <c r="U534" s="39" t="str">
        <f t="shared" si="49"/>
        <v/>
      </c>
      <c r="V534" s="170"/>
      <c r="W534" s="40"/>
      <c r="X534" s="41" t="str">
        <f t="shared" si="50"/>
        <v/>
      </c>
      <c r="Y534" s="205" t="str">
        <f t="shared" si="51"/>
        <v/>
      </c>
      <c r="Z534" s="205" t="str">
        <f t="shared" si="52"/>
        <v/>
      </c>
      <c r="AA534" s="163">
        <f t="shared" si="53"/>
        <v>0</v>
      </c>
    </row>
    <row r="535" spans="1:27" ht="26.1" customHeight="1" thickTop="1" thickBot="1">
      <c r="A535" s="32"/>
      <c r="B535" s="33"/>
      <c r="C535" s="32"/>
      <c r="D535" s="218"/>
      <c r="E535" s="219"/>
      <c r="F535" s="220"/>
      <c r="G535" s="34"/>
      <c r="H535" s="221"/>
      <c r="I535" s="2"/>
      <c r="J535" s="221"/>
      <c r="K535" s="2"/>
      <c r="L535" s="221"/>
      <c r="M535" s="2"/>
      <c r="N535" s="221"/>
      <c r="O535" s="2"/>
      <c r="P535" s="221"/>
      <c r="Q535" s="2"/>
      <c r="R535" s="221"/>
      <c r="S535" s="2"/>
      <c r="T535" s="169" t="str">
        <f t="shared" si="48"/>
        <v/>
      </c>
      <c r="U535" s="39" t="str">
        <f t="shared" si="49"/>
        <v/>
      </c>
      <c r="V535" s="170"/>
      <c r="W535" s="40"/>
      <c r="X535" s="41" t="str">
        <f t="shared" si="50"/>
        <v/>
      </c>
      <c r="Y535" s="205" t="str">
        <f t="shared" si="51"/>
        <v/>
      </c>
      <c r="Z535" s="205" t="str">
        <f t="shared" si="52"/>
        <v/>
      </c>
      <c r="AA535" s="163">
        <f t="shared" si="53"/>
        <v>0</v>
      </c>
    </row>
    <row r="536" spans="1:27" ht="26.1" customHeight="1" thickTop="1" thickBot="1">
      <c r="A536" s="32"/>
      <c r="B536" s="33"/>
      <c r="C536" s="32"/>
      <c r="D536" s="218"/>
      <c r="E536" s="219"/>
      <c r="F536" s="220"/>
      <c r="G536" s="34"/>
      <c r="H536" s="221"/>
      <c r="I536" s="2"/>
      <c r="J536" s="221"/>
      <c r="K536" s="2"/>
      <c r="L536" s="221"/>
      <c r="M536" s="2"/>
      <c r="N536" s="221"/>
      <c r="O536" s="2"/>
      <c r="P536" s="221"/>
      <c r="Q536" s="2"/>
      <c r="R536" s="221"/>
      <c r="S536" s="2"/>
      <c r="T536" s="169" t="str">
        <f t="shared" si="48"/>
        <v/>
      </c>
      <c r="U536" s="39" t="str">
        <f t="shared" si="49"/>
        <v/>
      </c>
      <c r="V536" s="170"/>
      <c r="W536" s="40"/>
      <c r="X536" s="41" t="str">
        <f t="shared" si="50"/>
        <v/>
      </c>
      <c r="Y536" s="205" t="str">
        <f t="shared" si="51"/>
        <v/>
      </c>
      <c r="Z536" s="205" t="str">
        <f t="shared" si="52"/>
        <v/>
      </c>
      <c r="AA536" s="163">
        <f t="shared" si="53"/>
        <v>0</v>
      </c>
    </row>
    <row r="537" spans="1:27" ht="26.1" customHeight="1" thickTop="1" thickBot="1">
      <c r="A537" s="32"/>
      <c r="B537" s="33"/>
      <c r="C537" s="32"/>
      <c r="D537" s="218"/>
      <c r="E537" s="219"/>
      <c r="F537" s="220"/>
      <c r="G537" s="34"/>
      <c r="H537" s="221"/>
      <c r="I537" s="2"/>
      <c r="J537" s="221"/>
      <c r="K537" s="2"/>
      <c r="L537" s="221"/>
      <c r="M537" s="2"/>
      <c r="N537" s="221"/>
      <c r="O537" s="2"/>
      <c r="P537" s="221"/>
      <c r="Q537" s="2"/>
      <c r="R537" s="221"/>
      <c r="S537" s="2"/>
      <c r="T537" s="169" t="str">
        <f t="shared" si="48"/>
        <v/>
      </c>
      <c r="U537" s="39" t="str">
        <f t="shared" si="49"/>
        <v/>
      </c>
      <c r="V537" s="170"/>
      <c r="W537" s="40"/>
      <c r="X537" s="41" t="str">
        <f t="shared" si="50"/>
        <v/>
      </c>
      <c r="Y537" s="205" t="str">
        <f t="shared" si="51"/>
        <v/>
      </c>
      <c r="Z537" s="205" t="str">
        <f t="shared" si="52"/>
        <v/>
      </c>
      <c r="AA537" s="163">
        <f t="shared" si="53"/>
        <v>0</v>
      </c>
    </row>
    <row r="538" spans="1:27" ht="26.1" customHeight="1" thickTop="1" thickBot="1">
      <c r="A538" s="32"/>
      <c r="B538" s="33"/>
      <c r="C538" s="32"/>
      <c r="D538" s="218"/>
      <c r="E538" s="219"/>
      <c r="F538" s="220"/>
      <c r="G538" s="34"/>
      <c r="H538" s="221"/>
      <c r="I538" s="2"/>
      <c r="J538" s="221"/>
      <c r="K538" s="2"/>
      <c r="L538" s="221"/>
      <c r="M538" s="2"/>
      <c r="N538" s="221"/>
      <c r="O538" s="2"/>
      <c r="P538" s="221"/>
      <c r="Q538" s="2"/>
      <c r="R538" s="221"/>
      <c r="S538" s="2"/>
      <c r="T538" s="169" t="str">
        <f t="shared" si="48"/>
        <v/>
      </c>
      <c r="U538" s="39" t="str">
        <f t="shared" si="49"/>
        <v/>
      </c>
      <c r="V538" s="170"/>
      <c r="W538" s="40"/>
      <c r="X538" s="41" t="str">
        <f t="shared" si="50"/>
        <v/>
      </c>
      <c r="Y538" s="205" t="str">
        <f t="shared" si="51"/>
        <v/>
      </c>
      <c r="Z538" s="205" t="str">
        <f t="shared" si="52"/>
        <v/>
      </c>
      <c r="AA538" s="163">
        <f t="shared" si="53"/>
        <v>0</v>
      </c>
    </row>
    <row r="539" spans="1:27" ht="26.1" customHeight="1" thickTop="1" thickBot="1">
      <c r="A539" s="32"/>
      <c r="B539" s="33"/>
      <c r="C539" s="32"/>
      <c r="D539" s="218"/>
      <c r="E539" s="219"/>
      <c r="F539" s="220"/>
      <c r="G539" s="34"/>
      <c r="H539" s="221"/>
      <c r="I539" s="2"/>
      <c r="J539" s="221"/>
      <c r="K539" s="2"/>
      <c r="L539" s="221"/>
      <c r="M539" s="2"/>
      <c r="N539" s="221"/>
      <c r="O539" s="2"/>
      <c r="P539" s="221"/>
      <c r="Q539" s="2"/>
      <c r="R539" s="221"/>
      <c r="S539" s="2"/>
      <c r="T539" s="169" t="str">
        <f t="shared" ref="T539:T602" si="54">IF(AND(COUNTA(I539,K539,M539,O539,Q539,S539)=0,COUNTA(H539,J539,L539,N539,P539,R539)=6),"x","")</f>
        <v/>
      </c>
      <c r="U539" s="39" t="str">
        <f t="shared" ref="U539:U602" si="55">IF(COUNTA(I539,K539,M539,O539,Q539,S539)=1,"x","")</f>
        <v/>
      </c>
      <c r="V539" s="170"/>
      <c r="W539" s="40"/>
      <c r="X539" s="41" t="str">
        <f t="shared" si="50"/>
        <v/>
      </c>
      <c r="Y539" s="205" t="str">
        <f t="shared" si="51"/>
        <v/>
      </c>
      <c r="Z539" s="205" t="str">
        <f t="shared" si="52"/>
        <v/>
      </c>
      <c r="AA539" s="163">
        <f t="shared" si="53"/>
        <v>0</v>
      </c>
    </row>
    <row r="540" spans="1:27" ht="26.1" customHeight="1" thickTop="1" thickBot="1">
      <c r="A540" s="32"/>
      <c r="B540" s="33"/>
      <c r="C540" s="32"/>
      <c r="D540" s="218"/>
      <c r="E540" s="219"/>
      <c r="F540" s="220"/>
      <c r="G540" s="34"/>
      <c r="H540" s="221"/>
      <c r="I540" s="2"/>
      <c r="J540" s="221"/>
      <c r="K540" s="2"/>
      <c r="L540" s="221"/>
      <c r="M540" s="2"/>
      <c r="N540" s="221"/>
      <c r="O540" s="2"/>
      <c r="P540" s="221"/>
      <c r="Q540" s="2"/>
      <c r="R540" s="221"/>
      <c r="S540" s="2"/>
      <c r="T540" s="169" t="str">
        <f t="shared" si="54"/>
        <v/>
      </c>
      <c r="U540" s="39" t="str">
        <f t="shared" si="55"/>
        <v/>
      </c>
      <c r="V540" s="170"/>
      <c r="W540" s="40"/>
      <c r="X540" s="41" t="str">
        <f t="shared" si="50"/>
        <v/>
      </c>
      <c r="Y540" s="205" t="str">
        <f t="shared" si="51"/>
        <v/>
      </c>
      <c r="Z540" s="205" t="str">
        <f t="shared" si="52"/>
        <v/>
      </c>
      <c r="AA540" s="163">
        <f t="shared" si="53"/>
        <v>0</v>
      </c>
    </row>
    <row r="541" spans="1:27" ht="26.1" customHeight="1" thickTop="1" thickBot="1">
      <c r="A541" s="32"/>
      <c r="B541" s="33"/>
      <c r="C541" s="32"/>
      <c r="D541" s="218"/>
      <c r="E541" s="219"/>
      <c r="F541" s="220"/>
      <c r="G541" s="34"/>
      <c r="H541" s="221"/>
      <c r="I541" s="2"/>
      <c r="J541" s="221"/>
      <c r="K541" s="2"/>
      <c r="L541" s="221"/>
      <c r="M541" s="2"/>
      <c r="N541" s="221"/>
      <c r="O541" s="2"/>
      <c r="P541" s="221"/>
      <c r="Q541" s="2"/>
      <c r="R541" s="221"/>
      <c r="S541" s="2"/>
      <c r="T541" s="169" t="str">
        <f t="shared" si="54"/>
        <v/>
      </c>
      <c r="U541" s="39" t="str">
        <f t="shared" si="55"/>
        <v/>
      </c>
      <c r="V541" s="170"/>
      <c r="W541" s="40"/>
      <c r="X541" s="41" t="str">
        <f t="shared" si="50"/>
        <v/>
      </c>
      <c r="Y541" s="205" t="str">
        <f t="shared" si="51"/>
        <v/>
      </c>
      <c r="Z541" s="205" t="str">
        <f t="shared" si="52"/>
        <v/>
      </c>
      <c r="AA541" s="163">
        <f t="shared" si="53"/>
        <v>0</v>
      </c>
    </row>
    <row r="542" spans="1:27" ht="26.1" customHeight="1" thickTop="1" thickBot="1">
      <c r="A542" s="32"/>
      <c r="B542" s="33"/>
      <c r="C542" s="32"/>
      <c r="D542" s="218"/>
      <c r="E542" s="219"/>
      <c r="F542" s="220"/>
      <c r="G542" s="34"/>
      <c r="H542" s="221"/>
      <c r="I542" s="2"/>
      <c r="J542" s="221"/>
      <c r="K542" s="2"/>
      <c r="L542" s="221"/>
      <c r="M542" s="2"/>
      <c r="N542" s="221"/>
      <c r="O542" s="2"/>
      <c r="P542" s="221"/>
      <c r="Q542" s="2"/>
      <c r="R542" s="221"/>
      <c r="S542" s="2"/>
      <c r="T542" s="169" t="str">
        <f t="shared" si="54"/>
        <v/>
      </c>
      <c r="U542" s="39" t="str">
        <f t="shared" si="55"/>
        <v/>
      </c>
      <c r="V542" s="170"/>
      <c r="W542" s="40"/>
      <c r="X542" s="41" t="str">
        <f t="shared" si="50"/>
        <v/>
      </c>
      <c r="Y542" s="205" t="str">
        <f t="shared" si="51"/>
        <v/>
      </c>
      <c r="Z542" s="205" t="str">
        <f t="shared" si="52"/>
        <v/>
      </c>
      <c r="AA542" s="163">
        <f t="shared" si="53"/>
        <v>0</v>
      </c>
    </row>
    <row r="543" spans="1:27" ht="26.1" customHeight="1" thickTop="1" thickBot="1">
      <c r="A543" s="32"/>
      <c r="B543" s="33"/>
      <c r="C543" s="32"/>
      <c r="D543" s="218"/>
      <c r="E543" s="219"/>
      <c r="F543" s="220"/>
      <c r="G543" s="34"/>
      <c r="H543" s="221"/>
      <c r="I543" s="2"/>
      <c r="J543" s="221"/>
      <c r="K543" s="2"/>
      <c r="L543" s="221"/>
      <c r="M543" s="2"/>
      <c r="N543" s="221"/>
      <c r="O543" s="2"/>
      <c r="P543" s="221"/>
      <c r="Q543" s="2"/>
      <c r="R543" s="221"/>
      <c r="S543" s="2"/>
      <c r="T543" s="169" t="str">
        <f t="shared" si="54"/>
        <v/>
      </c>
      <c r="U543" s="39" t="str">
        <f t="shared" si="55"/>
        <v/>
      </c>
      <c r="V543" s="170"/>
      <c r="W543" s="40"/>
      <c r="X543" s="41" t="str">
        <f t="shared" si="50"/>
        <v/>
      </c>
      <c r="Y543" s="205" t="str">
        <f t="shared" si="51"/>
        <v/>
      </c>
      <c r="Z543" s="205" t="str">
        <f t="shared" si="52"/>
        <v/>
      </c>
      <c r="AA543" s="163">
        <f t="shared" si="53"/>
        <v>0</v>
      </c>
    </row>
    <row r="544" spans="1:27" ht="26.1" customHeight="1" thickTop="1" thickBot="1">
      <c r="A544" s="32"/>
      <c r="B544" s="33"/>
      <c r="C544" s="32"/>
      <c r="D544" s="218"/>
      <c r="E544" s="219"/>
      <c r="F544" s="220"/>
      <c r="G544" s="34"/>
      <c r="H544" s="221"/>
      <c r="I544" s="2"/>
      <c r="J544" s="221"/>
      <c r="K544" s="2"/>
      <c r="L544" s="221"/>
      <c r="M544" s="2"/>
      <c r="N544" s="221"/>
      <c r="O544" s="2"/>
      <c r="P544" s="221"/>
      <c r="Q544" s="2"/>
      <c r="R544" s="221"/>
      <c r="S544" s="2"/>
      <c r="T544" s="169" t="str">
        <f t="shared" si="54"/>
        <v/>
      </c>
      <c r="U544" s="39" t="str">
        <f t="shared" si="55"/>
        <v/>
      </c>
      <c r="V544" s="170"/>
      <c r="W544" s="40"/>
      <c r="X544" s="41" t="str">
        <f t="shared" si="50"/>
        <v/>
      </c>
      <c r="Y544" s="205" t="str">
        <f t="shared" si="51"/>
        <v/>
      </c>
      <c r="Z544" s="205" t="str">
        <f t="shared" si="52"/>
        <v/>
      </c>
      <c r="AA544" s="163">
        <f t="shared" si="53"/>
        <v>0</v>
      </c>
    </row>
    <row r="545" spans="1:27" ht="26.1" customHeight="1" thickTop="1" thickBot="1">
      <c r="A545" s="32"/>
      <c r="B545" s="33"/>
      <c r="C545" s="32"/>
      <c r="D545" s="218"/>
      <c r="E545" s="219"/>
      <c r="F545" s="220"/>
      <c r="G545" s="34"/>
      <c r="H545" s="221"/>
      <c r="I545" s="2"/>
      <c r="J545" s="221"/>
      <c r="K545" s="2"/>
      <c r="L545" s="221"/>
      <c r="M545" s="2"/>
      <c r="N545" s="221"/>
      <c r="O545" s="2"/>
      <c r="P545" s="221"/>
      <c r="Q545" s="2"/>
      <c r="R545" s="221"/>
      <c r="S545" s="2"/>
      <c r="T545" s="169" t="str">
        <f t="shared" si="54"/>
        <v/>
      </c>
      <c r="U545" s="39" t="str">
        <f t="shared" si="55"/>
        <v/>
      </c>
      <c r="V545" s="170"/>
      <c r="W545" s="40"/>
      <c r="X545" s="41" t="str">
        <f t="shared" si="50"/>
        <v/>
      </c>
      <c r="Y545" s="205" t="str">
        <f t="shared" si="51"/>
        <v/>
      </c>
      <c r="Z545" s="205" t="str">
        <f t="shared" si="52"/>
        <v/>
      </c>
      <c r="AA545" s="163">
        <f t="shared" si="53"/>
        <v>0</v>
      </c>
    </row>
    <row r="546" spans="1:27" ht="26.1" customHeight="1" thickTop="1" thickBot="1">
      <c r="A546" s="32"/>
      <c r="B546" s="33"/>
      <c r="C546" s="32"/>
      <c r="D546" s="218"/>
      <c r="E546" s="219"/>
      <c r="F546" s="220"/>
      <c r="G546" s="34"/>
      <c r="H546" s="221"/>
      <c r="I546" s="2"/>
      <c r="J546" s="221"/>
      <c r="K546" s="2"/>
      <c r="L546" s="221"/>
      <c r="M546" s="2"/>
      <c r="N546" s="221"/>
      <c r="O546" s="2"/>
      <c r="P546" s="221"/>
      <c r="Q546" s="2"/>
      <c r="R546" s="221"/>
      <c r="S546" s="2"/>
      <c r="T546" s="169" t="str">
        <f t="shared" si="54"/>
        <v/>
      </c>
      <c r="U546" s="39" t="str">
        <f t="shared" si="55"/>
        <v/>
      </c>
      <c r="V546" s="170"/>
      <c r="W546" s="40"/>
      <c r="X546" s="41" t="str">
        <f t="shared" si="50"/>
        <v/>
      </c>
      <c r="Y546" s="205" t="str">
        <f t="shared" si="51"/>
        <v/>
      </c>
      <c r="Z546" s="205" t="str">
        <f t="shared" si="52"/>
        <v/>
      </c>
      <c r="AA546" s="163">
        <f t="shared" si="53"/>
        <v>0</v>
      </c>
    </row>
    <row r="547" spans="1:27" ht="26.1" customHeight="1" thickTop="1" thickBot="1">
      <c r="A547" s="32"/>
      <c r="B547" s="33"/>
      <c r="C547" s="32"/>
      <c r="D547" s="218"/>
      <c r="E547" s="219"/>
      <c r="F547" s="220"/>
      <c r="G547" s="34"/>
      <c r="H547" s="221"/>
      <c r="I547" s="2"/>
      <c r="J547" s="221"/>
      <c r="K547" s="2"/>
      <c r="L547" s="221"/>
      <c r="M547" s="2"/>
      <c r="N547" s="221"/>
      <c r="O547" s="2"/>
      <c r="P547" s="221"/>
      <c r="Q547" s="2"/>
      <c r="R547" s="221"/>
      <c r="S547" s="2"/>
      <c r="T547" s="169" t="str">
        <f t="shared" si="54"/>
        <v/>
      </c>
      <c r="U547" s="39" t="str">
        <f t="shared" si="55"/>
        <v/>
      </c>
      <c r="V547" s="170"/>
      <c r="W547" s="40"/>
      <c r="X547" s="41" t="str">
        <f t="shared" si="50"/>
        <v/>
      </c>
      <c r="Y547" s="205" t="str">
        <f t="shared" si="51"/>
        <v/>
      </c>
      <c r="Z547" s="205" t="str">
        <f t="shared" si="52"/>
        <v/>
      </c>
      <c r="AA547" s="163">
        <f t="shared" si="53"/>
        <v>0</v>
      </c>
    </row>
    <row r="548" spans="1:27" ht="26.1" customHeight="1" thickTop="1" thickBot="1">
      <c r="A548" s="32"/>
      <c r="B548" s="33"/>
      <c r="C548" s="32"/>
      <c r="D548" s="218"/>
      <c r="E548" s="219"/>
      <c r="F548" s="220"/>
      <c r="G548" s="34"/>
      <c r="H548" s="221"/>
      <c r="I548" s="2"/>
      <c r="J548" s="221"/>
      <c r="K548" s="2"/>
      <c r="L548" s="221"/>
      <c r="M548" s="2"/>
      <c r="N548" s="221"/>
      <c r="O548" s="2"/>
      <c r="P548" s="221"/>
      <c r="Q548" s="2"/>
      <c r="R548" s="221"/>
      <c r="S548" s="2"/>
      <c r="T548" s="169" t="str">
        <f t="shared" si="54"/>
        <v/>
      </c>
      <c r="U548" s="39" t="str">
        <f t="shared" si="55"/>
        <v/>
      </c>
      <c r="V548" s="170"/>
      <c r="W548" s="40"/>
      <c r="X548" s="41" t="str">
        <f t="shared" si="50"/>
        <v/>
      </c>
      <c r="Y548" s="205" t="str">
        <f t="shared" si="51"/>
        <v/>
      </c>
      <c r="Z548" s="205" t="str">
        <f t="shared" si="52"/>
        <v/>
      </c>
      <c r="AA548" s="163">
        <f t="shared" si="53"/>
        <v>0</v>
      </c>
    </row>
    <row r="549" spans="1:27" ht="26.1" customHeight="1" thickTop="1" thickBot="1">
      <c r="A549" s="32"/>
      <c r="B549" s="33"/>
      <c r="C549" s="32"/>
      <c r="D549" s="218"/>
      <c r="E549" s="219"/>
      <c r="F549" s="220"/>
      <c r="G549" s="34"/>
      <c r="H549" s="221"/>
      <c r="I549" s="2"/>
      <c r="J549" s="221"/>
      <c r="K549" s="2"/>
      <c r="L549" s="221"/>
      <c r="M549" s="2"/>
      <c r="N549" s="221"/>
      <c r="O549" s="2"/>
      <c r="P549" s="221"/>
      <c r="Q549" s="2"/>
      <c r="R549" s="221"/>
      <c r="S549" s="2"/>
      <c r="T549" s="169" t="str">
        <f t="shared" si="54"/>
        <v/>
      </c>
      <c r="U549" s="39" t="str">
        <f t="shared" si="55"/>
        <v/>
      </c>
      <c r="V549" s="170"/>
      <c r="W549" s="40"/>
      <c r="X549" s="41" t="str">
        <f t="shared" si="50"/>
        <v/>
      </c>
      <c r="Y549" s="205" t="str">
        <f t="shared" si="51"/>
        <v/>
      </c>
      <c r="Z549" s="205" t="str">
        <f t="shared" si="52"/>
        <v/>
      </c>
      <c r="AA549" s="163">
        <f t="shared" si="53"/>
        <v>0</v>
      </c>
    </row>
    <row r="550" spans="1:27" ht="26.1" customHeight="1" thickTop="1" thickBot="1">
      <c r="A550" s="32"/>
      <c r="B550" s="33"/>
      <c r="C550" s="32"/>
      <c r="D550" s="218"/>
      <c r="E550" s="219"/>
      <c r="F550" s="220"/>
      <c r="G550" s="34"/>
      <c r="H550" s="221"/>
      <c r="I550" s="2"/>
      <c r="J550" s="221"/>
      <c r="K550" s="2"/>
      <c r="L550" s="221"/>
      <c r="M550" s="2"/>
      <c r="N550" s="221"/>
      <c r="O550" s="2"/>
      <c r="P550" s="221"/>
      <c r="Q550" s="2"/>
      <c r="R550" s="221"/>
      <c r="S550" s="2"/>
      <c r="T550" s="169" t="str">
        <f t="shared" si="54"/>
        <v/>
      </c>
      <c r="U550" s="39" t="str">
        <f t="shared" si="55"/>
        <v/>
      </c>
      <c r="V550" s="170"/>
      <c r="W550" s="40"/>
      <c r="X550" s="41" t="str">
        <f t="shared" si="50"/>
        <v/>
      </c>
      <c r="Y550" s="205" t="str">
        <f t="shared" si="51"/>
        <v/>
      </c>
      <c r="Z550" s="205" t="str">
        <f t="shared" si="52"/>
        <v/>
      </c>
      <c r="AA550" s="163">
        <f t="shared" si="53"/>
        <v>0</v>
      </c>
    </row>
    <row r="551" spans="1:27" ht="26.1" customHeight="1" thickTop="1" thickBot="1">
      <c r="A551" s="32"/>
      <c r="B551" s="33"/>
      <c r="C551" s="32"/>
      <c r="D551" s="218"/>
      <c r="E551" s="219"/>
      <c r="F551" s="220"/>
      <c r="G551" s="34"/>
      <c r="H551" s="221"/>
      <c r="I551" s="2"/>
      <c r="J551" s="221"/>
      <c r="K551" s="2"/>
      <c r="L551" s="221"/>
      <c r="M551" s="2"/>
      <c r="N551" s="221"/>
      <c r="O551" s="2"/>
      <c r="P551" s="221"/>
      <c r="Q551" s="2"/>
      <c r="R551" s="221"/>
      <c r="S551" s="2"/>
      <c r="T551" s="169" t="str">
        <f t="shared" si="54"/>
        <v/>
      </c>
      <c r="U551" s="39" t="str">
        <f t="shared" si="55"/>
        <v/>
      </c>
      <c r="V551" s="170"/>
      <c r="W551" s="40"/>
      <c r="X551" s="41" t="str">
        <f t="shared" si="50"/>
        <v/>
      </c>
      <c r="Y551" s="205" t="str">
        <f t="shared" si="51"/>
        <v/>
      </c>
      <c r="Z551" s="205" t="str">
        <f t="shared" si="52"/>
        <v/>
      </c>
      <c r="AA551" s="163">
        <f t="shared" si="53"/>
        <v>0</v>
      </c>
    </row>
    <row r="552" spans="1:27" ht="26.1" customHeight="1" thickTop="1" thickBot="1">
      <c r="A552" s="32"/>
      <c r="B552" s="33"/>
      <c r="C552" s="32"/>
      <c r="D552" s="218"/>
      <c r="E552" s="219"/>
      <c r="F552" s="220"/>
      <c r="G552" s="34"/>
      <c r="H552" s="221"/>
      <c r="I552" s="2"/>
      <c r="J552" s="221"/>
      <c r="K552" s="2"/>
      <c r="L552" s="221"/>
      <c r="M552" s="2"/>
      <c r="N552" s="221"/>
      <c r="O552" s="2"/>
      <c r="P552" s="221"/>
      <c r="Q552" s="2"/>
      <c r="R552" s="221"/>
      <c r="S552" s="2"/>
      <c r="T552" s="169" t="str">
        <f t="shared" si="54"/>
        <v/>
      </c>
      <c r="U552" s="39" t="str">
        <f t="shared" si="55"/>
        <v/>
      </c>
      <c r="V552" s="170"/>
      <c r="W552" s="40"/>
      <c r="X552" s="41" t="str">
        <f t="shared" si="50"/>
        <v/>
      </c>
      <c r="Y552" s="205" t="str">
        <f t="shared" si="51"/>
        <v/>
      </c>
      <c r="Z552" s="205" t="str">
        <f t="shared" si="52"/>
        <v/>
      </c>
      <c r="AA552" s="163">
        <f t="shared" si="53"/>
        <v>0</v>
      </c>
    </row>
    <row r="553" spans="1:27" ht="26.1" customHeight="1" thickTop="1" thickBot="1">
      <c r="A553" s="32"/>
      <c r="B553" s="33"/>
      <c r="C553" s="32"/>
      <c r="D553" s="218"/>
      <c r="E553" s="219"/>
      <c r="F553" s="220"/>
      <c r="G553" s="34"/>
      <c r="H553" s="221"/>
      <c r="I553" s="2"/>
      <c r="J553" s="221"/>
      <c r="K553" s="2"/>
      <c r="L553" s="221"/>
      <c r="M553" s="2"/>
      <c r="N553" s="221"/>
      <c r="O553" s="2"/>
      <c r="P553" s="221"/>
      <c r="Q553" s="2"/>
      <c r="R553" s="221"/>
      <c r="S553" s="2"/>
      <c r="T553" s="169" t="str">
        <f t="shared" si="54"/>
        <v/>
      </c>
      <c r="U553" s="39" t="str">
        <f t="shared" si="55"/>
        <v/>
      </c>
      <c r="V553" s="170"/>
      <c r="W553" s="40"/>
      <c r="X553" s="41" t="str">
        <f t="shared" si="50"/>
        <v/>
      </c>
      <c r="Y553" s="205" t="str">
        <f t="shared" si="51"/>
        <v/>
      </c>
      <c r="Z553" s="205" t="str">
        <f t="shared" si="52"/>
        <v/>
      </c>
      <c r="AA553" s="163">
        <f t="shared" si="53"/>
        <v>0</v>
      </c>
    </row>
    <row r="554" spans="1:27" ht="26.1" customHeight="1" thickTop="1" thickBot="1">
      <c r="A554" s="32"/>
      <c r="B554" s="33"/>
      <c r="C554" s="32"/>
      <c r="D554" s="218"/>
      <c r="E554" s="219"/>
      <c r="F554" s="220"/>
      <c r="G554" s="34"/>
      <c r="H554" s="221"/>
      <c r="I554" s="2"/>
      <c r="J554" s="221"/>
      <c r="K554" s="2"/>
      <c r="L554" s="221"/>
      <c r="M554" s="2"/>
      <c r="N554" s="221"/>
      <c r="O554" s="2"/>
      <c r="P554" s="221"/>
      <c r="Q554" s="2"/>
      <c r="R554" s="221"/>
      <c r="S554" s="2"/>
      <c r="T554" s="169" t="str">
        <f t="shared" si="54"/>
        <v/>
      </c>
      <c r="U554" s="39" t="str">
        <f t="shared" si="55"/>
        <v/>
      </c>
      <c r="V554" s="170"/>
      <c r="W554" s="40"/>
      <c r="X554" s="41" t="str">
        <f t="shared" si="50"/>
        <v/>
      </c>
      <c r="Y554" s="205" t="str">
        <f t="shared" si="51"/>
        <v/>
      </c>
      <c r="Z554" s="205" t="str">
        <f t="shared" si="52"/>
        <v/>
      </c>
      <c r="AA554" s="163">
        <f t="shared" si="53"/>
        <v>0</v>
      </c>
    </row>
    <row r="555" spans="1:27" ht="26.1" customHeight="1" thickTop="1" thickBot="1">
      <c r="A555" s="32"/>
      <c r="B555" s="33"/>
      <c r="C555" s="32"/>
      <c r="D555" s="218"/>
      <c r="E555" s="219"/>
      <c r="F555" s="220"/>
      <c r="G555" s="34"/>
      <c r="H555" s="221"/>
      <c r="I555" s="2"/>
      <c r="J555" s="221"/>
      <c r="K555" s="2"/>
      <c r="L555" s="221"/>
      <c r="M555" s="2"/>
      <c r="N555" s="221"/>
      <c r="O555" s="2"/>
      <c r="P555" s="221"/>
      <c r="Q555" s="2"/>
      <c r="R555" s="221"/>
      <c r="S555" s="2"/>
      <c r="T555" s="169" t="str">
        <f t="shared" si="54"/>
        <v/>
      </c>
      <c r="U555" s="39" t="str">
        <f t="shared" si="55"/>
        <v/>
      </c>
      <c r="V555" s="170"/>
      <c r="W555" s="40"/>
      <c r="X555" s="41" t="str">
        <f t="shared" si="50"/>
        <v/>
      </c>
      <c r="Y555" s="205" t="str">
        <f t="shared" si="51"/>
        <v/>
      </c>
      <c r="Z555" s="205" t="str">
        <f t="shared" si="52"/>
        <v/>
      </c>
      <c r="AA555" s="163">
        <f t="shared" si="53"/>
        <v>0</v>
      </c>
    </row>
    <row r="556" spans="1:27" ht="26.1" customHeight="1" thickTop="1" thickBot="1">
      <c r="A556" s="32"/>
      <c r="B556" s="33"/>
      <c r="C556" s="32"/>
      <c r="D556" s="218"/>
      <c r="E556" s="219"/>
      <c r="F556" s="220"/>
      <c r="G556" s="34"/>
      <c r="H556" s="221"/>
      <c r="I556" s="2"/>
      <c r="J556" s="221"/>
      <c r="K556" s="2"/>
      <c r="L556" s="221"/>
      <c r="M556" s="2"/>
      <c r="N556" s="221"/>
      <c r="O556" s="2"/>
      <c r="P556" s="221"/>
      <c r="Q556" s="2"/>
      <c r="R556" s="221"/>
      <c r="S556" s="2"/>
      <c r="T556" s="169" t="str">
        <f t="shared" si="54"/>
        <v/>
      </c>
      <c r="U556" s="39" t="str">
        <f t="shared" si="55"/>
        <v/>
      </c>
      <c r="V556" s="170"/>
      <c r="W556" s="40"/>
      <c r="X556" s="41" t="str">
        <f t="shared" si="50"/>
        <v/>
      </c>
      <c r="Y556" s="205" t="str">
        <f t="shared" si="51"/>
        <v/>
      </c>
      <c r="Z556" s="205" t="str">
        <f t="shared" si="52"/>
        <v/>
      </c>
      <c r="AA556" s="163">
        <f t="shared" si="53"/>
        <v>0</v>
      </c>
    </row>
    <row r="557" spans="1:27" ht="26.1" customHeight="1" thickTop="1" thickBot="1">
      <c r="A557" s="32"/>
      <c r="B557" s="33"/>
      <c r="C557" s="32"/>
      <c r="D557" s="218"/>
      <c r="E557" s="219"/>
      <c r="F557" s="220"/>
      <c r="G557" s="34"/>
      <c r="H557" s="221"/>
      <c r="I557" s="2"/>
      <c r="J557" s="221"/>
      <c r="K557" s="2"/>
      <c r="L557" s="221"/>
      <c r="M557" s="2"/>
      <c r="N557" s="221"/>
      <c r="O557" s="2"/>
      <c r="P557" s="221"/>
      <c r="Q557" s="2"/>
      <c r="R557" s="221"/>
      <c r="S557" s="2"/>
      <c r="T557" s="169" t="str">
        <f t="shared" si="54"/>
        <v/>
      </c>
      <c r="U557" s="39" t="str">
        <f t="shared" si="55"/>
        <v/>
      </c>
      <c r="V557" s="170"/>
      <c r="W557" s="40"/>
      <c r="X557" s="41" t="str">
        <f t="shared" si="50"/>
        <v/>
      </c>
      <c r="Y557" s="205" t="str">
        <f t="shared" si="51"/>
        <v/>
      </c>
      <c r="Z557" s="205" t="str">
        <f t="shared" si="52"/>
        <v/>
      </c>
      <c r="AA557" s="163">
        <f t="shared" si="53"/>
        <v>0</v>
      </c>
    </row>
    <row r="558" spans="1:27" ht="26.1" customHeight="1" thickTop="1" thickBot="1">
      <c r="A558" s="32"/>
      <c r="B558" s="33"/>
      <c r="C558" s="32"/>
      <c r="D558" s="218"/>
      <c r="E558" s="219"/>
      <c r="F558" s="220"/>
      <c r="G558" s="34"/>
      <c r="H558" s="221"/>
      <c r="I558" s="2"/>
      <c r="J558" s="221"/>
      <c r="K558" s="2"/>
      <c r="L558" s="221"/>
      <c r="M558" s="2"/>
      <c r="N558" s="221"/>
      <c r="O558" s="2"/>
      <c r="P558" s="221"/>
      <c r="Q558" s="2"/>
      <c r="R558" s="221"/>
      <c r="S558" s="2"/>
      <c r="T558" s="169" t="str">
        <f t="shared" si="54"/>
        <v/>
      </c>
      <c r="U558" s="39" t="str">
        <f t="shared" si="55"/>
        <v/>
      </c>
      <c r="V558" s="170"/>
      <c r="W558" s="40"/>
      <c r="X558" s="41" t="str">
        <f t="shared" si="50"/>
        <v/>
      </c>
      <c r="Y558" s="205" t="str">
        <f t="shared" si="51"/>
        <v/>
      </c>
      <c r="Z558" s="205" t="str">
        <f t="shared" si="52"/>
        <v/>
      </c>
      <c r="AA558" s="163">
        <f t="shared" si="53"/>
        <v>0</v>
      </c>
    </row>
    <row r="559" spans="1:27" ht="26.1" customHeight="1" thickTop="1" thickBot="1">
      <c r="A559" s="32"/>
      <c r="B559" s="33"/>
      <c r="C559" s="32"/>
      <c r="D559" s="218"/>
      <c r="E559" s="219"/>
      <c r="F559" s="220"/>
      <c r="G559" s="34"/>
      <c r="H559" s="221"/>
      <c r="I559" s="2"/>
      <c r="J559" s="221"/>
      <c r="K559" s="2"/>
      <c r="L559" s="221"/>
      <c r="M559" s="2"/>
      <c r="N559" s="221"/>
      <c r="O559" s="2"/>
      <c r="P559" s="221"/>
      <c r="Q559" s="2"/>
      <c r="R559" s="221"/>
      <c r="S559" s="2"/>
      <c r="T559" s="169" t="str">
        <f t="shared" si="54"/>
        <v/>
      </c>
      <c r="U559" s="39" t="str">
        <f t="shared" si="55"/>
        <v/>
      </c>
      <c r="V559" s="170"/>
      <c r="W559" s="40"/>
      <c r="X559" s="41" t="str">
        <f t="shared" si="50"/>
        <v/>
      </c>
      <c r="Y559" s="205" t="str">
        <f t="shared" si="51"/>
        <v/>
      </c>
      <c r="Z559" s="205" t="str">
        <f t="shared" si="52"/>
        <v/>
      </c>
      <c r="AA559" s="163">
        <f t="shared" si="53"/>
        <v>0</v>
      </c>
    </row>
    <row r="560" spans="1:27" ht="26.1" customHeight="1" thickTop="1" thickBot="1">
      <c r="A560" s="32"/>
      <c r="B560" s="33"/>
      <c r="C560" s="32"/>
      <c r="D560" s="218"/>
      <c r="E560" s="219"/>
      <c r="F560" s="220"/>
      <c r="G560" s="34"/>
      <c r="H560" s="221"/>
      <c r="I560" s="2"/>
      <c r="J560" s="221"/>
      <c r="K560" s="2"/>
      <c r="L560" s="221"/>
      <c r="M560" s="2"/>
      <c r="N560" s="221"/>
      <c r="O560" s="2"/>
      <c r="P560" s="221"/>
      <c r="Q560" s="2"/>
      <c r="R560" s="221"/>
      <c r="S560" s="2"/>
      <c r="T560" s="169" t="str">
        <f t="shared" si="54"/>
        <v/>
      </c>
      <c r="U560" s="39" t="str">
        <f t="shared" si="55"/>
        <v/>
      </c>
      <c r="V560" s="170"/>
      <c r="W560" s="40"/>
      <c r="X560" s="41" t="str">
        <f t="shared" si="50"/>
        <v/>
      </c>
      <c r="Y560" s="205" t="str">
        <f t="shared" si="51"/>
        <v/>
      </c>
      <c r="Z560" s="205" t="str">
        <f t="shared" si="52"/>
        <v/>
      </c>
      <c r="AA560" s="163">
        <f t="shared" si="53"/>
        <v>0</v>
      </c>
    </row>
    <row r="561" spans="1:27" ht="26.1" customHeight="1" thickTop="1" thickBot="1">
      <c r="A561" s="32"/>
      <c r="B561" s="33"/>
      <c r="C561" s="32"/>
      <c r="D561" s="218"/>
      <c r="E561" s="219"/>
      <c r="F561" s="220"/>
      <c r="G561" s="34"/>
      <c r="H561" s="221"/>
      <c r="I561" s="2"/>
      <c r="J561" s="221"/>
      <c r="K561" s="2"/>
      <c r="L561" s="221"/>
      <c r="M561" s="2"/>
      <c r="N561" s="221"/>
      <c r="O561" s="2"/>
      <c r="P561" s="221"/>
      <c r="Q561" s="2"/>
      <c r="R561" s="221"/>
      <c r="S561" s="2"/>
      <c r="T561" s="169" t="str">
        <f t="shared" si="54"/>
        <v/>
      </c>
      <c r="U561" s="39" t="str">
        <f t="shared" si="55"/>
        <v/>
      </c>
      <c r="V561" s="170"/>
      <c r="W561" s="40"/>
      <c r="X561" s="41" t="str">
        <f t="shared" si="50"/>
        <v/>
      </c>
      <c r="Y561" s="205" t="str">
        <f t="shared" si="51"/>
        <v/>
      </c>
      <c r="Z561" s="205" t="str">
        <f t="shared" si="52"/>
        <v/>
      </c>
      <c r="AA561" s="163">
        <f t="shared" si="53"/>
        <v>0</v>
      </c>
    </row>
    <row r="562" spans="1:27" ht="26.1" customHeight="1" thickTop="1" thickBot="1">
      <c r="A562" s="32"/>
      <c r="B562" s="33"/>
      <c r="C562" s="32"/>
      <c r="D562" s="218"/>
      <c r="E562" s="219"/>
      <c r="F562" s="220"/>
      <c r="G562" s="34"/>
      <c r="H562" s="221"/>
      <c r="I562" s="2"/>
      <c r="J562" s="221"/>
      <c r="K562" s="2"/>
      <c r="L562" s="221"/>
      <c r="M562" s="2"/>
      <c r="N562" s="221"/>
      <c r="O562" s="2"/>
      <c r="P562" s="221"/>
      <c r="Q562" s="2"/>
      <c r="R562" s="221"/>
      <c r="S562" s="2"/>
      <c r="T562" s="169" t="str">
        <f t="shared" si="54"/>
        <v/>
      </c>
      <c r="U562" s="39" t="str">
        <f t="shared" si="55"/>
        <v/>
      </c>
      <c r="V562" s="170"/>
      <c r="W562" s="40"/>
      <c r="X562" s="41" t="str">
        <f t="shared" si="50"/>
        <v/>
      </c>
      <c r="Y562" s="205" t="str">
        <f t="shared" si="51"/>
        <v/>
      </c>
      <c r="Z562" s="205" t="str">
        <f t="shared" si="52"/>
        <v/>
      </c>
      <c r="AA562" s="163">
        <f t="shared" si="53"/>
        <v>0</v>
      </c>
    </row>
    <row r="563" spans="1:27" ht="26.1" customHeight="1" thickTop="1" thickBot="1">
      <c r="A563" s="32"/>
      <c r="B563" s="33"/>
      <c r="C563" s="32"/>
      <c r="D563" s="218"/>
      <c r="E563" s="219"/>
      <c r="F563" s="220"/>
      <c r="G563" s="34"/>
      <c r="H563" s="221"/>
      <c r="I563" s="2"/>
      <c r="J563" s="221"/>
      <c r="K563" s="2"/>
      <c r="L563" s="221"/>
      <c r="M563" s="2"/>
      <c r="N563" s="221"/>
      <c r="O563" s="2"/>
      <c r="P563" s="221"/>
      <c r="Q563" s="2"/>
      <c r="R563" s="221"/>
      <c r="S563" s="2"/>
      <c r="T563" s="169" t="str">
        <f t="shared" si="54"/>
        <v/>
      </c>
      <c r="U563" s="39" t="str">
        <f t="shared" si="55"/>
        <v/>
      </c>
      <c r="V563" s="170"/>
      <c r="W563" s="40"/>
      <c r="X563" s="41" t="str">
        <f t="shared" si="50"/>
        <v/>
      </c>
      <c r="Y563" s="205" t="str">
        <f t="shared" si="51"/>
        <v/>
      </c>
      <c r="Z563" s="205" t="str">
        <f t="shared" si="52"/>
        <v/>
      </c>
      <c r="AA563" s="163">
        <f t="shared" si="53"/>
        <v>0</v>
      </c>
    </row>
    <row r="564" spans="1:27" ht="26.1" customHeight="1" thickTop="1" thickBot="1">
      <c r="A564" s="32"/>
      <c r="B564" s="33"/>
      <c r="C564" s="32"/>
      <c r="D564" s="218"/>
      <c r="E564" s="219"/>
      <c r="F564" s="220"/>
      <c r="G564" s="34"/>
      <c r="H564" s="221"/>
      <c r="I564" s="2"/>
      <c r="J564" s="221"/>
      <c r="K564" s="2"/>
      <c r="L564" s="221"/>
      <c r="M564" s="2"/>
      <c r="N564" s="221"/>
      <c r="O564" s="2"/>
      <c r="P564" s="221"/>
      <c r="Q564" s="2"/>
      <c r="R564" s="221"/>
      <c r="S564" s="2"/>
      <c r="T564" s="169" t="str">
        <f t="shared" si="54"/>
        <v/>
      </c>
      <c r="U564" s="39" t="str">
        <f t="shared" si="55"/>
        <v/>
      </c>
      <c r="V564" s="170"/>
      <c r="W564" s="40"/>
      <c r="X564" s="41" t="str">
        <f t="shared" si="50"/>
        <v/>
      </c>
      <c r="Y564" s="205" t="str">
        <f t="shared" si="51"/>
        <v/>
      </c>
      <c r="Z564" s="205" t="str">
        <f t="shared" si="52"/>
        <v/>
      </c>
      <c r="AA564" s="163">
        <f t="shared" si="53"/>
        <v>0</v>
      </c>
    </row>
    <row r="565" spans="1:27" ht="26.1" customHeight="1" thickTop="1" thickBot="1">
      <c r="A565" s="32"/>
      <c r="B565" s="33"/>
      <c r="C565" s="32"/>
      <c r="D565" s="218"/>
      <c r="E565" s="219"/>
      <c r="F565" s="220"/>
      <c r="G565" s="34"/>
      <c r="H565" s="221"/>
      <c r="I565" s="2"/>
      <c r="J565" s="221"/>
      <c r="K565" s="2"/>
      <c r="L565" s="221"/>
      <c r="M565" s="2"/>
      <c r="N565" s="221"/>
      <c r="O565" s="2"/>
      <c r="P565" s="221"/>
      <c r="Q565" s="2"/>
      <c r="R565" s="221"/>
      <c r="S565" s="2"/>
      <c r="T565" s="169" t="str">
        <f t="shared" si="54"/>
        <v/>
      </c>
      <c r="U565" s="39" t="str">
        <f t="shared" si="55"/>
        <v/>
      </c>
      <c r="V565" s="170"/>
      <c r="W565" s="40"/>
      <c r="X565" s="41" t="str">
        <f t="shared" si="50"/>
        <v/>
      </c>
      <c r="Y565" s="205" t="str">
        <f t="shared" si="51"/>
        <v/>
      </c>
      <c r="Z565" s="205" t="str">
        <f t="shared" si="52"/>
        <v/>
      </c>
      <c r="AA565" s="163">
        <f t="shared" si="53"/>
        <v>0</v>
      </c>
    </row>
    <row r="566" spans="1:27" ht="26.1" customHeight="1" thickTop="1" thickBot="1">
      <c r="A566" s="32"/>
      <c r="B566" s="33"/>
      <c r="C566" s="32"/>
      <c r="D566" s="218"/>
      <c r="E566" s="219"/>
      <c r="F566" s="220"/>
      <c r="G566" s="34"/>
      <c r="H566" s="221"/>
      <c r="I566" s="2"/>
      <c r="J566" s="221"/>
      <c r="K566" s="2"/>
      <c r="L566" s="221"/>
      <c r="M566" s="2"/>
      <c r="N566" s="221"/>
      <c r="O566" s="2"/>
      <c r="P566" s="221"/>
      <c r="Q566" s="2"/>
      <c r="R566" s="221"/>
      <c r="S566" s="2"/>
      <c r="T566" s="169" t="str">
        <f t="shared" si="54"/>
        <v/>
      </c>
      <c r="U566" s="39" t="str">
        <f t="shared" si="55"/>
        <v/>
      </c>
      <c r="V566" s="170"/>
      <c r="W566" s="40"/>
      <c r="X566" s="41" t="str">
        <f t="shared" si="50"/>
        <v/>
      </c>
      <c r="Y566" s="205" t="str">
        <f t="shared" si="51"/>
        <v/>
      </c>
      <c r="Z566" s="205" t="str">
        <f t="shared" si="52"/>
        <v/>
      </c>
      <c r="AA566" s="163">
        <f t="shared" si="53"/>
        <v>0</v>
      </c>
    </row>
    <row r="567" spans="1:27" ht="26.1" customHeight="1" thickTop="1" thickBot="1">
      <c r="A567" s="32"/>
      <c r="B567" s="33"/>
      <c r="C567" s="32"/>
      <c r="D567" s="218"/>
      <c r="E567" s="219"/>
      <c r="F567" s="220"/>
      <c r="G567" s="34"/>
      <c r="H567" s="221"/>
      <c r="I567" s="2"/>
      <c r="J567" s="221"/>
      <c r="K567" s="2"/>
      <c r="L567" s="221"/>
      <c r="M567" s="2"/>
      <c r="N567" s="221"/>
      <c r="O567" s="2"/>
      <c r="P567" s="221"/>
      <c r="Q567" s="2"/>
      <c r="R567" s="221"/>
      <c r="S567" s="2"/>
      <c r="T567" s="169" t="str">
        <f t="shared" si="54"/>
        <v/>
      </c>
      <c r="U567" s="39" t="str">
        <f t="shared" si="55"/>
        <v/>
      </c>
      <c r="V567" s="170"/>
      <c r="W567" s="40"/>
      <c r="X567" s="41" t="str">
        <f t="shared" si="50"/>
        <v/>
      </c>
      <c r="Y567" s="205" t="str">
        <f t="shared" si="51"/>
        <v/>
      </c>
      <c r="Z567" s="205" t="str">
        <f t="shared" si="52"/>
        <v/>
      </c>
      <c r="AA567" s="163">
        <f t="shared" si="53"/>
        <v>0</v>
      </c>
    </row>
    <row r="568" spans="1:27" ht="26.1" customHeight="1" thickTop="1" thickBot="1">
      <c r="A568" s="32"/>
      <c r="B568" s="33"/>
      <c r="C568" s="32"/>
      <c r="D568" s="218"/>
      <c r="E568" s="219"/>
      <c r="F568" s="220"/>
      <c r="G568" s="34"/>
      <c r="H568" s="221"/>
      <c r="I568" s="2"/>
      <c r="J568" s="221"/>
      <c r="K568" s="2"/>
      <c r="L568" s="221"/>
      <c r="M568" s="2"/>
      <c r="N568" s="221"/>
      <c r="O568" s="2"/>
      <c r="P568" s="221"/>
      <c r="Q568" s="2"/>
      <c r="R568" s="221"/>
      <c r="S568" s="2"/>
      <c r="T568" s="169" t="str">
        <f t="shared" si="54"/>
        <v/>
      </c>
      <c r="U568" s="39" t="str">
        <f t="shared" si="55"/>
        <v/>
      </c>
      <c r="V568" s="170"/>
      <c r="W568" s="40"/>
      <c r="X568" s="41" t="str">
        <f t="shared" si="50"/>
        <v/>
      </c>
      <c r="Y568" s="205" t="str">
        <f t="shared" si="51"/>
        <v/>
      </c>
      <c r="Z568" s="205" t="str">
        <f t="shared" si="52"/>
        <v/>
      </c>
      <c r="AA568" s="163">
        <f t="shared" si="53"/>
        <v>0</v>
      </c>
    </row>
    <row r="569" spans="1:27" ht="26.1" customHeight="1" thickTop="1" thickBot="1">
      <c r="A569" s="32"/>
      <c r="B569" s="33"/>
      <c r="C569" s="32"/>
      <c r="D569" s="218"/>
      <c r="E569" s="219"/>
      <c r="F569" s="220"/>
      <c r="G569" s="34"/>
      <c r="H569" s="221"/>
      <c r="I569" s="2"/>
      <c r="J569" s="221"/>
      <c r="K569" s="2"/>
      <c r="L569" s="221"/>
      <c r="M569" s="2"/>
      <c r="N569" s="221"/>
      <c r="O569" s="2"/>
      <c r="P569" s="221"/>
      <c r="Q569" s="2"/>
      <c r="R569" s="221"/>
      <c r="S569" s="2"/>
      <c r="T569" s="169" t="str">
        <f t="shared" si="54"/>
        <v/>
      </c>
      <c r="U569" s="39" t="str">
        <f t="shared" si="55"/>
        <v/>
      </c>
      <c r="V569" s="170"/>
      <c r="W569" s="40"/>
      <c r="X569" s="41" t="str">
        <f t="shared" si="50"/>
        <v/>
      </c>
      <c r="Y569" s="205" t="str">
        <f t="shared" si="51"/>
        <v/>
      </c>
      <c r="Z569" s="205" t="str">
        <f t="shared" si="52"/>
        <v/>
      </c>
      <c r="AA569" s="163">
        <f t="shared" si="53"/>
        <v>0</v>
      </c>
    </row>
    <row r="570" spans="1:27" ht="26.1" customHeight="1" thickTop="1" thickBot="1">
      <c r="A570" s="32"/>
      <c r="B570" s="33"/>
      <c r="C570" s="32"/>
      <c r="D570" s="218"/>
      <c r="E570" s="219"/>
      <c r="F570" s="220"/>
      <c r="G570" s="34"/>
      <c r="H570" s="221"/>
      <c r="I570" s="2"/>
      <c r="J570" s="221"/>
      <c r="K570" s="2"/>
      <c r="L570" s="221"/>
      <c r="M570" s="2"/>
      <c r="N570" s="221"/>
      <c r="O570" s="2"/>
      <c r="P570" s="221"/>
      <c r="Q570" s="2"/>
      <c r="R570" s="221"/>
      <c r="S570" s="2"/>
      <c r="T570" s="169" t="str">
        <f t="shared" si="54"/>
        <v/>
      </c>
      <c r="U570" s="39" t="str">
        <f t="shared" si="55"/>
        <v/>
      </c>
      <c r="V570" s="170"/>
      <c r="W570" s="40"/>
      <c r="X570" s="41" t="str">
        <f t="shared" si="50"/>
        <v/>
      </c>
      <c r="Y570" s="205" t="str">
        <f t="shared" si="51"/>
        <v/>
      </c>
      <c r="Z570" s="205" t="str">
        <f t="shared" si="52"/>
        <v/>
      </c>
      <c r="AA570" s="163">
        <f t="shared" si="53"/>
        <v>0</v>
      </c>
    </row>
    <row r="571" spans="1:27" ht="26.1" customHeight="1" thickTop="1" thickBot="1">
      <c r="A571" s="32"/>
      <c r="B571" s="33"/>
      <c r="C571" s="32"/>
      <c r="D571" s="218"/>
      <c r="E571" s="219"/>
      <c r="F571" s="220"/>
      <c r="G571" s="34"/>
      <c r="H571" s="221"/>
      <c r="I571" s="2"/>
      <c r="J571" s="221"/>
      <c r="K571" s="2"/>
      <c r="L571" s="221"/>
      <c r="M571" s="2"/>
      <c r="N571" s="221"/>
      <c r="O571" s="2"/>
      <c r="P571" s="221"/>
      <c r="Q571" s="2"/>
      <c r="R571" s="221"/>
      <c r="S571" s="2"/>
      <c r="T571" s="169" t="str">
        <f t="shared" si="54"/>
        <v/>
      </c>
      <c r="U571" s="39" t="str">
        <f t="shared" si="55"/>
        <v/>
      </c>
      <c r="V571" s="170"/>
      <c r="W571" s="40"/>
      <c r="X571" s="41" t="str">
        <f t="shared" si="50"/>
        <v/>
      </c>
      <c r="Y571" s="205" t="str">
        <f t="shared" si="51"/>
        <v/>
      </c>
      <c r="Z571" s="205" t="str">
        <f t="shared" si="52"/>
        <v/>
      </c>
      <c r="AA571" s="163">
        <f t="shared" si="53"/>
        <v>0</v>
      </c>
    </row>
    <row r="572" spans="1:27" ht="26.1" customHeight="1" thickTop="1" thickBot="1">
      <c r="A572" s="32"/>
      <c r="B572" s="33"/>
      <c r="C572" s="32"/>
      <c r="D572" s="218"/>
      <c r="E572" s="219"/>
      <c r="F572" s="220"/>
      <c r="G572" s="34"/>
      <c r="H572" s="221"/>
      <c r="I572" s="2"/>
      <c r="J572" s="221"/>
      <c r="K572" s="2"/>
      <c r="L572" s="221"/>
      <c r="M572" s="2"/>
      <c r="N572" s="221"/>
      <c r="O572" s="2"/>
      <c r="P572" s="221"/>
      <c r="Q572" s="2"/>
      <c r="R572" s="221"/>
      <c r="S572" s="2"/>
      <c r="T572" s="169" t="str">
        <f t="shared" si="54"/>
        <v/>
      </c>
      <c r="U572" s="39" t="str">
        <f t="shared" si="55"/>
        <v/>
      </c>
      <c r="V572" s="170"/>
      <c r="W572" s="40"/>
      <c r="X572" s="41" t="str">
        <f t="shared" si="50"/>
        <v/>
      </c>
      <c r="Y572" s="205" t="str">
        <f t="shared" si="51"/>
        <v/>
      </c>
      <c r="Z572" s="205" t="str">
        <f t="shared" si="52"/>
        <v/>
      </c>
      <c r="AA572" s="163">
        <f t="shared" si="53"/>
        <v>0</v>
      </c>
    </row>
    <row r="573" spans="1:27" ht="26.1" customHeight="1" thickTop="1" thickBot="1">
      <c r="A573" s="32"/>
      <c r="B573" s="33"/>
      <c r="C573" s="32"/>
      <c r="D573" s="218"/>
      <c r="E573" s="219"/>
      <c r="F573" s="220"/>
      <c r="G573" s="34"/>
      <c r="H573" s="221"/>
      <c r="I573" s="2"/>
      <c r="J573" s="221"/>
      <c r="K573" s="2"/>
      <c r="L573" s="221"/>
      <c r="M573" s="2"/>
      <c r="N573" s="221"/>
      <c r="O573" s="2"/>
      <c r="P573" s="221"/>
      <c r="Q573" s="2"/>
      <c r="R573" s="221"/>
      <c r="S573" s="2"/>
      <c r="T573" s="169" t="str">
        <f t="shared" si="54"/>
        <v/>
      </c>
      <c r="U573" s="39" t="str">
        <f t="shared" si="55"/>
        <v/>
      </c>
      <c r="V573" s="170"/>
      <c r="W573" s="40"/>
      <c r="X573" s="41" t="str">
        <f t="shared" si="50"/>
        <v/>
      </c>
      <c r="Y573" s="205" t="str">
        <f t="shared" si="51"/>
        <v/>
      </c>
      <c r="Z573" s="205" t="str">
        <f t="shared" si="52"/>
        <v/>
      </c>
      <c r="AA573" s="163">
        <f t="shared" si="53"/>
        <v>0</v>
      </c>
    </row>
    <row r="574" spans="1:27" ht="26.1" customHeight="1" thickTop="1" thickBot="1">
      <c r="A574" s="32"/>
      <c r="B574" s="33"/>
      <c r="C574" s="32"/>
      <c r="D574" s="218"/>
      <c r="E574" s="219"/>
      <c r="F574" s="220"/>
      <c r="G574" s="34"/>
      <c r="H574" s="221"/>
      <c r="I574" s="2"/>
      <c r="J574" s="221"/>
      <c r="K574" s="2"/>
      <c r="L574" s="221"/>
      <c r="M574" s="2"/>
      <c r="N574" s="221"/>
      <c r="O574" s="2"/>
      <c r="P574" s="221"/>
      <c r="Q574" s="2"/>
      <c r="R574" s="221"/>
      <c r="S574" s="2"/>
      <c r="T574" s="169" t="str">
        <f t="shared" si="54"/>
        <v/>
      </c>
      <c r="U574" s="39" t="str">
        <f t="shared" si="55"/>
        <v/>
      </c>
      <c r="V574" s="170"/>
      <c r="W574" s="40"/>
      <c r="X574" s="41" t="str">
        <f t="shared" si="50"/>
        <v/>
      </c>
      <c r="Y574" s="205" t="str">
        <f t="shared" si="51"/>
        <v/>
      </c>
      <c r="Z574" s="205" t="str">
        <f t="shared" si="52"/>
        <v/>
      </c>
      <c r="AA574" s="163">
        <f t="shared" si="53"/>
        <v>0</v>
      </c>
    </row>
    <row r="575" spans="1:27" ht="26.1" customHeight="1" thickTop="1" thickBot="1">
      <c r="A575" s="32"/>
      <c r="B575" s="33"/>
      <c r="C575" s="32"/>
      <c r="D575" s="218"/>
      <c r="E575" s="219"/>
      <c r="F575" s="220"/>
      <c r="G575" s="34"/>
      <c r="H575" s="221"/>
      <c r="I575" s="2"/>
      <c r="J575" s="221"/>
      <c r="K575" s="2"/>
      <c r="L575" s="221"/>
      <c r="M575" s="2"/>
      <c r="N575" s="221"/>
      <c r="O575" s="2"/>
      <c r="P575" s="221"/>
      <c r="Q575" s="2"/>
      <c r="R575" s="221"/>
      <c r="S575" s="2"/>
      <c r="T575" s="169" t="str">
        <f t="shared" si="54"/>
        <v/>
      </c>
      <c r="U575" s="39" t="str">
        <f t="shared" si="55"/>
        <v/>
      </c>
      <c r="V575" s="170"/>
      <c r="W575" s="40"/>
      <c r="X575" s="41" t="str">
        <f t="shared" si="50"/>
        <v/>
      </c>
      <c r="Y575" s="205" t="str">
        <f t="shared" si="51"/>
        <v/>
      </c>
      <c r="Z575" s="205" t="str">
        <f t="shared" si="52"/>
        <v/>
      </c>
      <c r="AA575" s="163">
        <f t="shared" si="53"/>
        <v>0</v>
      </c>
    </row>
    <row r="576" spans="1:27" ht="26.1" customHeight="1" thickTop="1" thickBot="1">
      <c r="A576" s="32"/>
      <c r="B576" s="33"/>
      <c r="C576" s="32"/>
      <c r="D576" s="218"/>
      <c r="E576" s="219"/>
      <c r="F576" s="220"/>
      <c r="G576" s="34"/>
      <c r="H576" s="221"/>
      <c r="I576" s="2"/>
      <c r="J576" s="221"/>
      <c r="K576" s="2"/>
      <c r="L576" s="221"/>
      <c r="M576" s="2"/>
      <c r="N576" s="221"/>
      <c r="O576" s="2"/>
      <c r="P576" s="221"/>
      <c r="Q576" s="2"/>
      <c r="R576" s="221"/>
      <c r="S576" s="2"/>
      <c r="T576" s="169" t="str">
        <f t="shared" si="54"/>
        <v/>
      </c>
      <c r="U576" s="39" t="str">
        <f t="shared" si="55"/>
        <v/>
      </c>
      <c r="V576" s="170"/>
      <c r="W576" s="40"/>
      <c r="X576" s="41" t="str">
        <f t="shared" si="50"/>
        <v/>
      </c>
      <c r="Y576" s="205" t="str">
        <f t="shared" si="51"/>
        <v/>
      </c>
      <c r="Z576" s="205" t="str">
        <f t="shared" si="52"/>
        <v/>
      </c>
      <c r="AA576" s="163">
        <f t="shared" si="53"/>
        <v>0</v>
      </c>
    </row>
    <row r="577" spans="1:27" ht="26.1" customHeight="1" thickTop="1" thickBot="1">
      <c r="A577" s="32"/>
      <c r="B577" s="33"/>
      <c r="C577" s="32"/>
      <c r="D577" s="218"/>
      <c r="E577" s="219"/>
      <c r="F577" s="220"/>
      <c r="G577" s="34"/>
      <c r="H577" s="221"/>
      <c r="I577" s="2"/>
      <c r="J577" s="221"/>
      <c r="K577" s="2"/>
      <c r="L577" s="221"/>
      <c r="M577" s="2"/>
      <c r="N577" s="221"/>
      <c r="O577" s="2"/>
      <c r="P577" s="221"/>
      <c r="Q577" s="2"/>
      <c r="R577" s="221"/>
      <c r="S577" s="2"/>
      <c r="T577" s="169" t="str">
        <f t="shared" si="54"/>
        <v/>
      </c>
      <c r="U577" s="39" t="str">
        <f t="shared" si="55"/>
        <v/>
      </c>
      <c r="V577" s="170"/>
      <c r="W577" s="40"/>
      <c r="X577" s="41" t="str">
        <f t="shared" si="50"/>
        <v/>
      </c>
      <c r="Y577" s="205" t="str">
        <f t="shared" si="51"/>
        <v/>
      </c>
      <c r="Z577" s="205" t="str">
        <f t="shared" si="52"/>
        <v/>
      </c>
      <c r="AA577" s="163">
        <f t="shared" si="53"/>
        <v>0</v>
      </c>
    </row>
    <row r="578" spans="1:27" ht="26.1" customHeight="1" thickTop="1" thickBot="1">
      <c r="A578" s="32"/>
      <c r="B578" s="33"/>
      <c r="C578" s="32"/>
      <c r="D578" s="218"/>
      <c r="E578" s="219"/>
      <c r="F578" s="220"/>
      <c r="G578" s="34"/>
      <c r="H578" s="221"/>
      <c r="I578" s="2"/>
      <c r="J578" s="221"/>
      <c r="K578" s="2"/>
      <c r="L578" s="221"/>
      <c r="M578" s="2"/>
      <c r="N578" s="221"/>
      <c r="O578" s="2"/>
      <c r="P578" s="221"/>
      <c r="Q578" s="2"/>
      <c r="R578" s="221"/>
      <c r="S578" s="2"/>
      <c r="T578" s="169" t="str">
        <f t="shared" si="54"/>
        <v/>
      </c>
      <c r="U578" s="39" t="str">
        <f t="shared" si="55"/>
        <v/>
      </c>
      <c r="V578" s="170"/>
      <c r="W578" s="40"/>
      <c r="X578" s="41" t="str">
        <f t="shared" si="50"/>
        <v/>
      </c>
      <c r="Y578" s="205" t="str">
        <f t="shared" si="51"/>
        <v/>
      </c>
      <c r="Z578" s="205" t="str">
        <f t="shared" si="52"/>
        <v/>
      </c>
      <c r="AA578" s="163">
        <f t="shared" si="53"/>
        <v>0</v>
      </c>
    </row>
    <row r="579" spans="1:27" ht="26.1" customHeight="1" thickTop="1" thickBot="1">
      <c r="A579" s="32"/>
      <c r="B579" s="33"/>
      <c r="C579" s="32"/>
      <c r="D579" s="218"/>
      <c r="E579" s="219"/>
      <c r="F579" s="220"/>
      <c r="G579" s="34"/>
      <c r="H579" s="221"/>
      <c r="I579" s="2"/>
      <c r="J579" s="221"/>
      <c r="K579" s="2"/>
      <c r="L579" s="221"/>
      <c r="M579" s="2"/>
      <c r="N579" s="221"/>
      <c r="O579" s="2"/>
      <c r="P579" s="221"/>
      <c r="Q579" s="2"/>
      <c r="R579" s="221"/>
      <c r="S579" s="2"/>
      <c r="T579" s="169" t="str">
        <f t="shared" si="54"/>
        <v/>
      </c>
      <c r="U579" s="39" t="str">
        <f t="shared" si="55"/>
        <v/>
      </c>
      <c r="V579" s="170"/>
      <c r="W579" s="40"/>
      <c r="X579" s="41" t="str">
        <f t="shared" si="50"/>
        <v/>
      </c>
      <c r="Y579" s="205" t="str">
        <f t="shared" si="51"/>
        <v/>
      </c>
      <c r="Z579" s="205" t="str">
        <f t="shared" si="52"/>
        <v/>
      </c>
      <c r="AA579" s="163">
        <f t="shared" si="53"/>
        <v>0</v>
      </c>
    </row>
    <row r="580" spans="1:27" ht="26.1" customHeight="1" thickTop="1" thickBot="1">
      <c r="A580" s="32"/>
      <c r="B580" s="33"/>
      <c r="C580" s="32"/>
      <c r="D580" s="218"/>
      <c r="E580" s="219"/>
      <c r="F580" s="220"/>
      <c r="G580" s="34"/>
      <c r="H580" s="221"/>
      <c r="I580" s="2"/>
      <c r="J580" s="221"/>
      <c r="K580" s="2"/>
      <c r="L580" s="221"/>
      <c r="M580" s="2"/>
      <c r="N580" s="221"/>
      <c r="O580" s="2"/>
      <c r="P580" s="221"/>
      <c r="Q580" s="2"/>
      <c r="R580" s="221"/>
      <c r="S580" s="2"/>
      <c r="T580" s="169" t="str">
        <f t="shared" si="54"/>
        <v/>
      </c>
      <c r="U580" s="39" t="str">
        <f t="shared" si="55"/>
        <v/>
      </c>
      <c r="V580" s="170"/>
      <c r="W580" s="40"/>
      <c r="X580" s="41" t="str">
        <f t="shared" si="50"/>
        <v/>
      </c>
      <c r="Y580" s="205" t="str">
        <f t="shared" si="51"/>
        <v/>
      </c>
      <c r="Z580" s="205" t="str">
        <f t="shared" si="52"/>
        <v/>
      </c>
      <c r="AA580" s="163">
        <f t="shared" si="53"/>
        <v>0</v>
      </c>
    </row>
    <row r="581" spans="1:27" ht="26.1" customHeight="1" thickTop="1" thickBot="1">
      <c r="A581" s="32"/>
      <c r="B581" s="33"/>
      <c r="C581" s="32"/>
      <c r="D581" s="218"/>
      <c r="E581" s="219"/>
      <c r="F581" s="220"/>
      <c r="G581" s="34"/>
      <c r="H581" s="221"/>
      <c r="I581" s="2"/>
      <c r="J581" s="221"/>
      <c r="K581" s="2"/>
      <c r="L581" s="221"/>
      <c r="M581" s="2"/>
      <c r="N581" s="221"/>
      <c r="O581" s="2"/>
      <c r="P581" s="221"/>
      <c r="Q581" s="2"/>
      <c r="R581" s="221"/>
      <c r="S581" s="2"/>
      <c r="T581" s="169" t="str">
        <f t="shared" si="54"/>
        <v/>
      </c>
      <c r="U581" s="39" t="str">
        <f t="shared" si="55"/>
        <v/>
      </c>
      <c r="V581" s="170"/>
      <c r="W581" s="40"/>
      <c r="X581" s="41" t="str">
        <f t="shared" si="50"/>
        <v/>
      </c>
      <c r="Y581" s="205" t="str">
        <f t="shared" si="51"/>
        <v/>
      </c>
      <c r="Z581" s="205" t="str">
        <f t="shared" si="52"/>
        <v/>
      </c>
      <c r="AA581" s="163">
        <f t="shared" si="53"/>
        <v>0</v>
      </c>
    </row>
    <row r="582" spans="1:27" ht="26.1" customHeight="1" thickTop="1" thickBot="1">
      <c r="A582" s="32"/>
      <c r="B582" s="33"/>
      <c r="C582" s="32"/>
      <c r="D582" s="218"/>
      <c r="E582" s="219"/>
      <c r="F582" s="220"/>
      <c r="G582" s="34"/>
      <c r="H582" s="221"/>
      <c r="I582" s="2"/>
      <c r="J582" s="221"/>
      <c r="K582" s="2"/>
      <c r="L582" s="221"/>
      <c r="M582" s="2"/>
      <c r="N582" s="221"/>
      <c r="O582" s="2"/>
      <c r="P582" s="221"/>
      <c r="Q582" s="2"/>
      <c r="R582" s="221"/>
      <c r="S582" s="2"/>
      <c r="T582" s="169" t="str">
        <f t="shared" si="54"/>
        <v/>
      </c>
      <c r="U582" s="39" t="str">
        <f t="shared" si="55"/>
        <v/>
      </c>
      <c r="V582" s="170"/>
      <c r="W582" s="40"/>
      <c r="X582" s="41" t="str">
        <f t="shared" si="50"/>
        <v/>
      </c>
      <c r="Y582" s="205" t="str">
        <f t="shared" si="51"/>
        <v/>
      </c>
      <c r="Z582" s="205" t="str">
        <f t="shared" si="52"/>
        <v/>
      </c>
      <c r="AA582" s="163">
        <f t="shared" si="53"/>
        <v>0</v>
      </c>
    </row>
    <row r="583" spans="1:27" ht="26.1" customHeight="1" thickTop="1" thickBot="1">
      <c r="A583" s="32"/>
      <c r="B583" s="33"/>
      <c r="C583" s="32"/>
      <c r="D583" s="218"/>
      <c r="E583" s="219"/>
      <c r="F583" s="220"/>
      <c r="G583" s="34"/>
      <c r="H583" s="221"/>
      <c r="I583" s="2"/>
      <c r="J583" s="221"/>
      <c r="K583" s="2"/>
      <c r="L583" s="221"/>
      <c r="M583" s="2"/>
      <c r="N583" s="221"/>
      <c r="O583" s="2"/>
      <c r="P583" s="221"/>
      <c r="Q583" s="2"/>
      <c r="R583" s="221"/>
      <c r="S583" s="2"/>
      <c r="T583" s="169" t="str">
        <f t="shared" si="54"/>
        <v/>
      </c>
      <c r="U583" s="39" t="str">
        <f t="shared" si="55"/>
        <v/>
      </c>
      <c r="V583" s="170"/>
      <c r="W583" s="40"/>
      <c r="X583" s="41" t="str">
        <f t="shared" si="50"/>
        <v/>
      </c>
      <c r="Y583" s="205" t="str">
        <f t="shared" si="51"/>
        <v/>
      </c>
      <c r="Z583" s="205" t="str">
        <f t="shared" si="52"/>
        <v/>
      </c>
      <c r="AA583" s="163">
        <f t="shared" si="53"/>
        <v>0</v>
      </c>
    </row>
    <row r="584" spans="1:27" ht="26.1" customHeight="1" thickTop="1" thickBot="1">
      <c r="A584" s="32"/>
      <c r="B584" s="33"/>
      <c r="C584" s="32"/>
      <c r="D584" s="218"/>
      <c r="E584" s="219"/>
      <c r="F584" s="220"/>
      <c r="G584" s="34"/>
      <c r="H584" s="221"/>
      <c r="I584" s="2"/>
      <c r="J584" s="221"/>
      <c r="K584" s="2"/>
      <c r="L584" s="221"/>
      <c r="M584" s="2"/>
      <c r="N584" s="221"/>
      <c r="O584" s="2"/>
      <c r="P584" s="221"/>
      <c r="Q584" s="2"/>
      <c r="R584" s="221"/>
      <c r="S584" s="2"/>
      <c r="T584" s="169" t="str">
        <f t="shared" si="54"/>
        <v/>
      </c>
      <c r="U584" s="39" t="str">
        <f t="shared" si="55"/>
        <v/>
      </c>
      <c r="V584" s="170"/>
      <c r="W584" s="40"/>
      <c r="X584" s="41" t="str">
        <f t="shared" si="50"/>
        <v/>
      </c>
      <c r="Y584" s="205" t="str">
        <f t="shared" si="51"/>
        <v/>
      </c>
      <c r="Z584" s="205" t="str">
        <f t="shared" si="52"/>
        <v/>
      </c>
      <c r="AA584" s="163">
        <f t="shared" si="53"/>
        <v>0</v>
      </c>
    </row>
    <row r="585" spans="1:27" ht="26.1" customHeight="1" thickTop="1" thickBot="1">
      <c r="A585" s="32"/>
      <c r="B585" s="33"/>
      <c r="C585" s="32"/>
      <c r="D585" s="218"/>
      <c r="E585" s="219"/>
      <c r="F585" s="220"/>
      <c r="G585" s="34"/>
      <c r="H585" s="221"/>
      <c r="I585" s="2"/>
      <c r="J585" s="221"/>
      <c r="K585" s="2"/>
      <c r="L585" s="221"/>
      <c r="M585" s="2"/>
      <c r="N585" s="221"/>
      <c r="O585" s="2"/>
      <c r="P585" s="221"/>
      <c r="Q585" s="2"/>
      <c r="R585" s="221"/>
      <c r="S585" s="2"/>
      <c r="T585" s="169" t="str">
        <f t="shared" si="54"/>
        <v/>
      </c>
      <c r="U585" s="39" t="str">
        <f t="shared" si="55"/>
        <v/>
      </c>
      <c r="V585" s="170"/>
      <c r="W585" s="40"/>
      <c r="X585" s="41" t="str">
        <f t="shared" si="50"/>
        <v/>
      </c>
      <c r="Y585" s="205" t="str">
        <f t="shared" si="51"/>
        <v/>
      </c>
      <c r="Z585" s="205" t="str">
        <f t="shared" si="52"/>
        <v/>
      </c>
      <c r="AA585" s="163">
        <f t="shared" si="53"/>
        <v>0</v>
      </c>
    </row>
    <row r="586" spans="1:27" ht="26.1" customHeight="1" thickTop="1" thickBot="1">
      <c r="A586" s="32"/>
      <c r="B586" s="33"/>
      <c r="C586" s="32"/>
      <c r="D586" s="218"/>
      <c r="E586" s="219"/>
      <c r="F586" s="220"/>
      <c r="G586" s="34"/>
      <c r="H586" s="221"/>
      <c r="I586" s="2"/>
      <c r="J586" s="221"/>
      <c r="K586" s="2"/>
      <c r="L586" s="221"/>
      <c r="M586" s="2"/>
      <c r="N586" s="221"/>
      <c r="O586" s="2"/>
      <c r="P586" s="221"/>
      <c r="Q586" s="2"/>
      <c r="R586" s="221"/>
      <c r="S586" s="2"/>
      <c r="T586" s="169" t="str">
        <f t="shared" si="54"/>
        <v/>
      </c>
      <c r="U586" s="39" t="str">
        <f t="shared" si="55"/>
        <v/>
      </c>
      <c r="V586" s="170"/>
      <c r="W586" s="40"/>
      <c r="X586" s="41" t="str">
        <f t="shared" si="50"/>
        <v/>
      </c>
      <c r="Y586" s="205" t="str">
        <f t="shared" si="51"/>
        <v/>
      </c>
      <c r="Z586" s="205" t="str">
        <f t="shared" si="52"/>
        <v/>
      </c>
      <c r="AA586" s="163">
        <f t="shared" si="53"/>
        <v>0</v>
      </c>
    </row>
    <row r="587" spans="1:27" ht="26.1" customHeight="1" thickTop="1" thickBot="1">
      <c r="A587" s="32"/>
      <c r="B587" s="33"/>
      <c r="C587" s="32"/>
      <c r="D587" s="218"/>
      <c r="E587" s="219"/>
      <c r="F587" s="220"/>
      <c r="G587" s="34"/>
      <c r="H587" s="221"/>
      <c r="I587" s="2"/>
      <c r="J587" s="221"/>
      <c r="K587" s="2"/>
      <c r="L587" s="221"/>
      <c r="M587" s="2"/>
      <c r="N587" s="221"/>
      <c r="O587" s="2"/>
      <c r="P587" s="221"/>
      <c r="Q587" s="2"/>
      <c r="R587" s="221"/>
      <c r="S587" s="2"/>
      <c r="T587" s="169" t="str">
        <f t="shared" si="54"/>
        <v/>
      </c>
      <c r="U587" s="39" t="str">
        <f t="shared" si="55"/>
        <v/>
      </c>
      <c r="V587" s="170"/>
      <c r="W587" s="40"/>
      <c r="X587" s="41" t="str">
        <f t="shared" si="50"/>
        <v/>
      </c>
      <c r="Y587" s="205" t="str">
        <f t="shared" si="51"/>
        <v/>
      </c>
      <c r="Z587" s="205" t="str">
        <f t="shared" si="52"/>
        <v/>
      </c>
      <c r="AA587" s="163">
        <f t="shared" si="53"/>
        <v>0</v>
      </c>
    </row>
    <row r="588" spans="1:27" ht="26.1" customHeight="1" thickTop="1" thickBot="1">
      <c r="A588" s="32"/>
      <c r="B588" s="33"/>
      <c r="C588" s="32"/>
      <c r="D588" s="218"/>
      <c r="E588" s="219"/>
      <c r="F588" s="220"/>
      <c r="G588" s="34"/>
      <c r="H588" s="221"/>
      <c r="I588" s="2"/>
      <c r="J588" s="221"/>
      <c r="K588" s="2"/>
      <c r="L588" s="221"/>
      <c r="M588" s="2"/>
      <c r="N588" s="221"/>
      <c r="O588" s="2"/>
      <c r="P588" s="221"/>
      <c r="Q588" s="2"/>
      <c r="R588" s="221"/>
      <c r="S588" s="2"/>
      <c r="T588" s="169" t="str">
        <f t="shared" si="54"/>
        <v/>
      </c>
      <c r="U588" s="39" t="str">
        <f t="shared" si="55"/>
        <v/>
      </c>
      <c r="V588" s="170"/>
      <c r="W588" s="40"/>
      <c r="X588" s="41" t="str">
        <f t="shared" si="50"/>
        <v/>
      </c>
      <c r="Y588" s="205" t="str">
        <f t="shared" si="51"/>
        <v/>
      </c>
      <c r="Z588" s="205" t="str">
        <f t="shared" si="52"/>
        <v/>
      </c>
      <c r="AA588" s="163">
        <f t="shared" si="53"/>
        <v>0</v>
      </c>
    </row>
    <row r="589" spans="1:27" ht="26.1" customHeight="1" thickTop="1" thickBot="1">
      <c r="A589" s="32"/>
      <c r="B589" s="33"/>
      <c r="C589" s="32"/>
      <c r="D589" s="218"/>
      <c r="E589" s="219"/>
      <c r="F589" s="220"/>
      <c r="G589" s="34"/>
      <c r="H589" s="221"/>
      <c r="I589" s="2"/>
      <c r="J589" s="221"/>
      <c r="K589" s="2"/>
      <c r="L589" s="221"/>
      <c r="M589" s="2"/>
      <c r="N589" s="221"/>
      <c r="O589" s="2"/>
      <c r="P589" s="221"/>
      <c r="Q589" s="2"/>
      <c r="R589" s="221"/>
      <c r="S589" s="2"/>
      <c r="T589" s="169" t="str">
        <f t="shared" si="54"/>
        <v/>
      </c>
      <c r="U589" s="39" t="str">
        <f t="shared" si="55"/>
        <v/>
      </c>
      <c r="V589" s="170"/>
      <c r="W589" s="40"/>
      <c r="X589" s="41" t="str">
        <f t="shared" si="50"/>
        <v/>
      </c>
      <c r="Y589" s="205" t="str">
        <f t="shared" si="51"/>
        <v/>
      </c>
      <c r="Z589" s="205" t="str">
        <f t="shared" si="52"/>
        <v/>
      </c>
      <c r="AA589" s="163">
        <f t="shared" si="53"/>
        <v>0</v>
      </c>
    </row>
    <row r="590" spans="1:27" ht="26.1" customHeight="1" thickTop="1" thickBot="1">
      <c r="A590" s="32"/>
      <c r="B590" s="33"/>
      <c r="C590" s="32"/>
      <c r="D590" s="218"/>
      <c r="E590" s="219"/>
      <c r="F590" s="220"/>
      <c r="G590" s="34"/>
      <c r="H590" s="221"/>
      <c r="I590" s="2"/>
      <c r="J590" s="221"/>
      <c r="K590" s="2"/>
      <c r="L590" s="221"/>
      <c r="M590" s="2"/>
      <c r="N590" s="221"/>
      <c r="O590" s="2"/>
      <c r="P590" s="221"/>
      <c r="Q590" s="2"/>
      <c r="R590" s="221"/>
      <c r="S590" s="2"/>
      <c r="T590" s="169" t="str">
        <f t="shared" si="54"/>
        <v/>
      </c>
      <c r="U590" s="39" t="str">
        <f t="shared" si="55"/>
        <v/>
      </c>
      <c r="V590" s="170"/>
      <c r="W590" s="40"/>
      <c r="X590" s="41" t="str">
        <f t="shared" ref="X590:X653" si="56">IF(AND(T590="x",U590="",V590&gt;0),EDATE(V590,$X$9),"")</f>
        <v/>
      </c>
      <c r="Y590" s="205" t="str">
        <f t="shared" ref="Y590:Y653" si="57">IF(AND(COUNTA(G590)=1,COUNTIF(T590:U590,"x")=0),1,"")</f>
        <v/>
      </c>
      <c r="Z590" s="205" t="str">
        <f t="shared" ref="Z590:Z653" si="58">IF(AND($Y590=1,F590="x"),1,"")</f>
        <v/>
      </c>
      <c r="AA590" s="163">
        <f t="shared" ref="AA590:AA653" si="59">IF(AND(U590="X",F590="X"),1,0)</f>
        <v>0</v>
      </c>
    </row>
    <row r="591" spans="1:27" ht="26.1" customHeight="1" thickTop="1" thickBot="1">
      <c r="A591" s="32"/>
      <c r="B591" s="33"/>
      <c r="C591" s="32"/>
      <c r="D591" s="218"/>
      <c r="E591" s="219"/>
      <c r="F591" s="220"/>
      <c r="G591" s="34"/>
      <c r="H591" s="221"/>
      <c r="I591" s="2"/>
      <c r="J591" s="221"/>
      <c r="K591" s="2"/>
      <c r="L591" s="221"/>
      <c r="M591" s="2"/>
      <c r="N591" s="221"/>
      <c r="O591" s="2"/>
      <c r="P591" s="221"/>
      <c r="Q591" s="2"/>
      <c r="R591" s="221"/>
      <c r="S591" s="2"/>
      <c r="T591" s="169" t="str">
        <f t="shared" si="54"/>
        <v/>
      </c>
      <c r="U591" s="39" t="str">
        <f t="shared" si="55"/>
        <v/>
      </c>
      <c r="V591" s="170"/>
      <c r="W591" s="40"/>
      <c r="X591" s="41" t="str">
        <f t="shared" si="56"/>
        <v/>
      </c>
      <c r="Y591" s="205" t="str">
        <f t="shared" si="57"/>
        <v/>
      </c>
      <c r="Z591" s="205" t="str">
        <f t="shared" si="58"/>
        <v/>
      </c>
      <c r="AA591" s="163">
        <f t="shared" si="59"/>
        <v>0</v>
      </c>
    </row>
    <row r="592" spans="1:27" ht="26.1" customHeight="1" thickTop="1" thickBot="1">
      <c r="A592" s="32"/>
      <c r="B592" s="33"/>
      <c r="C592" s="32"/>
      <c r="D592" s="218"/>
      <c r="E592" s="219"/>
      <c r="F592" s="220"/>
      <c r="G592" s="34"/>
      <c r="H592" s="221"/>
      <c r="I592" s="2"/>
      <c r="J592" s="221"/>
      <c r="K592" s="2"/>
      <c r="L592" s="221"/>
      <c r="M592" s="2"/>
      <c r="N592" s="221"/>
      <c r="O592" s="2"/>
      <c r="P592" s="221"/>
      <c r="Q592" s="2"/>
      <c r="R592" s="221"/>
      <c r="S592" s="2"/>
      <c r="T592" s="169" t="str">
        <f t="shared" si="54"/>
        <v/>
      </c>
      <c r="U592" s="39" t="str">
        <f t="shared" si="55"/>
        <v/>
      </c>
      <c r="V592" s="170"/>
      <c r="W592" s="40"/>
      <c r="X592" s="41" t="str">
        <f t="shared" si="56"/>
        <v/>
      </c>
      <c r="Y592" s="205" t="str">
        <f t="shared" si="57"/>
        <v/>
      </c>
      <c r="Z592" s="205" t="str">
        <f t="shared" si="58"/>
        <v/>
      </c>
      <c r="AA592" s="163">
        <f t="shared" si="59"/>
        <v>0</v>
      </c>
    </row>
    <row r="593" spans="1:27" ht="26.1" customHeight="1" thickTop="1" thickBot="1">
      <c r="A593" s="32"/>
      <c r="B593" s="33"/>
      <c r="C593" s="32"/>
      <c r="D593" s="218"/>
      <c r="E593" s="219"/>
      <c r="F593" s="220"/>
      <c r="G593" s="34"/>
      <c r="H593" s="221"/>
      <c r="I593" s="2"/>
      <c r="J593" s="221"/>
      <c r="K593" s="2"/>
      <c r="L593" s="221"/>
      <c r="M593" s="2"/>
      <c r="N593" s="221"/>
      <c r="O593" s="2"/>
      <c r="P593" s="221"/>
      <c r="Q593" s="2"/>
      <c r="R593" s="221"/>
      <c r="S593" s="2"/>
      <c r="T593" s="169" t="str">
        <f t="shared" si="54"/>
        <v/>
      </c>
      <c r="U593" s="39" t="str">
        <f t="shared" si="55"/>
        <v/>
      </c>
      <c r="V593" s="170"/>
      <c r="W593" s="40"/>
      <c r="X593" s="41" t="str">
        <f t="shared" si="56"/>
        <v/>
      </c>
      <c r="Y593" s="205" t="str">
        <f t="shared" si="57"/>
        <v/>
      </c>
      <c r="Z593" s="205" t="str">
        <f t="shared" si="58"/>
        <v/>
      </c>
      <c r="AA593" s="163">
        <f t="shared" si="59"/>
        <v>0</v>
      </c>
    </row>
    <row r="594" spans="1:27" ht="26.1" customHeight="1" thickTop="1" thickBot="1">
      <c r="A594" s="32"/>
      <c r="B594" s="33"/>
      <c r="C594" s="32"/>
      <c r="D594" s="218"/>
      <c r="E594" s="219"/>
      <c r="F594" s="220"/>
      <c r="G594" s="34"/>
      <c r="H594" s="221"/>
      <c r="I594" s="2"/>
      <c r="J594" s="221"/>
      <c r="K594" s="2"/>
      <c r="L594" s="221"/>
      <c r="M594" s="2"/>
      <c r="N594" s="221"/>
      <c r="O594" s="2"/>
      <c r="P594" s="221"/>
      <c r="Q594" s="2"/>
      <c r="R594" s="221"/>
      <c r="S594" s="2"/>
      <c r="T594" s="169" t="str">
        <f t="shared" si="54"/>
        <v/>
      </c>
      <c r="U594" s="39" t="str">
        <f t="shared" si="55"/>
        <v/>
      </c>
      <c r="V594" s="170"/>
      <c r="W594" s="40"/>
      <c r="X594" s="41" t="str">
        <f t="shared" si="56"/>
        <v/>
      </c>
      <c r="Y594" s="205" t="str">
        <f t="shared" si="57"/>
        <v/>
      </c>
      <c r="Z594" s="205" t="str">
        <f t="shared" si="58"/>
        <v/>
      </c>
      <c r="AA594" s="163">
        <f t="shared" si="59"/>
        <v>0</v>
      </c>
    </row>
    <row r="595" spans="1:27" ht="26.1" customHeight="1" thickTop="1" thickBot="1">
      <c r="A595" s="32"/>
      <c r="B595" s="33"/>
      <c r="C595" s="32"/>
      <c r="D595" s="218"/>
      <c r="E595" s="219"/>
      <c r="F595" s="220"/>
      <c r="G595" s="34"/>
      <c r="H595" s="221"/>
      <c r="I595" s="2"/>
      <c r="J595" s="221"/>
      <c r="K595" s="2"/>
      <c r="L595" s="221"/>
      <c r="M595" s="2"/>
      <c r="N595" s="221"/>
      <c r="O595" s="2"/>
      <c r="P595" s="221"/>
      <c r="Q595" s="2"/>
      <c r="R595" s="221"/>
      <c r="S595" s="2"/>
      <c r="T595" s="169" t="str">
        <f t="shared" si="54"/>
        <v/>
      </c>
      <c r="U595" s="39" t="str">
        <f t="shared" si="55"/>
        <v/>
      </c>
      <c r="V595" s="170"/>
      <c r="W595" s="40"/>
      <c r="X595" s="41" t="str">
        <f t="shared" si="56"/>
        <v/>
      </c>
      <c r="Y595" s="205" t="str">
        <f t="shared" si="57"/>
        <v/>
      </c>
      <c r="Z595" s="205" t="str">
        <f t="shared" si="58"/>
        <v/>
      </c>
      <c r="AA595" s="163">
        <f t="shared" si="59"/>
        <v>0</v>
      </c>
    </row>
    <row r="596" spans="1:27" ht="26.1" customHeight="1" thickTop="1" thickBot="1">
      <c r="A596" s="32"/>
      <c r="B596" s="33"/>
      <c r="C596" s="32"/>
      <c r="D596" s="218"/>
      <c r="E596" s="219"/>
      <c r="F596" s="220"/>
      <c r="G596" s="34"/>
      <c r="H596" s="221"/>
      <c r="I596" s="2"/>
      <c r="J596" s="221"/>
      <c r="K596" s="2"/>
      <c r="L596" s="221"/>
      <c r="M596" s="2"/>
      <c r="N596" s="221"/>
      <c r="O596" s="2"/>
      <c r="P596" s="221"/>
      <c r="Q596" s="2"/>
      <c r="R596" s="221"/>
      <c r="S596" s="2"/>
      <c r="T596" s="169" t="str">
        <f t="shared" si="54"/>
        <v/>
      </c>
      <c r="U596" s="39" t="str">
        <f t="shared" si="55"/>
        <v/>
      </c>
      <c r="V596" s="170"/>
      <c r="W596" s="40"/>
      <c r="X596" s="41" t="str">
        <f t="shared" si="56"/>
        <v/>
      </c>
      <c r="Y596" s="205" t="str">
        <f t="shared" si="57"/>
        <v/>
      </c>
      <c r="Z596" s="205" t="str">
        <f t="shared" si="58"/>
        <v/>
      </c>
      <c r="AA596" s="163">
        <f t="shared" si="59"/>
        <v>0</v>
      </c>
    </row>
    <row r="597" spans="1:27" ht="26.1" customHeight="1" thickTop="1" thickBot="1">
      <c r="A597" s="32"/>
      <c r="B597" s="33"/>
      <c r="C597" s="32"/>
      <c r="D597" s="218"/>
      <c r="E597" s="219"/>
      <c r="F597" s="220"/>
      <c r="G597" s="34"/>
      <c r="H597" s="221"/>
      <c r="I597" s="2"/>
      <c r="J597" s="221"/>
      <c r="K597" s="2"/>
      <c r="L597" s="221"/>
      <c r="M597" s="2"/>
      <c r="N597" s="221"/>
      <c r="O597" s="2"/>
      <c r="P597" s="221"/>
      <c r="Q597" s="2"/>
      <c r="R597" s="221"/>
      <c r="S597" s="2"/>
      <c r="T597" s="169" t="str">
        <f t="shared" si="54"/>
        <v/>
      </c>
      <c r="U597" s="39" t="str">
        <f t="shared" si="55"/>
        <v/>
      </c>
      <c r="V597" s="170"/>
      <c r="W597" s="40"/>
      <c r="X597" s="41" t="str">
        <f t="shared" si="56"/>
        <v/>
      </c>
      <c r="Y597" s="205" t="str">
        <f t="shared" si="57"/>
        <v/>
      </c>
      <c r="Z597" s="205" t="str">
        <f t="shared" si="58"/>
        <v/>
      </c>
      <c r="AA597" s="163">
        <f t="shared" si="59"/>
        <v>0</v>
      </c>
    </row>
    <row r="598" spans="1:27" ht="26.1" customHeight="1" thickTop="1" thickBot="1">
      <c r="A598" s="32"/>
      <c r="B598" s="33"/>
      <c r="C598" s="32"/>
      <c r="D598" s="218"/>
      <c r="E598" s="219"/>
      <c r="F598" s="220"/>
      <c r="G598" s="34"/>
      <c r="H598" s="221"/>
      <c r="I598" s="2"/>
      <c r="J598" s="221"/>
      <c r="K598" s="2"/>
      <c r="L598" s="221"/>
      <c r="M598" s="2"/>
      <c r="N598" s="221"/>
      <c r="O598" s="2"/>
      <c r="P598" s="221"/>
      <c r="Q598" s="2"/>
      <c r="R598" s="221"/>
      <c r="S598" s="2"/>
      <c r="T598" s="169" t="str">
        <f t="shared" si="54"/>
        <v/>
      </c>
      <c r="U598" s="39" t="str">
        <f t="shared" si="55"/>
        <v/>
      </c>
      <c r="V598" s="170"/>
      <c r="W598" s="40"/>
      <c r="X598" s="41" t="str">
        <f t="shared" si="56"/>
        <v/>
      </c>
      <c r="Y598" s="205" t="str">
        <f t="shared" si="57"/>
        <v/>
      </c>
      <c r="Z598" s="205" t="str">
        <f t="shared" si="58"/>
        <v/>
      </c>
      <c r="AA598" s="163">
        <f t="shared" si="59"/>
        <v>0</v>
      </c>
    </row>
    <row r="599" spans="1:27" ht="26.1" customHeight="1" thickTop="1" thickBot="1">
      <c r="A599" s="32"/>
      <c r="B599" s="33"/>
      <c r="C599" s="32"/>
      <c r="D599" s="218"/>
      <c r="E599" s="219"/>
      <c r="F599" s="220"/>
      <c r="G599" s="34"/>
      <c r="H599" s="221"/>
      <c r="I599" s="2"/>
      <c r="J599" s="221"/>
      <c r="K599" s="2"/>
      <c r="L599" s="221"/>
      <c r="M599" s="2"/>
      <c r="N599" s="221"/>
      <c r="O599" s="2"/>
      <c r="P599" s="221"/>
      <c r="Q599" s="2"/>
      <c r="R599" s="221"/>
      <c r="S599" s="2"/>
      <c r="T599" s="169" t="str">
        <f t="shared" si="54"/>
        <v/>
      </c>
      <c r="U599" s="39" t="str">
        <f t="shared" si="55"/>
        <v/>
      </c>
      <c r="V599" s="170"/>
      <c r="W599" s="40"/>
      <c r="X599" s="41" t="str">
        <f t="shared" si="56"/>
        <v/>
      </c>
      <c r="Y599" s="205" t="str">
        <f t="shared" si="57"/>
        <v/>
      </c>
      <c r="Z599" s="205" t="str">
        <f t="shared" si="58"/>
        <v/>
      </c>
      <c r="AA599" s="163">
        <f t="shared" si="59"/>
        <v>0</v>
      </c>
    </row>
    <row r="600" spans="1:27" ht="26.1" customHeight="1" thickTop="1" thickBot="1">
      <c r="A600" s="32"/>
      <c r="B600" s="33"/>
      <c r="C600" s="32"/>
      <c r="D600" s="218"/>
      <c r="E600" s="219"/>
      <c r="F600" s="220"/>
      <c r="G600" s="34"/>
      <c r="H600" s="221"/>
      <c r="I600" s="2"/>
      <c r="J600" s="221"/>
      <c r="K600" s="2"/>
      <c r="L600" s="221"/>
      <c r="M600" s="2"/>
      <c r="N600" s="221"/>
      <c r="O600" s="2"/>
      <c r="P600" s="221"/>
      <c r="Q600" s="2"/>
      <c r="R600" s="221"/>
      <c r="S600" s="2"/>
      <c r="T600" s="169" t="str">
        <f t="shared" si="54"/>
        <v/>
      </c>
      <c r="U600" s="39" t="str">
        <f t="shared" si="55"/>
        <v/>
      </c>
      <c r="V600" s="170"/>
      <c r="W600" s="40"/>
      <c r="X600" s="41" t="str">
        <f t="shared" si="56"/>
        <v/>
      </c>
      <c r="Y600" s="205" t="str">
        <f t="shared" si="57"/>
        <v/>
      </c>
      <c r="Z600" s="205" t="str">
        <f t="shared" si="58"/>
        <v/>
      </c>
      <c r="AA600" s="163">
        <f t="shared" si="59"/>
        <v>0</v>
      </c>
    </row>
    <row r="601" spans="1:27" ht="26.1" customHeight="1" thickTop="1" thickBot="1">
      <c r="A601" s="32"/>
      <c r="B601" s="33"/>
      <c r="C601" s="32"/>
      <c r="D601" s="218"/>
      <c r="E601" s="219"/>
      <c r="F601" s="220"/>
      <c r="G601" s="34"/>
      <c r="H601" s="221"/>
      <c r="I601" s="2"/>
      <c r="J601" s="221"/>
      <c r="K601" s="2"/>
      <c r="L601" s="221"/>
      <c r="M601" s="2"/>
      <c r="N601" s="221"/>
      <c r="O601" s="2"/>
      <c r="P601" s="221"/>
      <c r="Q601" s="2"/>
      <c r="R601" s="221"/>
      <c r="S601" s="2"/>
      <c r="T601" s="169" t="str">
        <f t="shared" si="54"/>
        <v/>
      </c>
      <c r="U601" s="39" t="str">
        <f t="shared" si="55"/>
        <v/>
      </c>
      <c r="V601" s="170"/>
      <c r="W601" s="40"/>
      <c r="X601" s="41" t="str">
        <f t="shared" si="56"/>
        <v/>
      </c>
      <c r="Y601" s="205" t="str">
        <f t="shared" si="57"/>
        <v/>
      </c>
      <c r="Z601" s="205" t="str">
        <f t="shared" si="58"/>
        <v/>
      </c>
      <c r="AA601" s="163">
        <f t="shared" si="59"/>
        <v>0</v>
      </c>
    </row>
    <row r="602" spans="1:27" ht="26.1" customHeight="1" thickTop="1" thickBot="1">
      <c r="A602" s="32"/>
      <c r="B602" s="33"/>
      <c r="C602" s="32"/>
      <c r="D602" s="218"/>
      <c r="E602" s="219"/>
      <c r="F602" s="220"/>
      <c r="G602" s="34"/>
      <c r="H602" s="221"/>
      <c r="I602" s="2"/>
      <c r="J602" s="221"/>
      <c r="K602" s="2"/>
      <c r="L602" s="221"/>
      <c r="M602" s="2"/>
      <c r="N602" s="221"/>
      <c r="O602" s="2"/>
      <c r="P602" s="221"/>
      <c r="Q602" s="2"/>
      <c r="R602" s="221"/>
      <c r="S602" s="2"/>
      <c r="T602" s="169" t="str">
        <f t="shared" si="54"/>
        <v/>
      </c>
      <c r="U602" s="39" t="str">
        <f t="shared" si="55"/>
        <v/>
      </c>
      <c r="V602" s="170"/>
      <c r="W602" s="40"/>
      <c r="X602" s="41" t="str">
        <f t="shared" si="56"/>
        <v/>
      </c>
      <c r="Y602" s="205" t="str">
        <f t="shared" si="57"/>
        <v/>
      </c>
      <c r="Z602" s="205" t="str">
        <f t="shared" si="58"/>
        <v/>
      </c>
      <c r="AA602" s="163">
        <f t="shared" si="59"/>
        <v>0</v>
      </c>
    </row>
    <row r="603" spans="1:27" ht="26.1" customHeight="1" thickTop="1" thickBot="1">
      <c r="A603" s="32"/>
      <c r="B603" s="33"/>
      <c r="C603" s="32"/>
      <c r="D603" s="218"/>
      <c r="E603" s="219"/>
      <c r="F603" s="220"/>
      <c r="G603" s="34"/>
      <c r="H603" s="221"/>
      <c r="I603" s="2"/>
      <c r="J603" s="221"/>
      <c r="K603" s="2"/>
      <c r="L603" s="221"/>
      <c r="M603" s="2"/>
      <c r="N603" s="221"/>
      <c r="O603" s="2"/>
      <c r="P603" s="221"/>
      <c r="Q603" s="2"/>
      <c r="R603" s="221"/>
      <c r="S603" s="2"/>
      <c r="T603" s="169" t="str">
        <f t="shared" ref="T603:T666" si="60">IF(AND(COUNTA(I603,K603,M603,O603,Q603,S603)=0,COUNTA(H603,J603,L603,N603,P603,R603)=6),"x","")</f>
        <v/>
      </c>
      <c r="U603" s="39" t="str">
        <f t="shared" ref="U603:U666" si="61">IF(COUNTA(I603,K603,M603,O603,Q603,S603)=1,"x","")</f>
        <v/>
      </c>
      <c r="V603" s="170"/>
      <c r="W603" s="40"/>
      <c r="X603" s="41" t="str">
        <f t="shared" si="56"/>
        <v/>
      </c>
      <c r="Y603" s="205" t="str">
        <f t="shared" si="57"/>
        <v/>
      </c>
      <c r="Z603" s="205" t="str">
        <f t="shared" si="58"/>
        <v/>
      </c>
      <c r="AA603" s="163">
        <f t="shared" si="59"/>
        <v>0</v>
      </c>
    </row>
    <row r="604" spans="1:27" ht="26.1" customHeight="1" thickTop="1" thickBot="1">
      <c r="A604" s="32"/>
      <c r="B604" s="33"/>
      <c r="C604" s="32"/>
      <c r="D604" s="218"/>
      <c r="E604" s="219"/>
      <c r="F604" s="220"/>
      <c r="G604" s="34"/>
      <c r="H604" s="221"/>
      <c r="I604" s="2"/>
      <c r="J604" s="221"/>
      <c r="K604" s="2"/>
      <c r="L604" s="221"/>
      <c r="M604" s="2"/>
      <c r="N604" s="221"/>
      <c r="O604" s="2"/>
      <c r="P604" s="221"/>
      <c r="Q604" s="2"/>
      <c r="R604" s="221"/>
      <c r="S604" s="2"/>
      <c r="T604" s="169" t="str">
        <f t="shared" si="60"/>
        <v/>
      </c>
      <c r="U604" s="39" t="str">
        <f t="shared" si="61"/>
        <v/>
      </c>
      <c r="V604" s="170"/>
      <c r="W604" s="40"/>
      <c r="X604" s="41" t="str">
        <f t="shared" si="56"/>
        <v/>
      </c>
      <c r="Y604" s="205" t="str">
        <f t="shared" si="57"/>
        <v/>
      </c>
      <c r="Z604" s="205" t="str">
        <f t="shared" si="58"/>
        <v/>
      </c>
      <c r="AA604" s="163">
        <f t="shared" si="59"/>
        <v>0</v>
      </c>
    </row>
    <row r="605" spans="1:27" ht="26.1" customHeight="1" thickTop="1" thickBot="1">
      <c r="A605" s="32"/>
      <c r="B605" s="33"/>
      <c r="C605" s="32"/>
      <c r="D605" s="218"/>
      <c r="E605" s="219"/>
      <c r="F605" s="220"/>
      <c r="G605" s="34"/>
      <c r="H605" s="221"/>
      <c r="I605" s="2"/>
      <c r="J605" s="221"/>
      <c r="K605" s="2"/>
      <c r="L605" s="221"/>
      <c r="M605" s="2"/>
      <c r="N605" s="221"/>
      <c r="O605" s="2"/>
      <c r="P605" s="221"/>
      <c r="Q605" s="2"/>
      <c r="R605" s="221"/>
      <c r="S605" s="2"/>
      <c r="T605" s="169" t="str">
        <f t="shared" si="60"/>
        <v/>
      </c>
      <c r="U605" s="39" t="str">
        <f t="shared" si="61"/>
        <v/>
      </c>
      <c r="V605" s="170"/>
      <c r="W605" s="40"/>
      <c r="X605" s="41" t="str">
        <f t="shared" si="56"/>
        <v/>
      </c>
      <c r="Y605" s="205" t="str">
        <f t="shared" si="57"/>
        <v/>
      </c>
      <c r="Z605" s="205" t="str">
        <f t="shared" si="58"/>
        <v/>
      </c>
      <c r="AA605" s="163">
        <f t="shared" si="59"/>
        <v>0</v>
      </c>
    </row>
    <row r="606" spans="1:27" ht="26.1" customHeight="1" thickTop="1" thickBot="1">
      <c r="A606" s="32"/>
      <c r="B606" s="33"/>
      <c r="C606" s="32"/>
      <c r="D606" s="218"/>
      <c r="E606" s="219"/>
      <c r="F606" s="220"/>
      <c r="G606" s="34"/>
      <c r="H606" s="221"/>
      <c r="I606" s="2"/>
      <c r="J606" s="221"/>
      <c r="K606" s="2"/>
      <c r="L606" s="221"/>
      <c r="M606" s="2"/>
      <c r="N606" s="221"/>
      <c r="O606" s="2"/>
      <c r="P606" s="221"/>
      <c r="Q606" s="2"/>
      <c r="R606" s="221"/>
      <c r="S606" s="2"/>
      <c r="T606" s="169" t="str">
        <f t="shared" si="60"/>
        <v/>
      </c>
      <c r="U606" s="39" t="str">
        <f t="shared" si="61"/>
        <v/>
      </c>
      <c r="V606" s="170"/>
      <c r="W606" s="40"/>
      <c r="X606" s="41" t="str">
        <f t="shared" si="56"/>
        <v/>
      </c>
      <c r="Y606" s="205" t="str">
        <f t="shared" si="57"/>
        <v/>
      </c>
      <c r="Z606" s="205" t="str">
        <f t="shared" si="58"/>
        <v/>
      </c>
      <c r="AA606" s="163">
        <f t="shared" si="59"/>
        <v>0</v>
      </c>
    </row>
    <row r="607" spans="1:27" ht="26.1" customHeight="1" thickTop="1" thickBot="1">
      <c r="A607" s="32"/>
      <c r="B607" s="33"/>
      <c r="C607" s="32"/>
      <c r="D607" s="218"/>
      <c r="E607" s="219"/>
      <c r="F607" s="220"/>
      <c r="G607" s="34"/>
      <c r="H607" s="221"/>
      <c r="I607" s="2"/>
      <c r="J607" s="221"/>
      <c r="K607" s="2"/>
      <c r="L607" s="221"/>
      <c r="M607" s="2"/>
      <c r="N607" s="221"/>
      <c r="O607" s="2"/>
      <c r="P607" s="221"/>
      <c r="Q607" s="2"/>
      <c r="R607" s="221"/>
      <c r="S607" s="2"/>
      <c r="T607" s="169" t="str">
        <f t="shared" si="60"/>
        <v/>
      </c>
      <c r="U607" s="39" t="str">
        <f t="shared" si="61"/>
        <v/>
      </c>
      <c r="V607" s="170"/>
      <c r="W607" s="40"/>
      <c r="X607" s="41" t="str">
        <f t="shared" si="56"/>
        <v/>
      </c>
      <c r="Y607" s="205" t="str">
        <f t="shared" si="57"/>
        <v/>
      </c>
      <c r="Z607" s="205" t="str">
        <f t="shared" si="58"/>
        <v/>
      </c>
      <c r="AA607" s="163">
        <f t="shared" si="59"/>
        <v>0</v>
      </c>
    </row>
    <row r="608" spans="1:27" ht="26.1" customHeight="1" thickTop="1" thickBot="1">
      <c r="A608" s="32"/>
      <c r="B608" s="33"/>
      <c r="C608" s="32"/>
      <c r="D608" s="218"/>
      <c r="E608" s="219"/>
      <c r="F608" s="220"/>
      <c r="G608" s="34"/>
      <c r="H608" s="221"/>
      <c r="I608" s="2"/>
      <c r="J608" s="221"/>
      <c r="K608" s="2"/>
      <c r="L608" s="221"/>
      <c r="M608" s="2"/>
      <c r="N608" s="221"/>
      <c r="O608" s="2"/>
      <c r="P608" s="221"/>
      <c r="Q608" s="2"/>
      <c r="R608" s="221"/>
      <c r="S608" s="2"/>
      <c r="T608" s="169" t="str">
        <f t="shared" si="60"/>
        <v/>
      </c>
      <c r="U608" s="39" t="str">
        <f t="shared" si="61"/>
        <v/>
      </c>
      <c r="V608" s="170"/>
      <c r="W608" s="40"/>
      <c r="X608" s="41" t="str">
        <f t="shared" si="56"/>
        <v/>
      </c>
      <c r="Y608" s="205" t="str">
        <f t="shared" si="57"/>
        <v/>
      </c>
      <c r="Z608" s="205" t="str">
        <f t="shared" si="58"/>
        <v/>
      </c>
      <c r="AA608" s="163">
        <f t="shared" si="59"/>
        <v>0</v>
      </c>
    </row>
    <row r="609" spans="1:27" ht="26.1" customHeight="1" thickTop="1" thickBot="1">
      <c r="A609" s="32"/>
      <c r="B609" s="33"/>
      <c r="C609" s="32"/>
      <c r="D609" s="218"/>
      <c r="E609" s="219"/>
      <c r="F609" s="220"/>
      <c r="G609" s="34"/>
      <c r="H609" s="221"/>
      <c r="I609" s="2"/>
      <c r="J609" s="221"/>
      <c r="K609" s="2"/>
      <c r="L609" s="221"/>
      <c r="M609" s="2"/>
      <c r="N609" s="221"/>
      <c r="O609" s="2"/>
      <c r="P609" s="221"/>
      <c r="Q609" s="2"/>
      <c r="R609" s="221"/>
      <c r="S609" s="2"/>
      <c r="T609" s="169" t="str">
        <f t="shared" si="60"/>
        <v/>
      </c>
      <c r="U609" s="39" t="str">
        <f t="shared" si="61"/>
        <v/>
      </c>
      <c r="V609" s="170"/>
      <c r="W609" s="40"/>
      <c r="X609" s="41" t="str">
        <f t="shared" si="56"/>
        <v/>
      </c>
      <c r="Y609" s="205" t="str">
        <f t="shared" si="57"/>
        <v/>
      </c>
      <c r="Z609" s="205" t="str">
        <f t="shared" si="58"/>
        <v/>
      </c>
      <c r="AA609" s="163">
        <f t="shared" si="59"/>
        <v>0</v>
      </c>
    </row>
    <row r="610" spans="1:27" ht="26.1" customHeight="1" thickTop="1" thickBot="1">
      <c r="A610" s="32"/>
      <c r="B610" s="33"/>
      <c r="C610" s="32"/>
      <c r="D610" s="218"/>
      <c r="E610" s="219"/>
      <c r="F610" s="220"/>
      <c r="G610" s="34"/>
      <c r="H610" s="221"/>
      <c r="I610" s="2"/>
      <c r="J610" s="221"/>
      <c r="K610" s="2"/>
      <c r="L610" s="221"/>
      <c r="M610" s="2"/>
      <c r="N610" s="221"/>
      <c r="O610" s="2"/>
      <c r="P610" s="221"/>
      <c r="Q610" s="2"/>
      <c r="R610" s="221"/>
      <c r="S610" s="2"/>
      <c r="T610" s="169" t="str">
        <f t="shared" si="60"/>
        <v/>
      </c>
      <c r="U610" s="39" t="str">
        <f t="shared" si="61"/>
        <v/>
      </c>
      <c r="V610" s="170"/>
      <c r="W610" s="40"/>
      <c r="X610" s="41" t="str">
        <f t="shared" si="56"/>
        <v/>
      </c>
      <c r="Y610" s="205" t="str">
        <f t="shared" si="57"/>
        <v/>
      </c>
      <c r="Z610" s="205" t="str">
        <f t="shared" si="58"/>
        <v/>
      </c>
      <c r="AA610" s="163">
        <f t="shared" si="59"/>
        <v>0</v>
      </c>
    </row>
    <row r="611" spans="1:27" ht="26.1" customHeight="1" thickTop="1" thickBot="1">
      <c r="A611" s="32"/>
      <c r="B611" s="33"/>
      <c r="C611" s="32"/>
      <c r="D611" s="218"/>
      <c r="E611" s="219"/>
      <c r="F611" s="220"/>
      <c r="G611" s="34"/>
      <c r="H611" s="221"/>
      <c r="I611" s="2"/>
      <c r="J611" s="221"/>
      <c r="K611" s="2"/>
      <c r="L611" s="221"/>
      <c r="M611" s="2"/>
      <c r="N611" s="221"/>
      <c r="O611" s="2"/>
      <c r="P611" s="221"/>
      <c r="Q611" s="2"/>
      <c r="R611" s="221"/>
      <c r="S611" s="2"/>
      <c r="T611" s="169" t="str">
        <f t="shared" si="60"/>
        <v/>
      </c>
      <c r="U611" s="39" t="str">
        <f t="shared" si="61"/>
        <v/>
      </c>
      <c r="V611" s="170"/>
      <c r="W611" s="40"/>
      <c r="X611" s="41" t="str">
        <f t="shared" si="56"/>
        <v/>
      </c>
      <c r="Y611" s="205" t="str">
        <f t="shared" si="57"/>
        <v/>
      </c>
      <c r="Z611" s="205" t="str">
        <f t="shared" si="58"/>
        <v/>
      </c>
      <c r="AA611" s="163">
        <f t="shared" si="59"/>
        <v>0</v>
      </c>
    </row>
    <row r="612" spans="1:27" ht="26.1" customHeight="1" thickTop="1" thickBot="1">
      <c r="A612" s="32"/>
      <c r="B612" s="33"/>
      <c r="C612" s="32"/>
      <c r="D612" s="218"/>
      <c r="E612" s="219"/>
      <c r="F612" s="220"/>
      <c r="G612" s="34"/>
      <c r="H612" s="221"/>
      <c r="I612" s="2"/>
      <c r="J612" s="221"/>
      <c r="K612" s="2"/>
      <c r="L612" s="221"/>
      <c r="M612" s="2"/>
      <c r="N612" s="221"/>
      <c r="O612" s="2"/>
      <c r="P612" s="221"/>
      <c r="Q612" s="2"/>
      <c r="R612" s="221"/>
      <c r="S612" s="2"/>
      <c r="T612" s="169" t="str">
        <f t="shared" si="60"/>
        <v/>
      </c>
      <c r="U612" s="39" t="str">
        <f t="shared" si="61"/>
        <v/>
      </c>
      <c r="V612" s="170"/>
      <c r="W612" s="40"/>
      <c r="X612" s="41" t="str">
        <f t="shared" si="56"/>
        <v/>
      </c>
      <c r="Y612" s="205" t="str">
        <f t="shared" si="57"/>
        <v/>
      </c>
      <c r="Z612" s="205" t="str">
        <f t="shared" si="58"/>
        <v/>
      </c>
      <c r="AA612" s="163">
        <f t="shared" si="59"/>
        <v>0</v>
      </c>
    </row>
    <row r="613" spans="1:27" ht="26.1" customHeight="1" thickTop="1" thickBot="1">
      <c r="A613" s="32"/>
      <c r="B613" s="33"/>
      <c r="C613" s="32"/>
      <c r="D613" s="218"/>
      <c r="E613" s="219"/>
      <c r="F613" s="220"/>
      <c r="G613" s="34"/>
      <c r="H613" s="221"/>
      <c r="I613" s="2"/>
      <c r="J613" s="221"/>
      <c r="K613" s="2"/>
      <c r="L613" s="221"/>
      <c r="M613" s="2"/>
      <c r="N613" s="221"/>
      <c r="O613" s="2"/>
      <c r="P613" s="221"/>
      <c r="Q613" s="2"/>
      <c r="R613" s="221"/>
      <c r="S613" s="2"/>
      <c r="T613" s="169" t="str">
        <f t="shared" si="60"/>
        <v/>
      </c>
      <c r="U613" s="39" t="str">
        <f t="shared" si="61"/>
        <v/>
      </c>
      <c r="V613" s="170"/>
      <c r="W613" s="40"/>
      <c r="X613" s="41" t="str">
        <f t="shared" si="56"/>
        <v/>
      </c>
      <c r="Y613" s="205" t="str">
        <f t="shared" si="57"/>
        <v/>
      </c>
      <c r="Z613" s="205" t="str">
        <f t="shared" si="58"/>
        <v/>
      </c>
      <c r="AA613" s="163">
        <f t="shared" si="59"/>
        <v>0</v>
      </c>
    </row>
    <row r="614" spans="1:27" ht="26.1" customHeight="1" thickTop="1" thickBot="1">
      <c r="A614" s="32"/>
      <c r="B614" s="33"/>
      <c r="C614" s="32"/>
      <c r="D614" s="218"/>
      <c r="E614" s="219"/>
      <c r="F614" s="220"/>
      <c r="G614" s="34"/>
      <c r="H614" s="221"/>
      <c r="I614" s="2"/>
      <c r="J614" s="221"/>
      <c r="K614" s="2"/>
      <c r="L614" s="221"/>
      <c r="M614" s="2"/>
      <c r="N614" s="221"/>
      <c r="O614" s="2"/>
      <c r="P614" s="221"/>
      <c r="Q614" s="2"/>
      <c r="R614" s="221"/>
      <c r="S614" s="2"/>
      <c r="T614" s="169" t="str">
        <f t="shared" si="60"/>
        <v/>
      </c>
      <c r="U614" s="39" t="str">
        <f t="shared" si="61"/>
        <v/>
      </c>
      <c r="V614" s="170"/>
      <c r="W614" s="40"/>
      <c r="X614" s="41" t="str">
        <f t="shared" si="56"/>
        <v/>
      </c>
      <c r="Y614" s="205" t="str">
        <f t="shared" si="57"/>
        <v/>
      </c>
      <c r="Z614" s="205" t="str">
        <f t="shared" si="58"/>
        <v/>
      </c>
      <c r="AA614" s="163">
        <f t="shared" si="59"/>
        <v>0</v>
      </c>
    </row>
    <row r="615" spans="1:27" ht="26.1" customHeight="1" thickTop="1" thickBot="1">
      <c r="A615" s="32"/>
      <c r="B615" s="33"/>
      <c r="C615" s="32"/>
      <c r="D615" s="218"/>
      <c r="E615" s="219"/>
      <c r="F615" s="220"/>
      <c r="G615" s="34"/>
      <c r="H615" s="221"/>
      <c r="I615" s="2"/>
      <c r="J615" s="221"/>
      <c r="K615" s="2"/>
      <c r="L615" s="221"/>
      <c r="M615" s="2"/>
      <c r="N615" s="221"/>
      <c r="O615" s="2"/>
      <c r="P615" s="221"/>
      <c r="Q615" s="2"/>
      <c r="R615" s="221"/>
      <c r="S615" s="2"/>
      <c r="T615" s="169" t="str">
        <f t="shared" si="60"/>
        <v/>
      </c>
      <c r="U615" s="39" t="str">
        <f t="shared" si="61"/>
        <v/>
      </c>
      <c r="V615" s="170"/>
      <c r="W615" s="40"/>
      <c r="X615" s="41" t="str">
        <f t="shared" si="56"/>
        <v/>
      </c>
      <c r="Y615" s="205" t="str">
        <f t="shared" si="57"/>
        <v/>
      </c>
      <c r="Z615" s="205" t="str">
        <f t="shared" si="58"/>
        <v/>
      </c>
      <c r="AA615" s="163">
        <f t="shared" si="59"/>
        <v>0</v>
      </c>
    </row>
    <row r="616" spans="1:27" ht="26.1" customHeight="1" thickTop="1" thickBot="1">
      <c r="A616" s="32"/>
      <c r="B616" s="33"/>
      <c r="C616" s="32"/>
      <c r="D616" s="218"/>
      <c r="E616" s="219"/>
      <c r="F616" s="220"/>
      <c r="G616" s="34"/>
      <c r="H616" s="221"/>
      <c r="I616" s="2"/>
      <c r="J616" s="221"/>
      <c r="K616" s="2"/>
      <c r="L616" s="221"/>
      <c r="M616" s="2"/>
      <c r="N616" s="221"/>
      <c r="O616" s="2"/>
      <c r="P616" s="221"/>
      <c r="Q616" s="2"/>
      <c r="R616" s="221"/>
      <c r="S616" s="2"/>
      <c r="T616" s="169" t="str">
        <f t="shared" si="60"/>
        <v/>
      </c>
      <c r="U616" s="39" t="str">
        <f t="shared" si="61"/>
        <v/>
      </c>
      <c r="V616" s="170"/>
      <c r="W616" s="40"/>
      <c r="X616" s="41" t="str">
        <f t="shared" si="56"/>
        <v/>
      </c>
      <c r="Y616" s="205" t="str">
        <f t="shared" si="57"/>
        <v/>
      </c>
      <c r="Z616" s="205" t="str">
        <f t="shared" si="58"/>
        <v/>
      </c>
      <c r="AA616" s="163">
        <f t="shared" si="59"/>
        <v>0</v>
      </c>
    </row>
    <row r="617" spans="1:27" ht="26.1" customHeight="1" thickTop="1" thickBot="1">
      <c r="A617" s="32"/>
      <c r="B617" s="33"/>
      <c r="C617" s="32"/>
      <c r="D617" s="218"/>
      <c r="E617" s="219"/>
      <c r="F617" s="220"/>
      <c r="G617" s="34"/>
      <c r="H617" s="221"/>
      <c r="I617" s="2"/>
      <c r="J617" s="221"/>
      <c r="K617" s="2"/>
      <c r="L617" s="221"/>
      <c r="M617" s="2"/>
      <c r="N617" s="221"/>
      <c r="O617" s="2"/>
      <c r="P617" s="221"/>
      <c r="Q617" s="2"/>
      <c r="R617" s="221"/>
      <c r="S617" s="2"/>
      <c r="T617" s="169" t="str">
        <f t="shared" si="60"/>
        <v/>
      </c>
      <c r="U617" s="39" t="str">
        <f t="shared" si="61"/>
        <v/>
      </c>
      <c r="V617" s="170"/>
      <c r="W617" s="40"/>
      <c r="X617" s="41" t="str">
        <f t="shared" si="56"/>
        <v/>
      </c>
      <c r="Y617" s="205" t="str">
        <f t="shared" si="57"/>
        <v/>
      </c>
      <c r="Z617" s="205" t="str">
        <f t="shared" si="58"/>
        <v/>
      </c>
      <c r="AA617" s="163">
        <f t="shared" si="59"/>
        <v>0</v>
      </c>
    </row>
    <row r="618" spans="1:27" ht="26.1" customHeight="1" thickTop="1" thickBot="1">
      <c r="A618" s="32"/>
      <c r="B618" s="33"/>
      <c r="C618" s="32"/>
      <c r="D618" s="218"/>
      <c r="E618" s="219"/>
      <c r="F618" s="220"/>
      <c r="G618" s="34"/>
      <c r="H618" s="221"/>
      <c r="I618" s="2"/>
      <c r="J618" s="221"/>
      <c r="K618" s="2"/>
      <c r="L618" s="221"/>
      <c r="M618" s="2"/>
      <c r="N618" s="221"/>
      <c r="O618" s="2"/>
      <c r="P618" s="221"/>
      <c r="Q618" s="2"/>
      <c r="R618" s="221"/>
      <c r="S618" s="2"/>
      <c r="T618" s="169" t="str">
        <f t="shared" si="60"/>
        <v/>
      </c>
      <c r="U618" s="39" t="str">
        <f t="shared" si="61"/>
        <v/>
      </c>
      <c r="V618" s="170"/>
      <c r="W618" s="40"/>
      <c r="X618" s="41" t="str">
        <f t="shared" si="56"/>
        <v/>
      </c>
      <c r="Y618" s="205" t="str">
        <f t="shared" si="57"/>
        <v/>
      </c>
      <c r="Z618" s="205" t="str">
        <f t="shared" si="58"/>
        <v/>
      </c>
      <c r="AA618" s="163">
        <f t="shared" si="59"/>
        <v>0</v>
      </c>
    </row>
    <row r="619" spans="1:27" ht="26.1" customHeight="1" thickTop="1" thickBot="1">
      <c r="A619" s="32"/>
      <c r="B619" s="33"/>
      <c r="C619" s="32"/>
      <c r="D619" s="218"/>
      <c r="E619" s="219"/>
      <c r="F619" s="220"/>
      <c r="G619" s="34"/>
      <c r="H619" s="221"/>
      <c r="I619" s="2"/>
      <c r="J619" s="221"/>
      <c r="K619" s="2"/>
      <c r="L619" s="221"/>
      <c r="M619" s="2"/>
      <c r="N619" s="221"/>
      <c r="O619" s="2"/>
      <c r="P619" s="221"/>
      <c r="Q619" s="2"/>
      <c r="R619" s="221"/>
      <c r="S619" s="2"/>
      <c r="T619" s="169" t="str">
        <f t="shared" si="60"/>
        <v/>
      </c>
      <c r="U619" s="39" t="str">
        <f t="shared" si="61"/>
        <v/>
      </c>
      <c r="V619" s="170"/>
      <c r="W619" s="40"/>
      <c r="X619" s="41" t="str">
        <f t="shared" si="56"/>
        <v/>
      </c>
      <c r="Y619" s="205" t="str">
        <f t="shared" si="57"/>
        <v/>
      </c>
      <c r="Z619" s="205" t="str">
        <f t="shared" si="58"/>
        <v/>
      </c>
      <c r="AA619" s="163">
        <f t="shared" si="59"/>
        <v>0</v>
      </c>
    </row>
    <row r="620" spans="1:27" ht="26.1" customHeight="1" thickTop="1" thickBot="1">
      <c r="A620" s="32"/>
      <c r="B620" s="33"/>
      <c r="C620" s="32"/>
      <c r="D620" s="218"/>
      <c r="E620" s="219"/>
      <c r="F620" s="220"/>
      <c r="G620" s="34"/>
      <c r="H620" s="221"/>
      <c r="I620" s="2"/>
      <c r="J620" s="221"/>
      <c r="K620" s="2"/>
      <c r="L620" s="221"/>
      <c r="M620" s="2"/>
      <c r="N620" s="221"/>
      <c r="O620" s="2"/>
      <c r="P620" s="221"/>
      <c r="Q620" s="2"/>
      <c r="R620" s="221"/>
      <c r="S620" s="2"/>
      <c r="T620" s="169" t="str">
        <f t="shared" si="60"/>
        <v/>
      </c>
      <c r="U620" s="39" t="str">
        <f t="shared" si="61"/>
        <v/>
      </c>
      <c r="V620" s="170"/>
      <c r="W620" s="40"/>
      <c r="X620" s="41" t="str">
        <f t="shared" si="56"/>
        <v/>
      </c>
      <c r="Y620" s="205" t="str">
        <f t="shared" si="57"/>
        <v/>
      </c>
      <c r="Z620" s="205" t="str">
        <f t="shared" si="58"/>
        <v/>
      </c>
      <c r="AA620" s="163">
        <f t="shared" si="59"/>
        <v>0</v>
      </c>
    </row>
    <row r="621" spans="1:27" ht="26.1" customHeight="1" thickTop="1" thickBot="1">
      <c r="A621" s="32"/>
      <c r="B621" s="33"/>
      <c r="C621" s="32"/>
      <c r="D621" s="218"/>
      <c r="E621" s="219"/>
      <c r="F621" s="220"/>
      <c r="G621" s="34"/>
      <c r="H621" s="221"/>
      <c r="I621" s="2"/>
      <c r="J621" s="221"/>
      <c r="K621" s="2"/>
      <c r="L621" s="221"/>
      <c r="M621" s="2"/>
      <c r="N621" s="221"/>
      <c r="O621" s="2"/>
      <c r="P621" s="221"/>
      <c r="Q621" s="2"/>
      <c r="R621" s="221"/>
      <c r="S621" s="2"/>
      <c r="T621" s="169" t="str">
        <f t="shared" si="60"/>
        <v/>
      </c>
      <c r="U621" s="39" t="str">
        <f t="shared" si="61"/>
        <v/>
      </c>
      <c r="V621" s="170"/>
      <c r="W621" s="40"/>
      <c r="X621" s="41" t="str">
        <f t="shared" si="56"/>
        <v/>
      </c>
      <c r="Y621" s="205" t="str">
        <f t="shared" si="57"/>
        <v/>
      </c>
      <c r="Z621" s="205" t="str">
        <f t="shared" si="58"/>
        <v/>
      </c>
      <c r="AA621" s="163">
        <f t="shared" si="59"/>
        <v>0</v>
      </c>
    </row>
    <row r="622" spans="1:27" ht="26.1" customHeight="1" thickTop="1" thickBot="1">
      <c r="A622" s="32"/>
      <c r="B622" s="33"/>
      <c r="C622" s="32"/>
      <c r="D622" s="218"/>
      <c r="E622" s="219"/>
      <c r="F622" s="220"/>
      <c r="G622" s="34"/>
      <c r="H622" s="221"/>
      <c r="I622" s="2"/>
      <c r="J622" s="221"/>
      <c r="K622" s="2"/>
      <c r="L622" s="221"/>
      <c r="M622" s="2"/>
      <c r="N622" s="221"/>
      <c r="O622" s="2"/>
      <c r="P622" s="221"/>
      <c r="Q622" s="2"/>
      <c r="R622" s="221"/>
      <c r="S622" s="2"/>
      <c r="T622" s="169" t="str">
        <f t="shared" si="60"/>
        <v/>
      </c>
      <c r="U622" s="39" t="str">
        <f t="shared" si="61"/>
        <v/>
      </c>
      <c r="V622" s="170"/>
      <c r="W622" s="40"/>
      <c r="X622" s="41" t="str">
        <f t="shared" si="56"/>
        <v/>
      </c>
      <c r="Y622" s="205" t="str">
        <f t="shared" si="57"/>
        <v/>
      </c>
      <c r="Z622" s="205" t="str">
        <f t="shared" si="58"/>
        <v/>
      </c>
      <c r="AA622" s="163">
        <f t="shared" si="59"/>
        <v>0</v>
      </c>
    </row>
    <row r="623" spans="1:27" ht="26.1" customHeight="1" thickTop="1" thickBot="1">
      <c r="A623" s="32"/>
      <c r="B623" s="33"/>
      <c r="C623" s="32"/>
      <c r="D623" s="218"/>
      <c r="E623" s="219"/>
      <c r="F623" s="220"/>
      <c r="G623" s="34"/>
      <c r="H623" s="221"/>
      <c r="I623" s="2"/>
      <c r="J623" s="221"/>
      <c r="K623" s="2"/>
      <c r="L623" s="221"/>
      <c r="M623" s="2"/>
      <c r="N623" s="221"/>
      <c r="O623" s="2"/>
      <c r="P623" s="221"/>
      <c r="Q623" s="2"/>
      <c r="R623" s="221"/>
      <c r="S623" s="2"/>
      <c r="T623" s="169" t="str">
        <f t="shared" si="60"/>
        <v/>
      </c>
      <c r="U623" s="39" t="str">
        <f t="shared" si="61"/>
        <v/>
      </c>
      <c r="V623" s="170"/>
      <c r="W623" s="40"/>
      <c r="X623" s="41" t="str">
        <f t="shared" si="56"/>
        <v/>
      </c>
      <c r="Y623" s="205" t="str">
        <f t="shared" si="57"/>
        <v/>
      </c>
      <c r="Z623" s="205" t="str">
        <f t="shared" si="58"/>
        <v/>
      </c>
      <c r="AA623" s="163">
        <f t="shared" si="59"/>
        <v>0</v>
      </c>
    </row>
    <row r="624" spans="1:27" ht="26.1" customHeight="1" thickTop="1" thickBot="1">
      <c r="A624" s="32"/>
      <c r="B624" s="33"/>
      <c r="C624" s="32"/>
      <c r="D624" s="218"/>
      <c r="E624" s="219"/>
      <c r="F624" s="220"/>
      <c r="G624" s="34"/>
      <c r="H624" s="221"/>
      <c r="I624" s="2"/>
      <c r="J624" s="221"/>
      <c r="K624" s="2"/>
      <c r="L624" s="221"/>
      <c r="M624" s="2"/>
      <c r="N624" s="221"/>
      <c r="O624" s="2"/>
      <c r="P624" s="221"/>
      <c r="Q624" s="2"/>
      <c r="R624" s="221"/>
      <c r="S624" s="2"/>
      <c r="T624" s="169" t="str">
        <f t="shared" si="60"/>
        <v/>
      </c>
      <c r="U624" s="39" t="str">
        <f t="shared" si="61"/>
        <v/>
      </c>
      <c r="V624" s="170"/>
      <c r="W624" s="40"/>
      <c r="X624" s="41" t="str">
        <f t="shared" si="56"/>
        <v/>
      </c>
      <c r="Y624" s="205" t="str">
        <f t="shared" si="57"/>
        <v/>
      </c>
      <c r="Z624" s="205" t="str">
        <f t="shared" si="58"/>
        <v/>
      </c>
      <c r="AA624" s="163">
        <f t="shared" si="59"/>
        <v>0</v>
      </c>
    </row>
    <row r="625" spans="1:27" ht="26.1" customHeight="1" thickTop="1" thickBot="1">
      <c r="A625" s="32"/>
      <c r="B625" s="33"/>
      <c r="C625" s="32"/>
      <c r="D625" s="218"/>
      <c r="E625" s="219"/>
      <c r="F625" s="220"/>
      <c r="G625" s="34"/>
      <c r="H625" s="221"/>
      <c r="I625" s="2"/>
      <c r="J625" s="221"/>
      <c r="K625" s="2"/>
      <c r="L625" s="221"/>
      <c r="M625" s="2"/>
      <c r="N625" s="221"/>
      <c r="O625" s="2"/>
      <c r="P625" s="221"/>
      <c r="Q625" s="2"/>
      <c r="R625" s="221"/>
      <c r="S625" s="2"/>
      <c r="T625" s="169" t="str">
        <f t="shared" si="60"/>
        <v/>
      </c>
      <c r="U625" s="39" t="str">
        <f t="shared" si="61"/>
        <v/>
      </c>
      <c r="V625" s="170"/>
      <c r="W625" s="40"/>
      <c r="X625" s="41" t="str">
        <f t="shared" si="56"/>
        <v/>
      </c>
      <c r="Y625" s="205" t="str">
        <f t="shared" si="57"/>
        <v/>
      </c>
      <c r="Z625" s="205" t="str">
        <f t="shared" si="58"/>
        <v/>
      </c>
      <c r="AA625" s="163">
        <f t="shared" si="59"/>
        <v>0</v>
      </c>
    </row>
    <row r="626" spans="1:27" ht="26.1" customHeight="1" thickTop="1" thickBot="1">
      <c r="A626" s="32"/>
      <c r="B626" s="33"/>
      <c r="C626" s="32"/>
      <c r="D626" s="218"/>
      <c r="E626" s="219"/>
      <c r="F626" s="220"/>
      <c r="G626" s="34"/>
      <c r="H626" s="221"/>
      <c r="I626" s="2"/>
      <c r="J626" s="221"/>
      <c r="K626" s="2"/>
      <c r="L626" s="221"/>
      <c r="M626" s="2"/>
      <c r="N626" s="221"/>
      <c r="O626" s="2"/>
      <c r="P626" s="221"/>
      <c r="Q626" s="2"/>
      <c r="R626" s="221"/>
      <c r="S626" s="2"/>
      <c r="T626" s="169" t="str">
        <f t="shared" si="60"/>
        <v/>
      </c>
      <c r="U626" s="39" t="str">
        <f t="shared" si="61"/>
        <v/>
      </c>
      <c r="V626" s="170"/>
      <c r="W626" s="40"/>
      <c r="X626" s="41" t="str">
        <f t="shared" si="56"/>
        <v/>
      </c>
      <c r="Y626" s="205" t="str">
        <f t="shared" si="57"/>
        <v/>
      </c>
      <c r="Z626" s="205" t="str">
        <f t="shared" si="58"/>
        <v/>
      </c>
      <c r="AA626" s="163">
        <f t="shared" si="59"/>
        <v>0</v>
      </c>
    </row>
    <row r="627" spans="1:27" ht="26.1" customHeight="1" thickTop="1" thickBot="1">
      <c r="A627" s="32"/>
      <c r="B627" s="33"/>
      <c r="C627" s="32"/>
      <c r="D627" s="218"/>
      <c r="E627" s="219"/>
      <c r="F627" s="220"/>
      <c r="G627" s="34"/>
      <c r="H627" s="221"/>
      <c r="I627" s="2"/>
      <c r="J627" s="221"/>
      <c r="K627" s="2"/>
      <c r="L627" s="221"/>
      <c r="M627" s="2"/>
      <c r="N627" s="221"/>
      <c r="O627" s="2"/>
      <c r="P627" s="221"/>
      <c r="Q627" s="2"/>
      <c r="R627" s="221"/>
      <c r="S627" s="2"/>
      <c r="T627" s="169" t="str">
        <f t="shared" si="60"/>
        <v/>
      </c>
      <c r="U627" s="39" t="str">
        <f t="shared" si="61"/>
        <v/>
      </c>
      <c r="V627" s="170"/>
      <c r="W627" s="40"/>
      <c r="X627" s="41" t="str">
        <f t="shared" si="56"/>
        <v/>
      </c>
      <c r="Y627" s="205" t="str">
        <f t="shared" si="57"/>
        <v/>
      </c>
      <c r="Z627" s="205" t="str">
        <f t="shared" si="58"/>
        <v/>
      </c>
      <c r="AA627" s="163">
        <f t="shared" si="59"/>
        <v>0</v>
      </c>
    </row>
    <row r="628" spans="1:27" ht="26.1" customHeight="1" thickTop="1" thickBot="1">
      <c r="A628" s="32"/>
      <c r="B628" s="33"/>
      <c r="C628" s="32"/>
      <c r="D628" s="218"/>
      <c r="E628" s="219"/>
      <c r="F628" s="220"/>
      <c r="G628" s="34"/>
      <c r="H628" s="221"/>
      <c r="I628" s="2"/>
      <c r="J628" s="221"/>
      <c r="K628" s="2"/>
      <c r="L628" s="221"/>
      <c r="M628" s="2"/>
      <c r="N628" s="221"/>
      <c r="O628" s="2"/>
      <c r="P628" s="221"/>
      <c r="Q628" s="2"/>
      <c r="R628" s="221"/>
      <c r="S628" s="2"/>
      <c r="T628" s="169" t="str">
        <f t="shared" si="60"/>
        <v/>
      </c>
      <c r="U628" s="39" t="str">
        <f t="shared" si="61"/>
        <v/>
      </c>
      <c r="V628" s="170"/>
      <c r="W628" s="40"/>
      <c r="X628" s="41" t="str">
        <f t="shared" si="56"/>
        <v/>
      </c>
      <c r="Y628" s="205" t="str">
        <f t="shared" si="57"/>
        <v/>
      </c>
      <c r="Z628" s="205" t="str">
        <f t="shared" si="58"/>
        <v/>
      </c>
      <c r="AA628" s="163">
        <f t="shared" si="59"/>
        <v>0</v>
      </c>
    </row>
    <row r="629" spans="1:27" ht="26.1" customHeight="1" thickTop="1" thickBot="1">
      <c r="A629" s="32"/>
      <c r="B629" s="33"/>
      <c r="C629" s="32"/>
      <c r="D629" s="218"/>
      <c r="E629" s="219"/>
      <c r="F629" s="220"/>
      <c r="G629" s="34"/>
      <c r="H629" s="221"/>
      <c r="I629" s="2"/>
      <c r="J629" s="221"/>
      <c r="K629" s="2"/>
      <c r="L629" s="221"/>
      <c r="M629" s="2"/>
      <c r="N629" s="221"/>
      <c r="O629" s="2"/>
      <c r="P629" s="221"/>
      <c r="Q629" s="2"/>
      <c r="R629" s="221"/>
      <c r="S629" s="2"/>
      <c r="T629" s="169" t="str">
        <f t="shared" si="60"/>
        <v/>
      </c>
      <c r="U629" s="39" t="str">
        <f t="shared" si="61"/>
        <v/>
      </c>
      <c r="V629" s="170"/>
      <c r="W629" s="40"/>
      <c r="X629" s="41" t="str">
        <f t="shared" si="56"/>
        <v/>
      </c>
      <c r="Y629" s="205" t="str">
        <f t="shared" si="57"/>
        <v/>
      </c>
      <c r="Z629" s="205" t="str">
        <f t="shared" si="58"/>
        <v/>
      </c>
      <c r="AA629" s="163">
        <f t="shared" si="59"/>
        <v>0</v>
      </c>
    </row>
    <row r="630" spans="1:27" ht="26.1" customHeight="1" thickTop="1" thickBot="1">
      <c r="A630" s="32"/>
      <c r="B630" s="33"/>
      <c r="C630" s="32"/>
      <c r="D630" s="218"/>
      <c r="E630" s="219"/>
      <c r="F630" s="220"/>
      <c r="G630" s="34"/>
      <c r="H630" s="221"/>
      <c r="I630" s="2"/>
      <c r="J630" s="221"/>
      <c r="K630" s="2"/>
      <c r="L630" s="221"/>
      <c r="M630" s="2"/>
      <c r="N630" s="221"/>
      <c r="O630" s="2"/>
      <c r="P630" s="221"/>
      <c r="Q630" s="2"/>
      <c r="R630" s="221"/>
      <c r="S630" s="2"/>
      <c r="T630" s="169" t="str">
        <f t="shared" si="60"/>
        <v/>
      </c>
      <c r="U630" s="39" t="str">
        <f t="shared" si="61"/>
        <v/>
      </c>
      <c r="V630" s="170"/>
      <c r="W630" s="40"/>
      <c r="X630" s="41" t="str">
        <f t="shared" si="56"/>
        <v/>
      </c>
      <c r="Y630" s="205" t="str">
        <f t="shared" si="57"/>
        <v/>
      </c>
      <c r="Z630" s="205" t="str">
        <f t="shared" si="58"/>
        <v/>
      </c>
      <c r="AA630" s="163">
        <f t="shared" si="59"/>
        <v>0</v>
      </c>
    </row>
    <row r="631" spans="1:27" ht="26.1" customHeight="1" thickTop="1" thickBot="1">
      <c r="A631" s="32"/>
      <c r="B631" s="33"/>
      <c r="C631" s="32"/>
      <c r="D631" s="218"/>
      <c r="E631" s="219"/>
      <c r="F631" s="220"/>
      <c r="G631" s="34"/>
      <c r="H631" s="221"/>
      <c r="I631" s="2"/>
      <c r="J631" s="221"/>
      <c r="K631" s="2"/>
      <c r="L631" s="221"/>
      <c r="M631" s="2"/>
      <c r="N631" s="221"/>
      <c r="O631" s="2"/>
      <c r="P631" s="221"/>
      <c r="Q631" s="2"/>
      <c r="R631" s="221"/>
      <c r="S631" s="2"/>
      <c r="T631" s="169" t="str">
        <f t="shared" si="60"/>
        <v/>
      </c>
      <c r="U631" s="39" t="str">
        <f t="shared" si="61"/>
        <v/>
      </c>
      <c r="V631" s="170"/>
      <c r="W631" s="40"/>
      <c r="X631" s="41" t="str">
        <f t="shared" si="56"/>
        <v/>
      </c>
      <c r="Y631" s="205" t="str">
        <f t="shared" si="57"/>
        <v/>
      </c>
      <c r="Z631" s="205" t="str">
        <f t="shared" si="58"/>
        <v/>
      </c>
      <c r="AA631" s="163">
        <f t="shared" si="59"/>
        <v>0</v>
      </c>
    </row>
    <row r="632" spans="1:27" ht="26.1" customHeight="1" thickTop="1" thickBot="1">
      <c r="A632" s="32"/>
      <c r="B632" s="33"/>
      <c r="C632" s="32"/>
      <c r="D632" s="218"/>
      <c r="E632" s="219"/>
      <c r="F632" s="220"/>
      <c r="G632" s="34"/>
      <c r="H632" s="221"/>
      <c r="I632" s="2"/>
      <c r="J632" s="221"/>
      <c r="K632" s="2"/>
      <c r="L632" s="221"/>
      <c r="M632" s="2"/>
      <c r="N632" s="221"/>
      <c r="O632" s="2"/>
      <c r="P632" s="221"/>
      <c r="Q632" s="2"/>
      <c r="R632" s="221"/>
      <c r="S632" s="2"/>
      <c r="T632" s="169" t="str">
        <f t="shared" si="60"/>
        <v/>
      </c>
      <c r="U632" s="39" t="str">
        <f t="shared" si="61"/>
        <v/>
      </c>
      <c r="V632" s="170"/>
      <c r="W632" s="40"/>
      <c r="X632" s="41" t="str">
        <f t="shared" si="56"/>
        <v/>
      </c>
      <c r="Y632" s="205" t="str">
        <f t="shared" si="57"/>
        <v/>
      </c>
      <c r="Z632" s="205" t="str">
        <f t="shared" si="58"/>
        <v/>
      </c>
      <c r="AA632" s="163">
        <f t="shared" si="59"/>
        <v>0</v>
      </c>
    </row>
    <row r="633" spans="1:27" ht="26.1" customHeight="1" thickTop="1" thickBot="1">
      <c r="A633" s="32"/>
      <c r="B633" s="33"/>
      <c r="C633" s="32"/>
      <c r="D633" s="218"/>
      <c r="E633" s="219"/>
      <c r="F633" s="220"/>
      <c r="G633" s="34"/>
      <c r="H633" s="221"/>
      <c r="I633" s="2"/>
      <c r="J633" s="221"/>
      <c r="K633" s="2"/>
      <c r="L633" s="221"/>
      <c r="M633" s="2"/>
      <c r="N633" s="221"/>
      <c r="O633" s="2"/>
      <c r="P633" s="221"/>
      <c r="Q633" s="2"/>
      <c r="R633" s="221"/>
      <c r="S633" s="2"/>
      <c r="T633" s="169" t="str">
        <f t="shared" si="60"/>
        <v/>
      </c>
      <c r="U633" s="39" t="str">
        <f t="shared" si="61"/>
        <v/>
      </c>
      <c r="V633" s="170"/>
      <c r="W633" s="40"/>
      <c r="X633" s="41" t="str">
        <f t="shared" si="56"/>
        <v/>
      </c>
      <c r="Y633" s="205" t="str">
        <f t="shared" si="57"/>
        <v/>
      </c>
      <c r="Z633" s="205" t="str">
        <f t="shared" si="58"/>
        <v/>
      </c>
      <c r="AA633" s="163">
        <f t="shared" si="59"/>
        <v>0</v>
      </c>
    </row>
    <row r="634" spans="1:27" ht="26.1" customHeight="1" thickTop="1" thickBot="1">
      <c r="A634" s="32"/>
      <c r="B634" s="33"/>
      <c r="C634" s="32"/>
      <c r="D634" s="218"/>
      <c r="E634" s="219"/>
      <c r="F634" s="220"/>
      <c r="G634" s="34"/>
      <c r="H634" s="221"/>
      <c r="I634" s="2"/>
      <c r="J634" s="221"/>
      <c r="K634" s="2"/>
      <c r="L634" s="221"/>
      <c r="M634" s="2"/>
      <c r="N634" s="221"/>
      <c r="O634" s="2"/>
      <c r="P634" s="221"/>
      <c r="Q634" s="2"/>
      <c r="R634" s="221"/>
      <c r="S634" s="2"/>
      <c r="T634" s="169" t="str">
        <f t="shared" si="60"/>
        <v/>
      </c>
      <c r="U634" s="39" t="str">
        <f t="shared" si="61"/>
        <v/>
      </c>
      <c r="V634" s="170"/>
      <c r="W634" s="40"/>
      <c r="X634" s="41" t="str">
        <f t="shared" si="56"/>
        <v/>
      </c>
      <c r="Y634" s="205" t="str">
        <f t="shared" si="57"/>
        <v/>
      </c>
      <c r="Z634" s="205" t="str">
        <f t="shared" si="58"/>
        <v/>
      </c>
      <c r="AA634" s="163">
        <f t="shared" si="59"/>
        <v>0</v>
      </c>
    </row>
    <row r="635" spans="1:27" ht="26.1" customHeight="1" thickTop="1" thickBot="1">
      <c r="A635" s="32"/>
      <c r="B635" s="33"/>
      <c r="C635" s="32"/>
      <c r="D635" s="218"/>
      <c r="E635" s="219"/>
      <c r="F635" s="220"/>
      <c r="G635" s="34"/>
      <c r="H635" s="221"/>
      <c r="I635" s="2"/>
      <c r="J635" s="221"/>
      <c r="K635" s="2"/>
      <c r="L635" s="221"/>
      <c r="M635" s="2"/>
      <c r="N635" s="221"/>
      <c r="O635" s="2"/>
      <c r="P635" s="221"/>
      <c r="Q635" s="2"/>
      <c r="R635" s="221"/>
      <c r="S635" s="2"/>
      <c r="T635" s="169" t="str">
        <f t="shared" si="60"/>
        <v/>
      </c>
      <c r="U635" s="39" t="str">
        <f t="shared" si="61"/>
        <v/>
      </c>
      <c r="V635" s="170"/>
      <c r="W635" s="40"/>
      <c r="X635" s="41" t="str">
        <f t="shared" si="56"/>
        <v/>
      </c>
      <c r="Y635" s="205" t="str">
        <f t="shared" si="57"/>
        <v/>
      </c>
      <c r="Z635" s="205" t="str">
        <f t="shared" si="58"/>
        <v/>
      </c>
      <c r="AA635" s="163">
        <f t="shared" si="59"/>
        <v>0</v>
      </c>
    </row>
    <row r="636" spans="1:27" ht="26.1" customHeight="1" thickTop="1" thickBot="1">
      <c r="A636" s="32"/>
      <c r="B636" s="33"/>
      <c r="C636" s="32"/>
      <c r="D636" s="218"/>
      <c r="E636" s="219"/>
      <c r="F636" s="220"/>
      <c r="G636" s="34"/>
      <c r="H636" s="221"/>
      <c r="I636" s="2"/>
      <c r="J636" s="221"/>
      <c r="K636" s="2"/>
      <c r="L636" s="221"/>
      <c r="M636" s="2"/>
      <c r="N636" s="221"/>
      <c r="O636" s="2"/>
      <c r="P636" s="221"/>
      <c r="Q636" s="2"/>
      <c r="R636" s="221"/>
      <c r="S636" s="2"/>
      <c r="T636" s="169" t="str">
        <f t="shared" si="60"/>
        <v/>
      </c>
      <c r="U636" s="39" t="str">
        <f t="shared" si="61"/>
        <v/>
      </c>
      <c r="V636" s="170"/>
      <c r="W636" s="40"/>
      <c r="X636" s="41" t="str">
        <f t="shared" si="56"/>
        <v/>
      </c>
      <c r="Y636" s="205" t="str">
        <f t="shared" si="57"/>
        <v/>
      </c>
      <c r="Z636" s="205" t="str">
        <f t="shared" si="58"/>
        <v/>
      </c>
      <c r="AA636" s="163">
        <f t="shared" si="59"/>
        <v>0</v>
      </c>
    </row>
    <row r="637" spans="1:27" ht="26.1" customHeight="1" thickTop="1" thickBot="1">
      <c r="A637" s="32"/>
      <c r="B637" s="33"/>
      <c r="C637" s="32"/>
      <c r="D637" s="218"/>
      <c r="E637" s="219"/>
      <c r="F637" s="220"/>
      <c r="G637" s="34"/>
      <c r="H637" s="221"/>
      <c r="I637" s="2"/>
      <c r="J637" s="221"/>
      <c r="K637" s="2"/>
      <c r="L637" s="221"/>
      <c r="M637" s="2"/>
      <c r="N637" s="221"/>
      <c r="O637" s="2"/>
      <c r="P637" s="221"/>
      <c r="Q637" s="2"/>
      <c r="R637" s="221"/>
      <c r="S637" s="2"/>
      <c r="T637" s="169" t="str">
        <f t="shared" si="60"/>
        <v/>
      </c>
      <c r="U637" s="39" t="str">
        <f t="shared" si="61"/>
        <v/>
      </c>
      <c r="V637" s="170"/>
      <c r="W637" s="40"/>
      <c r="X637" s="41" t="str">
        <f t="shared" si="56"/>
        <v/>
      </c>
      <c r="Y637" s="205" t="str">
        <f t="shared" si="57"/>
        <v/>
      </c>
      <c r="Z637" s="205" t="str">
        <f t="shared" si="58"/>
        <v/>
      </c>
      <c r="AA637" s="163">
        <f t="shared" si="59"/>
        <v>0</v>
      </c>
    </row>
    <row r="638" spans="1:27" ht="26.1" customHeight="1" thickTop="1" thickBot="1">
      <c r="A638" s="32"/>
      <c r="B638" s="33"/>
      <c r="C638" s="32"/>
      <c r="D638" s="218"/>
      <c r="E638" s="219"/>
      <c r="F638" s="220"/>
      <c r="G638" s="34"/>
      <c r="H638" s="221"/>
      <c r="I638" s="2"/>
      <c r="J638" s="221"/>
      <c r="K638" s="2"/>
      <c r="L638" s="221"/>
      <c r="M638" s="2"/>
      <c r="N638" s="221"/>
      <c r="O638" s="2"/>
      <c r="P638" s="221"/>
      <c r="Q638" s="2"/>
      <c r="R638" s="221"/>
      <c r="S638" s="2"/>
      <c r="T638" s="169" t="str">
        <f t="shared" si="60"/>
        <v/>
      </c>
      <c r="U638" s="39" t="str">
        <f t="shared" si="61"/>
        <v/>
      </c>
      <c r="V638" s="170"/>
      <c r="W638" s="40"/>
      <c r="X638" s="41" t="str">
        <f t="shared" si="56"/>
        <v/>
      </c>
      <c r="Y638" s="205" t="str">
        <f t="shared" si="57"/>
        <v/>
      </c>
      <c r="Z638" s="205" t="str">
        <f t="shared" si="58"/>
        <v/>
      </c>
      <c r="AA638" s="163">
        <f t="shared" si="59"/>
        <v>0</v>
      </c>
    </row>
    <row r="639" spans="1:27" ht="26.1" customHeight="1" thickTop="1" thickBot="1">
      <c r="A639" s="32"/>
      <c r="B639" s="33"/>
      <c r="C639" s="32"/>
      <c r="D639" s="218"/>
      <c r="E639" s="219"/>
      <c r="F639" s="220"/>
      <c r="G639" s="34"/>
      <c r="H639" s="221"/>
      <c r="I639" s="2"/>
      <c r="J639" s="221"/>
      <c r="K639" s="2"/>
      <c r="L639" s="221"/>
      <c r="M639" s="2"/>
      <c r="N639" s="221"/>
      <c r="O639" s="2"/>
      <c r="P639" s="221"/>
      <c r="Q639" s="2"/>
      <c r="R639" s="221"/>
      <c r="S639" s="2"/>
      <c r="T639" s="169" t="str">
        <f t="shared" si="60"/>
        <v/>
      </c>
      <c r="U639" s="39" t="str">
        <f t="shared" si="61"/>
        <v/>
      </c>
      <c r="V639" s="170"/>
      <c r="W639" s="40"/>
      <c r="X639" s="41" t="str">
        <f t="shared" si="56"/>
        <v/>
      </c>
      <c r="Y639" s="205" t="str">
        <f t="shared" si="57"/>
        <v/>
      </c>
      <c r="Z639" s="205" t="str">
        <f t="shared" si="58"/>
        <v/>
      </c>
      <c r="AA639" s="163">
        <f t="shared" si="59"/>
        <v>0</v>
      </c>
    </row>
    <row r="640" spans="1:27" ht="26.1" customHeight="1" thickTop="1" thickBot="1">
      <c r="A640" s="32"/>
      <c r="B640" s="33"/>
      <c r="C640" s="32"/>
      <c r="D640" s="218"/>
      <c r="E640" s="219"/>
      <c r="F640" s="220"/>
      <c r="G640" s="34"/>
      <c r="H640" s="221"/>
      <c r="I640" s="2"/>
      <c r="J640" s="221"/>
      <c r="K640" s="2"/>
      <c r="L640" s="221"/>
      <c r="M640" s="2"/>
      <c r="N640" s="221"/>
      <c r="O640" s="2"/>
      <c r="P640" s="221"/>
      <c r="Q640" s="2"/>
      <c r="R640" s="221"/>
      <c r="S640" s="2"/>
      <c r="T640" s="169" t="str">
        <f t="shared" si="60"/>
        <v/>
      </c>
      <c r="U640" s="39" t="str">
        <f t="shared" si="61"/>
        <v/>
      </c>
      <c r="V640" s="170"/>
      <c r="W640" s="40"/>
      <c r="X640" s="41" t="str">
        <f t="shared" si="56"/>
        <v/>
      </c>
      <c r="Y640" s="205" t="str">
        <f t="shared" si="57"/>
        <v/>
      </c>
      <c r="Z640" s="205" t="str">
        <f t="shared" si="58"/>
        <v/>
      </c>
      <c r="AA640" s="163">
        <f t="shared" si="59"/>
        <v>0</v>
      </c>
    </row>
    <row r="641" spans="1:27" ht="26.1" customHeight="1" thickTop="1" thickBot="1">
      <c r="A641" s="32"/>
      <c r="B641" s="33"/>
      <c r="C641" s="32"/>
      <c r="D641" s="218"/>
      <c r="E641" s="219"/>
      <c r="F641" s="220"/>
      <c r="G641" s="34"/>
      <c r="H641" s="221"/>
      <c r="I641" s="2"/>
      <c r="J641" s="221"/>
      <c r="K641" s="2"/>
      <c r="L641" s="221"/>
      <c r="M641" s="2"/>
      <c r="N641" s="221"/>
      <c r="O641" s="2"/>
      <c r="P641" s="221"/>
      <c r="Q641" s="2"/>
      <c r="R641" s="221"/>
      <c r="S641" s="2"/>
      <c r="T641" s="169" t="str">
        <f t="shared" si="60"/>
        <v/>
      </c>
      <c r="U641" s="39" t="str">
        <f t="shared" si="61"/>
        <v/>
      </c>
      <c r="V641" s="170"/>
      <c r="W641" s="40"/>
      <c r="X641" s="41" t="str">
        <f t="shared" si="56"/>
        <v/>
      </c>
      <c r="Y641" s="205" t="str">
        <f t="shared" si="57"/>
        <v/>
      </c>
      <c r="Z641" s="205" t="str">
        <f t="shared" si="58"/>
        <v/>
      </c>
      <c r="AA641" s="163">
        <f t="shared" si="59"/>
        <v>0</v>
      </c>
    </row>
    <row r="642" spans="1:27" ht="26.1" customHeight="1" thickTop="1" thickBot="1">
      <c r="A642" s="32"/>
      <c r="B642" s="33"/>
      <c r="C642" s="32"/>
      <c r="D642" s="218"/>
      <c r="E642" s="219"/>
      <c r="F642" s="220"/>
      <c r="G642" s="34"/>
      <c r="H642" s="221"/>
      <c r="I642" s="2"/>
      <c r="J642" s="221"/>
      <c r="K642" s="2"/>
      <c r="L642" s="221"/>
      <c r="M642" s="2"/>
      <c r="N642" s="221"/>
      <c r="O642" s="2"/>
      <c r="P642" s="221"/>
      <c r="Q642" s="2"/>
      <c r="R642" s="221"/>
      <c r="S642" s="2"/>
      <c r="T642" s="169" t="str">
        <f t="shared" si="60"/>
        <v/>
      </c>
      <c r="U642" s="39" t="str">
        <f t="shared" si="61"/>
        <v/>
      </c>
      <c r="V642" s="170"/>
      <c r="W642" s="40"/>
      <c r="X642" s="41" t="str">
        <f t="shared" si="56"/>
        <v/>
      </c>
      <c r="Y642" s="205" t="str">
        <f t="shared" si="57"/>
        <v/>
      </c>
      <c r="Z642" s="205" t="str">
        <f t="shared" si="58"/>
        <v/>
      </c>
      <c r="AA642" s="163">
        <f t="shared" si="59"/>
        <v>0</v>
      </c>
    </row>
    <row r="643" spans="1:27" ht="26.1" customHeight="1" thickTop="1" thickBot="1">
      <c r="A643" s="32"/>
      <c r="B643" s="33"/>
      <c r="C643" s="32"/>
      <c r="D643" s="218"/>
      <c r="E643" s="219"/>
      <c r="F643" s="220"/>
      <c r="G643" s="34"/>
      <c r="H643" s="221"/>
      <c r="I643" s="2"/>
      <c r="J643" s="221"/>
      <c r="K643" s="2"/>
      <c r="L643" s="221"/>
      <c r="M643" s="2"/>
      <c r="N643" s="221"/>
      <c r="O643" s="2"/>
      <c r="P643" s="221"/>
      <c r="Q643" s="2"/>
      <c r="R643" s="221"/>
      <c r="S643" s="2"/>
      <c r="T643" s="169" t="str">
        <f t="shared" si="60"/>
        <v/>
      </c>
      <c r="U643" s="39" t="str">
        <f t="shared" si="61"/>
        <v/>
      </c>
      <c r="V643" s="170"/>
      <c r="W643" s="40"/>
      <c r="X643" s="41" t="str">
        <f t="shared" si="56"/>
        <v/>
      </c>
      <c r="Y643" s="205" t="str">
        <f t="shared" si="57"/>
        <v/>
      </c>
      <c r="Z643" s="205" t="str">
        <f t="shared" si="58"/>
        <v/>
      </c>
      <c r="AA643" s="163">
        <f t="shared" si="59"/>
        <v>0</v>
      </c>
    </row>
    <row r="644" spans="1:27" ht="26.1" customHeight="1" thickTop="1" thickBot="1">
      <c r="A644" s="32"/>
      <c r="B644" s="33"/>
      <c r="C644" s="32"/>
      <c r="D644" s="218"/>
      <c r="E644" s="219"/>
      <c r="F644" s="220"/>
      <c r="G644" s="34"/>
      <c r="H644" s="221"/>
      <c r="I644" s="2"/>
      <c r="J644" s="221"/>
      <c r="K644" s="2"/>
      <c r="L644" s="221"/>
      <c r="M644" s="2"/>
      <c r="N644" s="221"/>
      <c r="O644" s="2"/>
      <c r="P644" s="221"/>
      <c r="Q644" s="2"/>
      <c r="R644" s="221"/>
      <c r="S644" s="2"/>
      <c r="T644" s="169" t="str">
        <f t="shared" si="60"/>
        <v/>
      </c>
      <c r="U644" s="39" t="str">
        <f t="shared" si="61"/>
        <v/>
      </c>
      <c r="V644" s="170"/>
      <c r="W644" s="40"/>
      <c r="X644" s="41" t="str">
        <f t="shared" si="56"/>
        <v/>
      </c>
      <c r="Y644" s="205" t="str">
        <f t="shared" si="57"/>
        <v/>
      </c>
      <c r="Z644" s="205" t="str">
        <f t="shared" si="58"/>
        <v/>
      </c>
      <c r="AA644" s="163">
        <f t="shared" si="59"/>
        <v>0</v>
      </c>
    </row>
    <row r="645" spans="1:27" ht="26.1" customHeight="1" thickTop="1" thickBot="1">
      <c r="A645" s="32"/>
      <c r="B645" s="33"/>
      <c r="C645" s="32"/>
      <c r="D645" s="218"/>
      <c r="E645" s="219"/>
      <c r="F645" s="220"/>
      <c r="G645" s="34"/>
      <c r="H645" s="221"/>
      <c r="I645" s="2"/>
      <c r="J645" s="221"/>
      <c r="K645" s="2"/>
      <c r="L645" s="221"/>
      <c r="M645" s="2"/>
      <c r="N645" s="221"/>
      <c r="O645" s="2"/>
      <c r="P645" s="221"/>
      <c r="Q645" s="2"/>
      <c r="R645" s="221"/>
      <c r="S645" s="2"/>
      <c r="T645" s="169" t="str">
        <f t="shared" si="60"/>
        <v/>
      </c>
      <c r="U645" s="39" t="str">
        <f t="shared" si="61"/>
        <v/>
      </c>
      <c r="V645" s="170"/>
      <c r="W645" s="40"/>
      <c r="X645" s="41" t="str">
        <f t="shared" si="56"/>
        <v/>
      </c>
      <c r="Y645" s="205" t="str">
        <f t="shared" si="57"/>
        <v/>
      </c>
      <c r="Z645" s="205" t="str">
        <f t="shared" si="58"/>
        <v/>
      </c>
      <c r="AA645" s="163">
        <f t="shared" si="59"/>
        <v>0</v>
      </c>
    </row>
    <row r="646" spans="1:27" ht="26.1" customHeight="1" thickTop="1" thickBot="1">
      <c r="A646" s="32"/>
      <c r="B646" s="33"/>
      <c r="C646" s="32"/>
      <c r="D646" s="218"/>
      <c r="E646" s="219"/>
      <c r="F646" s="220"/>
      <c r="G646" s="34"/>
      <c r="H646" s="221"/>
      <c r="I646" s="2"/>
      <c r="J646" s="221"/>
      <c r="K646" s="2"/>
      <c r="L646" s="221"/>
      <c r="M646" s="2"/>
      <c r="N646" s="221"/>
      <c r="O646" s="2"/>
      <c r="P646" s="221"/>
      <c r="Q646" s="2"/>
      <c r="R646" s="221"/>
      <c r="S646" s="2"/>
      <c r="T646" s="169" t="str">
        <f t="shared" si="60"/>
        <v/>
      </c>
      <c r="U646" s="39" t="str">
        <f t="shared" si="61"/>
        <v/>
      </c>
      <c r="V646" s="170"/>
      <c r="W646" s="40"/>
      <c r="X646" s="41" t="str">
        <f t="shared" si="56"/>
        <v/>
      </c>
      <c r="Y646" s="205" t="str">
        <f t="shared" si="57"/>
        <v/>
      </c>
      <c r="Z646" s="205" t="str">
        <f t="shared" si="58"/>
        <v/>
      </c>
      <c r="AA646" s="163">
        <f t="shared" si="59"/>
        <v>0</v>
      </c>
    </row>
    <row r="647" spans="1:27" ht="26.1" customHeight="1" thickTop="1" thickBot="1">
      <c r="A647" s="32"/>
      <c r="B647" s="33"/>
      <c r="C647" s="32"/>
      <c r="D647" s="218"/>
      <c r="E647" s="219"/>
      <c r="F647" s="220"/>
      <c r="G647" s="34"/>
      <c r="H647" s="221"/>
      <c r="I647" s="2"/>
      <c r="J647" s="221"/>
      <c r="K647" s="2"/>
      <c r="L647" s="221"/>
      <c r="M647" s="2"/>
      <c r="N647" s="221"/>
      <c r="O647" s="2"/>
      <c r="P647" s="221"/>
      <c r="Q647" s="2"/>
      <c r="R647" s="221"/>
      <c r="S647" s="2"/>
      <c r="T647" s="169" t="str">
        <f t="shared" si="60"/>
        <v/>
      </c>
      <c r="U647" s="39" t="str">
        <f t="shared" si="61"/>
        <v/>
      </c>
      <c r="V647" s="170"/>
      <c r="W647" s="40"/>
      <c r="X647" s="41" t="str">
        <f t="shared" si="56"/>
        <v/>
      </c>
      <c r="Y647" s="205" t="str">
        <f t="shared" si="57"/>
        <v/>
      </c>
      <c r="Z647" s="205" t="str">
        <f t="shared" si="58"/>
        <v/>
      </c>
      <c r="AA647" s="163">
        <f t="shared" si="59"/>
        <v>0</v>
      </c>
    </row>
    <row r="648" spans="1:27" ht="26.1" customHeight="1" thickTop="1" thickBot="1">
      <c r="A648" s="32"/>
      <c r="B648" s="33"/>
      <c r="C648" s="32"/>
      <c r="D648" s="218"/>
      <c r="E648" s="219"/>
      <c r="F648" s="220"/>
      <c r="G648" s="34"/>
      <c r="H648" s="221"/>
      <c r="I648" s="2"/>
      <c r="J648" s="221"/>
      <c r="K648" s="2"/>
      <c r="L648" s="221"/>
      <c r="M648" s="2"/>
      <c r="N648" s="221"/>
      <c r="O648" s="2"/>
      <c r="P648" s="221"/>
      <c r="Q648" s="2"/>
      <c r="R648" s="221"/>
      <c r="S648" s="2"/>
      <c r="T648" s="169" t="str">
        <f t="shared" si="60"/>
        <v/>
      </c>
      <c r="U648" s="39" t="str">
        <f t="shared" si="61"/>
        <v/>
      </c>
      <c r="V648" s="170"/>
      <c r="W648" s="40"/>
      <c r="X648" s="41" t="str">
        <f t="shared" si="56"/>
        <v/>
      </c>
      <c r="Y648" s="205" t="str">
        <f t="shared" si="57"/>
        <v/>
      </c>
      <c r="Z648" s="205" t="str">
        <f t="shared" si="58"/>
        <v/>
      </c>
      <c r="AA648" s="163">
        <f t="shared" si="59"/>
        <v>0</v>
      </c>
    </row>
    <row r="649" spans="1:27" ht="26.1" customHeight="1" thickTop="1" thickBot="1">
      <c r="A649" s="32"/>
      <c r="B649" s="33"/>
      <c r="C649" s="32"/>
      <c r="D649" s="218"/>
      <c r="E649" s="219"/>
      <c r="F649" s="220"/>
      <c r="G649" s="34"/>
      <c r="H649" s="221"/>
      <c r="I649" s="2"/>
      <c r="J649" s="221"/>
      <c r="K649" s="2"/>
      <c r="L649" s="221"/>
      <c r="M649" s="2"/>
      <c r="N649" s="221"/>
      <c r="O649" s="2"/>
      <c r="P649" s="221"/>
      <c r="Q649" s="2"/>
      <c r="R649" s="221"/>
      <c r="S649" s="2"/>
      <c r="T649" s="169" t="str">
        <f t="shared" si="60"/>
        <v/>
      </c>
      <c r="U649" s="39" t="str">
        <f t="shared" si="61"/>
        <v/>
      </c>
      <c r="V649" s="170"/>
      <c r="W649" s="40"/>
      <c r="X649" s="41" t="str">
        <f t="shared" si="56"/>
        <v/>
      </c>
      <c r="Y649" s="205" t="str">
        <f t="shared" si="57"/>
        <v/>
      </c>
      <c r="Z649" s="205" t="str">
        <f t="shared" si="58"/>
        <v/>
      </c>
      <c r="AA649" s="163">
        <f t="shared" si="59"/>
        <v>0</v>
      </c>
    </row>
    <row r="650" spans="1:27" ht="26.1" customHeight="1" thickTop="1" thickBot="1">
      <c r="A650" s="32"/>
      <c r="B650" s="33"/>
      <c r="C650" s="32"/>
      <c r="D650" s="218"/>
      <c r="E650" s="219"/>
      <c r="F650" s="220"/>
      <c r="G650" s="34"/>
      <c r="H650" s="221"/>
      <c r="I650" s="2"/>
      <c r="J650" s="221"/>
      <c r="K650" s="2"/>
      <c r="L650" s="221"/>
      <c r="M650" s="2"/>
      <c r="N650" s="221"/>
      <c r="O650" s="2"/>
      <c r="P650" s="221"/>
      <c r="Q650" s="2"/>
      <c r="R650" s="221"/>
      <c r="S650" s="2"/>
      <c r="T650" s="169" t="str">
        <f t="shared" si="60"/>
        <v/>
      </c>
      <c r="U650" s="39" t="str">
        <f t="shared" si="61"/>
        <v/>
      </c>
      <c r="V650" s="170"/>
      <c r="W650" s="40"/>
      <c r="X650" s="41" t="str">
        <f t="shared" si="56"/>
        <v/>
      </c>
      <c r="Y650" s="205" t="str">
        <f t="shared" si="57"/>
        <v/>
      </c>
      <c r="Z650" s="205" t="str">
        <f t="shared" si="58"/>
        <v/>
      </c>
      <c r="AA650" s="163">
        <f t="shared" si="59"/>
        <v>0</v>
      </c>
    </row>
    <row r="651" spans="1:27" ht="26.1" customHeight="1" thickTop="1" thickBot="1">
      <c r="A651" s="32"/>
      <c r="B651" s="33"/>
      <c r="C651" s="32"/>
      <c r="D651" s="218"/>
      <c r="E651" s="219"/>
      <c r="F651" s="220"/>
      <c r="G651" s="34"/>
      <c r="H651" s="221"/>
      <c r="I651" s="2"/>
      <c r="J651" s="221"/>
      <c r="K651" s="2"/>
      <c r="L651" s="221"/>
      <c r="M651" s="2"/>
      <c r="N651" s="221"/>
      <c r="O651" s="2"/>
      <c r="P651" s="221"/>
      <c r="Q651" s="2"/>
      <c r="R651" s="221"/>
      <c r="S651" s="2"/>
      <c r="T651" s="169" t="str">
        <f t="shared" si="60"/>
        <v/>
      </c>
      <c r="U651" s="39" t="str">
        <f t="shared" si="61"/>
        <v/>
      </c>
      <c r="V651" s="170"/>
      <c r="W651" s="40"/>
      <c r="X651" s="41" t="str">
        <f t="shared" si="56"/>
        <v/>
      </c>
      <c r="Y651" s="205" t="str">
        <f t="shared" si="57"/>
        <v/>
      </c>
      <c r="Z651" s="205" t="str">
        <f t="shared" si="58"/>
        <v/>
      </c>
      <c r="AA651" s="163">
        <f t="shared" si="59"/>
        <v>0</v>
      </c>
    </row>
    <row r="652" spans="1:27" ht="26.1" customHeight="1" thickTop="1" thickBot="1">
      <c r="A652" s="32"/>
      <c r="B652" s="33"/>
      <c r="C652" s="32"/>
      <c r="D652" s="218"/>
      <c r="E652" s="219"/>
      <c r="F652" s="220"/>
      <c r="G652" s="34"/>
      <c r="H652" s="221"/>
      <c r="I652" s="2"/>
      <c r="J652" s="221"/>
      <c r="K652" s="2"/>
      <c r="L652" s="221"/>
      <c r="M652" s="2"/>
      <c r="N652" s="221"/>
      <c r="O652" s="2"/>
      <c r="P652" s="221"/>
      <c r="Q652" s="2"/>
      <c r="R652" s="221"/>
      <c r="S652" s="2"/>
      <c r="T652" s="169" t="str">
        <f t="shared" si="60"/>
        <v/>
      </c>
      <c r="U652" s="39" t="str">
        <f t="shared" si="61"/>
        <v/>
      </c>
      <c r="V652" s="170"/>
      <c r="W652" s="40"/>
      <c r="X652" s="41" t="str">
        <f t="shared" si="56"/>
        <v/>
      </c>
      <c r="Y652" s="205" t="str">
        <f t="shared" si="57"/>
        <v/>
      </c>
      <c r="Z652" s="205" t="str">
        <f t="shared" si="58"/>
        <v/>
      </c>
      <c r="AA652" s="163">
        <f t="shared" si="59"/>
        <v>0</v>
      </c>
    </row>
    <row r="653" spans="1:27" ht="26.1" customHeight="1" thickTop="1" thickBot="1">
      <c r="A653" s="32"/>
      <c r="B653" s="33"/>
      <c r="C653" s="32"/>
      <c r="D653" s="218"/>
      <c r="E653" s="219"/>
      <c r="F653" s="220"/>
      <c r="G653" s="34"/>
      <c r="H653" s="221"/>
      <c r="I653" s="2"/>
      <c r="J653" s="221"/>
      <c r="K653" s="2"/>
      <c r="L653" s="221"/>
      <c r="M653" s="2"/>
      <c r="N653" s="221"/>
      <c r="O653" s="2"/>
      <c r="P653" s="221"/>
      <c r="Q653" s="2"/>
      <c r="R653" s="221"/>
      <c r="S653" s="2"/>
      <c r="T653" s="169" t="str">
        <f t="shared" si="60"/>
        <v/>
      </c>
      <c r="U653" s="39" t="str">
        <f t="shared" si="61"/>
        <v/>
      </c>
      <c r="V653" s="170"/>
      <c r="W653" s="40"/>
      <c r="X653" s="41" t="str">
        <f t="shared" si="56"/>
        <v/>
      </c>
      <c r="Y653" s="205" t="str">
        <f t="shared" si="57"/>
        <v/>
      </c>
      <c r="Z653" s="205" t="str">
        <f t="shared" si="58"/>
        <v/>
      </c>
      <c r="AA653" s="163">
        <f t="shared" si="59"/>
        <v>0</v>
      </c>
    </row>
    <row r="654" spans="1:27" ht="26.1" customHeight="1" thickTop="1" thickBot="1">
      <c r="A654" s="32"/>
      <c r="B654" s="33"/>
      <c r="C654" s="32"/>
      <c r="D654" s="218"/>
      <c r="E654" s="219"/>
      <c r="F654" s="220"/>
      <c r="G654" s="34"/>
      <c r="H654" s="221"/>
      <c r="I654" s="2"/>
      <c r="J654" s="221"/>
      <c r="K654" s="2"/>
      <c r="L654" s="221"/>
      <c r="M654" s="2"/>
      <c r="N654" s="221"/>
      <c r="O654" s="2"/>
      <c r="P654" s="221"/>
      <c r="Q654" s="2"/>
      <c r="R654" s="221"/>
      <c r="S654" s="2"/>
      <c r="T654" s="169" t="str">
        <f t="shared" si="60"/>
        <v/>
      </c>
      <c r="U654" s="39" t="str">
        <f t="shared" si="61"/>
        <v/>
      </c>
      <c r="V654" s="170"/>
      <c r="W654" s="40"/>
      <c r="X654" s="41" t="str">
        <f t="shared" ref="X654:X717" si="62">IF(AND(T654="x",U654="",V654&gt;0),EDATE(V654,$X$9),"")</f>
        <v/>
      </c>
      <c r="Y654" s="205" t="str">
        <f t="shared" ref="Y654:Y717" si="63">IF(AND(COUNTA(G654)=1,COUNTIF(T654:U654,"x")=0),1,"")</f>
        <v/>
      </c>
      <c r="Z654" s="205" t="str">
        <f t="shared" ref="Z654:Z717" si="64">IF(AND($Y654=1,F654="x"),1,"")</f>
        <v/>
      </c>
      <c r="AA654" s="163">
        <f t="shared" ref="AA654:AA717" si="65">IF(AND(U654="X",F654="X"),1,0)</f>
        <v>0</v>
      </c>
    </row>
    <row r="655" spans="1:27" ht="26.1" customHeight="1" thickTop="1" thickBot="1">
      <c r="A655" s="32"/>
      <c r="B655" s="33"/>
      <c r="C655" s="32"/>
      <c r="D655" s="218"/>
      <c r="E655" s="219"/>
      <c r="F655" s="220"/>
      <c r="G655" s="34"/>
      <c r="H655" s="221"/>
      <c r="I655" s="2"/>
      <c r="J655" s="221"/>
      <c r="K655" s="2"/>
      <c r="L655" s="221"/>
      <c r="M655" s="2"/>
      <c r="N655" s="221"/>
      <c r="O655" s="2"/>
      <c r="P655" s="221"/>
      <c r="Q655" s="2"/>
      <c r="R655" s="221"/>
      <c r="S655" s="2"/>
      <c r="T655" s="169" t="str">
        <f t="shared" si="60"/>
        <v/>
      </c>
      <c r="U655" s="39" t="str">
        <f t="shared" si="61"/>
        <v/>
      </c>
      <c r="V655" s="170"/>
      <c r="W655" s="40"/>
      <c r="X655" s="41" t="str">
        <f t="shared" si="62"/>
        <v/>
      </c>
      <c r="Y655" s="205" t="str">
        <f t="shared" si="63"/>
        <v/>
      </c>
      <c r="Z655" s="205" t="str">
        <f t="shared" si="64"/>
        <v/>
      </c>
      <c r="AA655" s="163">
        <f t="shared" si="65"/>
        <v>0</v>
      </c>
    </row>
    <row r="656" spans="1:27" ht="26.1" customHeight="1" thickTop="1" thickBot="1">
      <c r="A656" s="32"/>
      <c r="B656" s="33"/>
      <c r="C656" s="32"/>
      <c r="D656" s="218"/>
      <c r="E656" s="219"/>
      <c r="F656" s="220"/>
      <c r="G656" s="34"/>
      <c r="H656" s="221"/>
      <c r="I656" s="2"/>
      <c r="J656" s="221"/>
      <c r="K656" s="2"/>
      <c r="L656" s="221"/>
      <c r="M656" s="2"/>
      <c r="N656" s="221"/>
      <c r="O656" s="2"/>
      <c r="P656" s="221"/>
      <c r="Q656" s="2"/>
      <c r="R656" s="221"/>
      <c r="S656" s="2"/>
      <c r="T656" s="169" t="str">
        <f t="shared" si="60"/>
        <v/>
      </c>
      <c r="U656" s="39" t="str">
        <f t="shared" si="61"/>
        <v/>
      </c>
      <c r="V656" s="170"/>
      <c r="W656" s="40"/>
      <c r="X656" s="41" t="str">
        <f t="shared" si="62"/>
        <v/>
      </c>
      <c r="Y656" s="205" t="str">
        <f t="shared" si="63"/>
        <v/>
      </c>
      <c r="Z656" s="205" t="str">
        <f t="shared" si="64"/>
        <v/>
      </c>
      <c r="AA656" s="163">
        <f t="shared" si="65"/>
        <v>0</v>
      </c>
    </row>
    <row r="657" spans="1:27" ht="26.1" customHeight="1" thickTop="1" thickBot="1">
      <c r="A657" s="32"/>
      <c r="B657" s="33"/>
      <c r="C657" s="32"/>
      <c r="D657" s="218"/>
      <c r="E657" s="219"/>
      <c r="F657" s="220"/>
      <c r="G657" s="34"/>
      <c r="H657" s="221"/>
      <c r="I657" s="2"/>
      <c r="J657" s="221"/>
      <c r="K657" s="2"/>
      <c r="L657" s="221"/>
      <c r="M657" s="2"/>
      <c r="N657" s="221"/>
      <c r="O657" s="2"/>
      <c r="P657" s="221"/>
      <c r="Q657" s="2"/>
      <c r="R657" s="221"/>
      <c r="S657" s="2"/>
      <c r="T657" s="169" t="str">
        <f t="shared" si="60"/>
        <v/>
      </c>
      <c r="U657" s="39" t="str">
        <f t="shared" si="61"/>
        <v/>
      </c>
      <c r="V657" s="170"/>
      <c r="W657" s="40"/>
      <c r="X657" s="41" t="str">
        <f t="shared" si="62"/>
        <v/>
      </c>
      <c r="Y657" s="205" t="str">
        <f t="shared" si="63"/>
        <v/>
      </c>
      <c r="Z657" s="205" t="str">
        <f t="shared" si="64"/>
        <v/>
      </c>
      <c r="AA657" s="163">
        <f t="shared" si="65"/>
        <v>0</v>
      </c>
    </row>
    <row r="658" spans="1:27" ht="26.1" customHeight="1" thickTop="1" thickBot="1">
      <c r="A658" s="32"/>
      <c r="B658" s="33"/>
      <c r="C658" s="32"/>
      <c r="D658" s="218"/>
      <c r="E658" s="219"/>
      <c r="F658" s="220"/>
      <c r="G658" s="34"/>
      <c r="H658" s="221"/>
      <c r="I658" s="2"/>
      <c r="J658" s="221"/>
      <c r="K658" s="2"/>
      <c r="L658" s="221"/>
      <c r="M658" s="2"/>
      <c r="N658" s="221"/>
      <c r="O658" s="2"/>
      <c r="P658" s="221"/>
      <c r="Q658" s="2"/>
      <c r="R658" s="221"/>
      <c r="S658" s="2"/>
      <c r="T658" s="169" t="str">
        <f t="shared" si="60"/>
        <v/>
      </c>
      <c r="U658" s="39" t="str">
        <f t="shared" si="61"/>
        <v/>
      </c>
      <c r="V658" s="170"/>
      <c r="W658" s="40"/>
      <c r="X658" s="41" t="str">
        <f t="shared" si="62"/>
        <v/>
      </c>
      <c r="Y658" s="205" t="str">
        <f t="shared" si="63"/>
        <v/>
      </c>
      <c r="Z658" s="205" t="str">
        <f t="shared" si="64"/>
        <v/>
      </c>
      <c r="AA658" s="163">
        <f t="shared" si="65"/>
        <v>0</v>
      </c>
    </row>
    <row r="659" spans="1:27" ht="26.1" customHeight="1" thickTop="1" thickBot="1">
      <c r="A659" s="32"/>
      <c r="B659" s="33"/>
      <c r="C659" s="32"/>
      <c r="D659" s="218"/>
      <c r="E659" s="219"/>
      <c r="F659" s="220"/>
      <c r="G659" s="34"/>
      <c r="H659" s="221"/>
      <c r="I659" s="2"/>
      <c r="J659" s="221"/>
      <c r="K659" s="2"/>
      <c r="L659" s="221"/>
      <c r="M659" s="2"/>
      <c r="N659" s="221"/>
      <c r="O659" s="2"/>
      <c r="P659" s="221"/>
      <c r="Q659" s="2"/>
      <c r="R659" s="221"/>
      <c r="S659" s="2"/>
      <c r="T659" s="169" t="str">
        <f t="shared" si="60"/>
        <v/>
      </c>
      <c r="U659" s="39" t="str">
        <f t="shared" si="61"/>
        <v/>
      </c>
      <c r="V659" s="170"/>
      <c r="W659" s="40"/>
      <c r="X659" s="41" t="str">
        <f t="shared" si="62"/>
        <v/>
      </c>
      <c r="Y659" s="205" t="str">
        <f t="shared" si="63"/>
        <v/>
      </c>
      <c r="Z659" s="205" t="str">
        <f t="shared" si="64"/>
        <v/>
      </c>
      <c r="AA659" s="163">
        <f t="shared" si="65"/>
        <v>0</v>
      </c>
    </row>
    <row r="660" spans="1:27" ht="26.1" customHeight="1" thickTop="1" thickBot="1">
      <c r="A660" s="32"/>
      <c r="B660" s="33"/>
      <c r="C660" s="32"/>
      <c r="D660" s="218"/>
      <c r="E660" s="219"/>
      <c r="F660" s="220"/>
      <c r="G660" s="34"/>
      <c r="H660" s="221"/>
      <c r="I660" s="2"/>
      <c r="J660" s="221"/>
      <c r="K660" s="2"/>
      <c r="L660" s="221"/>
      <c r="M660" s="2"/>
      <c r="N660" s="221"/>
      <c r="O660" s="2"/>
      <c r="P660" s="221"/>
      <c r="Q660" s="2"/>
      <c r="R660" s="221"/>
      <c r="S660" s="2"/>
      <c r="T660" s="169" t="str">
        <f t="shared" si="60"/>
        <v/>
      </c>
      <c r="U660" s="39" t="str">
        <f t="shared" si="61"/>
        <v/>
      </c>
      <c r="V660" s="170"/>
      <c r="W660" s="40"/>
      <c r="X660" s="41" t="str">
        <f t="shared" si="62"/>
        <v/>
      </c>
      <c r="Y660" s="205" t="str">
        <f t="shared" si="63"/>
        <v/>
      </c>
      <c r="Z660" s="205" t="str">
        <f t="shared" si="64"/>
        <v/>
      </c>
      <c r="AA660" s="163">
        <f t="shared" si="65"/>
        <v>0</v>
      </c>
    </row>
    <row r="661" spans="1:27" ht="26.1" customHeight="1" thickTop="1" thickBot="1">
      <c r="A661" s="32"/>
      <c r="B661" s="33"/>
      <c r="C661" s="32"/>
      <c r="D661" s="218"/>
      <c r="E661" s="219"/>
      <c r="F661" s="220"/>
      <c r="G661" s="34"/>
      <c r="H661" s="221"/>
      <c r="I661" s="2"/>
      <c r="J661" s="221"/>
      <c r="K661" s="2"/>
      <c r="L661" s="221"/>
      <c r="M661" s="2"/>
      <c r="N661" s="221"/>
      <c r="O661" s="2"/>
      <c r="P661" s="221"/>
      <c r="Q661" s="2"/>
      <c r="R661" s="221"/>
      <c r="S661" s="2"/>
      <c r="T661" s="169" t="str">
        <f t="shared" si="60"/>
        <v/>
      </c>
      <c r="U661" s="39" t="str">
        <f t="shared" si="61"/>
        <v/>
      </c>
      <c r="V661" s="170"/>
      <c r="W661" s="40"/>
      <c r="X661" s="41" t="str">
        <f t="shared" si="62"/>
        <v/>
      </c>
      <c r="Y661" s="205" t="str">
        <f t="shared" si="63"/>
        <v/>
      </c>
      <c r="Z661" s="205" t="str">
        <f t="shared" si="64"/>
        <v/>
      </c>
      <c r="AA661" s="163">
        <f t="shared" si="65"/>
        <v>0</v>
      </c>
    </row>
    <row r="662" spans="1:27" ht="26.1" customHeight="1" thickTop="1" thickBot="1">
      <c r="A662" s="32"/>
      <c r="B662" s="33"/>
      <c r="C662" s="32"/>
      <c r="D662" s="218"/>
      <c r="E662" s="219"/>
      <c r="F662" s="220"/>
      <c r="G662" s="34"/>
      <c r="H662" s="221"/>
      <c r="I662" s="2"/>
      <c r="J662" s="221"/>
      <c r="K662" s="2"/>
      <c r="L662" s="221"/>
      <c r="M662" s="2"/>
      <c r="N662" s="221"/>
      <c r="O662" s="2"/>
      <c r="P662" s="221"/>
      <c r="Q662" s="2"/>
      <c r="R662" s="221"/>
      <c r="S662" s="2"/>
      <c r="T662" s="169" t="str">
        <f t="shared" si="60"/>
        <v/>
      </c>
      <c r="U662" s="39" t="str">
        <f t="shared" si="61"/>
        <v/>
      </c>
      <c r="V662" s="170"/>
      <c r="W662" s="40"/>
      <c r="X662" s="41" t="str">
        <f t="shared" si="62"/>
        <v/>
      </c>
      <c r="Y662" s="205" t="str">
        <f t="shared" si="63"/>
        <v/>
      </c>
      <c r="Z662" s="205" t="str">
        <f t="shared" si="64"/>
        <v/>
      </c>
      <c r="AA662" s="163">
        <f t="shared" si="65"/>
        <v>0</v>
      </c>
    </row>
    <row r="663" spans="1:27" ht="26.1" customHeight="1" thickTop="1" thickBot="1">
      <c r="A663" s="32"/>
      <c r="B663" s="33"/>
      <c r="C663" s="32"/>
      <c r="D663" s="218"/>
      <c r="E663" s="219"/>
      <c r="F663" s="220"/>
      <c r="G663" s="34"/>
      <c r="H663" s="221"/>
      <c r="I663" s="2"/>
      <c r="J663" s="221"/>
      <c r="K663" s="2"/>
      <c r="L663" s="221"/>
      <c r="M663" s="2"/>
      <c r="N663" s="221"/>
      <c r="O663" s="2"/>
      <c r="P663" s="221"/>
      <c r="Q663" s="2"/>
      <c r="R663" s="221"/>
      <c r="S663" s="2"/>
      <c r="T663" s="169" t="str">
        <f t="shared" si="60"/>
        <v/>
      </c>
      <c r="U663" s="39" t="str">
        <f t="shared" si="61"/>
        <v/>
      </c>
      <c r="V663" s="170"/>
      <c r="W663" s="40"/>
      <c r="X663" s="41" t="str">
        <f t="shared" si="62"/>
        <v/>
      </c>
      <c r="Y663" s="205" t="str">
        <f t="shared" si="63"/>
        <v/>
      </c>
      <c r="Z663" s="205" t="str">
        <f t="shared" si="64"/>
        <v/>
      </c>
      <c r="AA663" s="163">
        <f t="shared" si="65"/>
        <v>0</v>
      </c>
    </row>
    <row r="664" spans="1:27" ht="26.1" customHeight="1" thickTop="1" thickBot="1">
      <c r="A664" s="32"/>
      <c r="B664" s="33"/>
      <c r="C664" s="32"/>
      <c r="D664" s="218"/>
      <c r="E664" s="219"/>
      <c r="F664" s="220"/>
      <c r="G664" s="34"/>
      <c r="H664" s="221"/>
      <c r="I664" s="2"/>
      <c r="J664" s="221"/>
      <c r="K664" s="2"/>
      <c r="L664" s="221"/>
      <c r="M664" s="2"/>
      <c r="N664" s="221"/>
      <c r="O664" s="2"/>
      <c r="P664" s="221"/>
      <c r="Q664" s="2"/>
      <c r="R664" s="221"/>
      <c r="S664" s="2"/>
      <c r="T664" s="169" t="str">
        <f t="shared" si="60"/>
        <v/>
      </c>
      <c r="U664" s="39" t="str">
        <f t="shared" si="61"/>
        <v/>
      </c>
      <c r="V664" s="170"/>
      <c r="W664" s="40"/>
      <c r="X664" s="41" t="str">
        <f t="shared" si="62"/>
        <v/>
      </c>
      <c r="Y664" s="205" t="str">
        <f t="shared" si="63"/>
        <v/>
      </c>
      <c r="Z664" s="205" t="str">
        <f t="shared" si="64"/>
        <v/>
      </c>
      <c r="AA664" s="163">
        <f t="shared" si="65"/>
        <v>0</v>
      </c>
    </row>
    <row r="665" spans="1:27" ht="26.1" customHeight="1" thickTop="1" thickBot="1">
      <c r="A665" s="32"/>
      <c r="B665" s="33"/>
      <c r="C665" s="32"/>
      <c r="D665" s="218"/>
      <c r="E665" s="219"/>
      <c r="F665" s="220"/>
      <c r="G665" s="34"/>
      <c r="H665" s="221"/>
      <c r="I665" s="2"/>
      <c r="J665" s="221"/>
      <c r="K665" s="2"/>
      <c r="L665" s="221"/>
      <c r="M665" s="2"/>
      <c r="N665" s="221"/>
      <c r="O665" s="2"/>
      <c r="P665" s="221"/>
      <c r="Q665" s="2"/>
      <c r="R665" s="221"/>
      <c r="S665" s="2"/>
      <c r="T665" s="169" t="str">
        <f t="shared" si="60"/>
        <v/>
      </c>
      <c r="U665" s="39" t="str">
        <f t="shared" si="61"/>
        <v/>
      </c>
      <c r="V665" s="170"/>
      <c r="W665" s="40"/>
      <c r="X665" s="41" t="str">
        <f t="shared" si="62"/>
        <v/>
      </c>
      <c r="Y665" s="205" t="str">
        <f t="shared" si="63"/>
        <v/>
      </c>
      <c r="Z665" s="205" t="str">
        <f t="shared" si="64"/>
        <v/>
      </c>
      <c r="AA665" s="163">
        <f t="shared" si="65"/>
        <v>0</v>
      </c>
    </row>
    <row r="666" spans="1:27" ht="26.1" customHeight="1" thickTop="1" thickBot="1">
      <c r="A666" s="32"/>
      <c r="B666" s="33"/>
      <c r="C666" s="32"/>
      <c r="D666" s="218"/>
      <c r="E666" s="219"/>
      <c r="F666" s="220"/>
      <c r="G666" s="34"/>
      <c r="H666" s="221"/>
      <c r="I666" s="2"/>
      <c r="J666" s="221"/>
      <c r="K666" s="2"/>
      <c r="L666" s="221"/>
      <c r="M666" s="2"/>
      <c r="N666" s="221"/>
      <c r="O666" s="2"/>
      <c r="P666" s="221"/>
      <c r="Q666" s="2"/>
      <c r="R666" s="221"/>
      <c r="S666" s="2"/>
      <c r="T666" s="169" t="str">
        <f t="shared" si="60"/>
        <v/>
      </c>
      <c r="U666" s="39" t="str">
        <f t="shared" si="61"/>
        <v/>
      </c>
      <c r="V666" s="170"/>
      <c r="W666" s="40"/>
      <c r="X666" s="41" t="str">
        <f t="shared" si="62"/>
        <v/>
      </c>
      <c r="Y666" s="205" t="str">
        <f t="shared" si="63"/>
        <v/>
      </c>
      <c r="Z666" s="205" t="str">
        <f t="shared" si="64"/>
        <v/>
      </c>
      <c r="AA666" s="163">
        <f t="shared" si="65"/>
        <v>0</v>
      </c>
    </row>
    <row r="667" spans="1:27" ht="26.1" customHeight="1" thickTop="1" thickBot="1">
      <c r="A667" s="32"/>
      <c r="B667" s="33"/>
      <c r="C667" s="32"/>
      <c r="D667" s="218"/>
      <c r="E667" s="219"/>
      <c r="F667" s="220"/>
      <c r="G667" s="34"/>
      <c r="H667" s="221"/>
      <c r="I667" s="2"/>
      <c r="J667" s="221"/>
      <c r="K667" s="2"/>
      <c r="L667" s="221"/>
      <c r="M667" s="2"/>
      <c r="N667" s="221"/>
      <c r="O667" s="2"/>
      <c r="P667" s="221"/>
      <c r="Q667" s="2"/>
      <c r="R667" s="221"/>
      <c r="S667" s="2"/>
      <c r="T667" s="169" t="str">
        <f t="shared" ref="T667:T730" si="66">IF(AND(COUNTA(I667,K667,M667,O667,Q667,S667)=0,COUNTA(H667,J667,L667,N667,P667,R667)=6),"x","")</f>
        <v/>
      </c>
      <c r="U667" s="39" t="str">
        <f t="shared" ref="U667:U730" si="67">IF(COUNTA(I667,K667,M667,O667,Q667,S667)=1,"x","")</f>
        <v/>
      </c>
      <c r="V667" s="170"/>
      <c r="W667" s="40"/>
      <c r="X667" s="41" t="str">
        <f t="shared" si="62"/>
        <v/>
      </c>
      <c r="Y667" s="205" t="str">
        <f t="shared" si="63"/>
        <v/>
      </c>
      <c r="Z667" s="205" t="str">
        <f t="shared" si="64"/>
        <v/>
      </c>
      <c r="AA667" s="163">
        <f t="shared" si="65"/>
        <v>0</v>
      </c>
    </row>
    <row r="668" spans="1:27" ht="26.1" customHeight="1" thickTop="1" thickBot="1">
      <c r="A668" s="32"/>
      <c r="B668" s="33"/>
      <c r="C668" s="32"/>
      <c r="D668" s="218"/>
      <c r="E668" s="219"/>
      <c r="F668" s="220"/>
      <c r="G668" s="34"/>
      <c r="H668" s="221"/>
      <c r="I668" s="2"/>
      <c r="J668" s="221"/>
      <c r="K668" s="2"/>
      <c r="L668" s="221"/>
      <c r="M668" s="2"/>
      <c r="N668" s="221"/>
      <c r="O668" s="2"/>
      <c r="P668" s="221"/>
      <c r="Q668" s="2"/>
      <c r="R668" s="221"/>
      <c r="S668" s="2"/>
      <c r="T668" s="169" t="str">
        <f t="shared" si="66"/>
        <v/>
      </c>
      <c r="U668" s="39" t="str">
        <f t="shared" si="67"/>
        <v/>
      </c>
      <c r="V668" s="170"/>
      <c r="W668" s="40"/>
      <c r="X668" s="41" t="str">
        <f t="shared" si="62"/>
        <v/>
      </c>
      <c r="Y668" s="205" t="str">
        <f t="shared" si="63"/>
        <v/>
      </c>
      <c r="Z668" s="205" t="str">
        <f t="shared" si="64"/>
        <v/>
      </c>
      <c r="AA668" s="163">
        <f t="shared" si="65"/>
        <v>0</v>
      </c>
    </row>
    <row r="669" spans="1:27" ht="26.1" customHeight="1" thickTop="1" thickBot="1">
      <c r="A669" s="32"/>
      <c r="B669" s="33"/>
      <c r="C669" s="32"/>
      <c r="D669" s="218"/>
      <c r="E669" s="219"/>
      <c r="F669" s="220"/>
      <c r="G669" s="34"/>
      <c r="H669" s="221"/>
      <c r="I669" s="2"/>
      <c r="J669" s="221"/>
      <c r="K669" s="2"/>
      <c r="L669" s="221"/>
      <c r="M669" s="2"/>
      <c r="N669" s="221"/>
      <c r="O669" s="2"/>
      <c r="P669" s="221"/>
      <c r="Q669" s="2"/>
      <c r="R669" s="221"/>
      <c r="S669" s="2"/>
      <c r="T669" s="169" t="str">
        <f t="shared" si="66"/>
        <v/>
      </c>
      <c r="U669" s="39" t="str">
        <f t="shared" si="67"/>
        <v/>
      </c>
      <c r="V669" s="170"/>
      <c r="W669" s="40"/>
      <c r="X669" s="41" t="str">
        <f t="shared" si="62"/>
        <v/>
      </c>
      <c r="Y669" s="205" t="str">
        <f t="shared" si="63"/>
        <v/>
      </c>
      <c r="Z669" s="205" t="str">
        <f t="shared" si="64"/>
        <v/>
      </c>
      <c r="AA669" s="163">
        <f t="shared" si="65"/>
        <v>0</v>
      </c>
    </row>
    <row r="670" spans="1:27" ht="26.1" customHeight="1" thickTop="1" thickBot="1">
      <c r="A670" s="32"/>
      <c r="B670" s="33"/>
      <c r="C670" s="32"/>
      <c r="D670" s="218"/>
      <c r="E670" s="219"/>
      <c r="F670" s="220"/>
      <c r="G670" s="34"/>
      <c r="H670" s="221"/>
      <c r="I670" s="2"/>
      <c r="J670" s="221"/>
      <c r="K670" s="2"/>
      <c r="L670" s="221"/>
      <c r="M670" s="2"/>
      <c r="N670" s="221"/>
      <c r="O670" s="2"/>
      <c r="P670" s="221"/>
      <c r="Q670" s="2"/>
      <c r="R670" s="221"/>
      <c r="S670" s="2"/>
      <c r="T670" s="169" t="str">
        <f t="shared" si="66"/>
        <v/>
      </c>
      <c r="U670" s="39" t="str">
        <f t="shared" si="67"/>
        <v/>
      </c>
      <c r="V670" s="170"/>
      <c r="W670" s="40"/>
      <c r="X670" s="41" t="str">
        <f t="shared" si="62"/>
        <v/>
      </c>
      <c r="Y670" s="205" t="str">
        <f t="shared" si="63"/>
        <v/>
      </c>
      <c r="Z670" s="205" t="str">
        <f t="shared" si="64"/>
        <v/>
      </c>
      <c r="AA670" s="163">
        <f t="shared" si="65"/>
        <v>0</v>
      </c>
    </row>
    <row r="671" spans="1:27" ht="26.1" customHeight="1" thickTop="1" thickBot="1">
      <c r="A671" s="32"/>
      <c r="B671" s="33"/>
      <c r="C671" s="32"/>
      <c r="D671" s="218"/>
      <c r="E671" s="219"/>
      <c r="F671" s="220"/>
      <c r="G671" s="34"/>
      <c r="H671" s="221"/>
      <c r="I671" s="2"/>
      <c r="J671" s="221"/>
      <c r="K671" s="2"/>
      <c r="L671" s="221"/>
      <c r="M671" s="2"/>
      <c r="N671" s="221"/>
      <c r="O671" s="2"/>
      <c r="P671" s="221"/>
      <c r="Q671" s="2"/>
      <c r="R671" s="221"/>
      <c r="S671" s="2"/>
      <c r="T671" s="169" t="str">
        <f t="shared" si="66"/>
        <v/>
      </c>
      <c r="U671" s="39" t="str">
        <f t="shared" si="67"/>
        <v/>
      </c>
      <c r="V671" s="170"/>
      <c r="W671" s="40"/>
      <c r="X671" s="41" t="str">
        <f t="shared" si="62"/>
        <v/>
      </c>
      <c r="Y671" s="205" t="str">
        <f t="shared" si="63"/>
        <v/>
      </c>
      <c r="Z671" s="205" t="str">
        <f t="shared" si="64"/>
        <v/>
      </c>
      <c r="AA671" s="163">
        <f t="shared" si="65"/>
        <v>0</v>
      </c>
    </row>
    <row r="672" spans="1:27" ht="26.1" customHeight="1" thickTop="1" thickBot="1">
      <c r="A672" s="32"/>
      <c r="B672" s="33"/>
      <c r="C672" s="32"/>
      <c r="D672" s="218"/>
      <c r="E672" s="219"/>
      <c r="F672" s="220"/>
      <c r="G672" s="34"/>
      <c r="H672" s="221"/>
      <c r="I672" s="2"/>
      <c r="J672" s="221"/>
      <c r="K672" s="2"/>
      <c r="L672" s="221"/>
      <c r="M672" s="2"/>
      <c r="N672" s="221"/>
      <c r="O672" s="2"/>
      <c r="P672" s="221"/>
      <c r="Q672" s="2"/>
      <c r="R672" s="221"/>
      <c r="S672" s="2"/>
      <c r="T672" s="169" t="str">
        <f t="shared" si="66"/>
        <v/>
      </c>
      <c r="U672" s="39" t="str">
        <f t="shared" si="67"/>
        <v/>
      </c>
      <c r="V672" s="170"/>
      <c r="W672" s="40"/>
      <c r="X672" s="41" t="str">
        <f t="shared" si="62"/>
        <v/>
      </c>
      <c r="Y672" s="205" t="str">
        <f t="shared" si="63"/>
        <v/>
      </c>
      <c r="Z672" s="205" t="str">
        <f t="shared" si="64"/>
        <v/>
      </c>
      <c r="AA672" s="163">
        <f t="shared" si="65"/>
        <v>0</v>
      </c>
    </row>
    <row r="673" spans="1:27" ht="26.1" customHeight="1" thickTop="1" thickBot="1">
      <c r="A673" s="32"/>
      <c r="B673" s="33"/>
      <c r="C673" s="32"/>
      <c r="D673" s="218"/>
      <c r="E673" s="219"/>
      <c r="F673" s="220"/>
      <c r="G673" s="34"/>
      <c r="H673" s="221"/>
      <c r="I673" s="2"/>
      <c r="J673" s="221"/>
      <c r="K673" s="2"/>
      <c r="L673" s="221"/>
      <c r="M673" s="2"/>
      <c r="N673" s="221"/>
      <c r="O673" s="2"/>
      <c r="P673" s="221"/>
      <c r="Q673" s="2"/>
      <c r="R673" s="221"/>
      <c r="S673" s="2"/>
      <c r="T673" s="169" t="str">
        <f t="shared" si="66"/>
        <v/>
      </c>
      <c r="U673" s="39" t="str">
        <f t="shared" si="67"/>
        <v/>
      </c>
      <c r="V673" s="170"/>
      <c r="W673" s="40"/>
      <c r="X673" s="41" t="str">
        <f t="shared" si="62"/>
        <v/>
      </c>
      <c r="Y673" s="205" t="str">
        <f t="shared" si="63"/>
        <v/>
      </c>
      <c r="Z673" s="205" t="str">
        <f t="shared" si="64"/>
        <v/>
      </c>
      <c r="AA673" s="163">
        <f t="shared" si="65"/>
        <v>0</v>
      </c>
    </row>
    <row r="674" spans="1:27" ht="26.1" customHeight="1" thickTop="1" thickBot="1">
      <c r="A674" s="32"/>
      <c r="B674" s="33"/>
      <c r="C674" s="32"/>
      <c r="D674" s="218"/>
      <c r="E674" s="219"/>
      <c r="F674" s="220"/>
      <c r="G674" s="34"/>
      <c r="H674" s="221"/>
      <c r="I674" s="2"/>
      <c r="J674" s="221"/>
      <c r="K674" s="2"/>
      <c r="L674" s="221"/>
      <c r="M674" s="2"/>
      <c r="N674" s="221"/>
      <c r="O674" s="2"/>
      <c r="P674" s="221"/>
      <c r="Q674" s="2"/>
      <c r="R674" s="221"/>
      <c r="S674" s="2"/>
      <c r="T674" s="169" t="str">
        <f t="shared" si="66"/>
        <v/>
      </c>
      <c r="U674" s="39" t="str">
        <f t="shared" si="67"/>
        <v/>
      </c>
      <c r="V674" s="170"/>
      <c r="W674" s="40"/>
      <c r="X674" s="41" t="str">
        <f t="shared" si="62"/>
        <v/>
      </c>
      <c r="Y674" s="205" t="str">
        <f t="shared" si="63"/>
        <v/>
      </c>
      <c r="Z674" s="205" t="str">
        <f t="shared" si="64"/>
        <v/>
      </c>
      <c r="AA674" s="163">
        <f t="shared" si="65"/>
        <v>0</v>
      </c>
    </row>
    <row r="675" spans="1:27" ht="26.1" customHeight="1" thickTop="1" thickBot="1">
      <c r="A675" s="32"/>
      <c r="B675" s="33"/>
      <c r="C675" s="32"/>
      <c r="D675" s="218"/>
      <c r="E675" s="219"/>
      <c r="F675" s="220"/>
      <c r="G675" s="34"/>
      <c r="H675" s="221"/>
      <c r="I675" s="2"/>
      <c r="J675" s="221"/>
      <c r="K675" s="2"/>
      <c r="L675" s="221"/>
      <c r="M675" s="2"/>
      <c r="N675" s="221"/>
      <c r="O675" s="2"/>
      <c r="P675" s="221"/>
      <c r="Q675" s="2"/>
      <c r="R675" s="221"/>
      <c r="S675" s="2"/>
      <c r="T675" s="169" t="str">
        <f t="shared" si="66"/>
        <v/>
      </c>
      <c r="U675" s="39" t="str">
        <f t="shared" si="67"/>
        <v/>
      </c>
      <c r="V675" s="170"/>
      <c r="W675" s="40"/>
      <c r="X675" s="41" t="str">
        <f t="shared" si="62"/>
        <v/>
      </c>
      <c r="Y675" s="205" t="str">
        <f t="shared" si="63"/>
        <v/>
      </c>
      <c r="Z675" s="205" t="str">
        <f t="shared" si="64"/>
        <v/>
      </c>
      <c r="AA675" s="163">
        <f t="shared" si="65"/>
        <v>0</v>
      </c>
    </row>
    <row r="676" spans="1:27" ht="26.1" customHeight="1" thickTop="1" thickBot="1">
      <c r="A676" s="32"/>
      <c r="B676" s="33"/>
      <c r="C676" s="32"/>
      <c r="D676" s="218"/>
      <c r="E676" s="219"/>
      <c r="F676" s="220"/>
      <c r="G676" s="34"/>
      <c r="H676" s="221"/>
      <c r="I676" s="2"/>
      <c r="J676" s="221"/>
      <c r="K676" s="2"/>
      <c r="L676" s="221"/>
      <c r="M676" s="2"/>
      <c r="N676" s="221"/>
      <c r="O676" s="2"/>
      <c r="P676" s="221"/>
      <c r="Q676" s="2"/>
      <c r="R676" s="221"/>
      <c r="S676" s="2"/>
      <c r="T676" s="169" t="str">
        <f t="shared" si="66"/>
        <v/>
      </c>
      <c r="U676" s="39" t="str">
        <f t="shared" si="67"/>
        <v/>
      </c>
      <c r="V676" s="170"/>
      <c r="W676" s="40"/>
      <c r="X676" s="41" t="str">
        <f t="shared" si="62"/>
        <v/>
      </c>
      <c r="Y676" s="205" t="str">
        <f t="shared" si="63"/>
        <v/>
      </c>
      <c r="Z676" s="205" t="str">
        <f t="shared" si="64"/>
        <v/>
      </c>
      <c r="AA676" s="163">
        <f t="shared" si="65"/>
        <v>0</v>
      </c>
    </row>
    <row r="677" spans="1:27" ht="26.1" customHeight="1" thickTop="1" thickBot="1">
      <c r="A677" s="32"/>
      <c r="B677" s="33"/>
      <c r="C677" s="32"/>
      <c r="D677" s="218"/>
      <c r="E677" s="219"/>
      <c r="F677" s="220"/>
      <c r="G677" s="34"/>
      <c r="H677" s="221"/>
      <c r="I677" s="2"/>
      <c r="J677" s="221"/>
      <c r="K677" s="2"/>
      <c r="L677" s="221"/>
      <c r="M677" s="2"/>
      <c r="N677" s="221"/>
      <c r="O677" s="2"/>
      <c r="P677" s="221"/>
      <c r="Q677" s="2"/>
      <c r="R677" s="221"/>
      <c r="S677" s="2"/>
      <c r="T677" s="169" t="str">
        <f t="shared" si="66"/>
        <v/>
      </c>
      <c r="U677" s="39" t="str">
        <f t="shared" si="67"/>
        <v/>
      </c>
      <c r="V677" s="170"/>
      <c r="W677" s="40"/>
      <c r="X677" s="41" t="str">
        <f t="shared" si="62"/>
        <v/>
      </c>
      <c r="Y677" s="205" t="str">
        <f t="shared" si="63"/>
        <v/>
      </c>
      <c r="Z677" s="205" t="str">
        <f t="shared" si="64"/>
        <v/>
      </c>
      <c r="AA677" s="163">
        <f t="shared" si="65"/>
        <v>0</v>
      </c>
    </row>
    <row r="678" spans="1:27" ht="26.1" customHeight="1" thickTop="1" thickBot="1">
      <c r="A678" s="32"/>
      <c r="B678" s="33"/>
      <c r="C678" s="32"/>
      <c r="D678" s="218"/>
      <c r="E678" s="219"/>
      <c r="F678" s="220"/>
      <c r="G678" s="34"/>
      <c r="H678" s="221"/>
      <c r="I678" s="2"/>
      <c r="J678" s="221"/>
      <c r="K678" s="2"/>
      <c r="L678" s="221"/>
      <c r="M678" s="2"/>
      <c r="N678" s="221"/>
      <c r="O678" s="2"/>
      <c r="P678" s="221"/>
      <c r="Q678" s="2"/>
      <c r="R678" s="221"/>
      <c r="S678" s="2"/>
      <c r="T678" s="169" t="str">
        <f t="shared" si="66"/>
        <v/>
      </c>
      <c r="U678" s="39" t="str">
        <f t="shared" si="67"/>
        <v/>
      </c>
      <c r="V678" s="170"/>
      <c r="W678" s="40"/>
      <c r="X678" s="41" t="str">
        <f t="shared" si="62"/>
        <v/>
      </c>
      <c r="Y678" s="205" t="str">
        <f t="shared" si="63"/>
        <v/>
      </c>
      <c r="Z678" s="205" t="str">
        <f t="shared" si="64"/>
        <v/>
      </c>
      <c r="AA678" s="163">
        <f t="shared" si="65"/>
        <v>0</v>
      </c>
    </row>
    <row r="679" spans="1:27" ht="26.1" customHeight="1" thickTop="1" thickBot="1">
      <c r="A679" s="32"/>
      <c r="B679" s="33"/>
      <c r="C679" s="32"/>
      <c r="D679" s="218"/>
      <c r="E679" s="219"/>
      <c r="F679" s="220"/>
      <c r="G679" s="34"/>
      <c r="H679" s="221"/>
      <c r="I679" s="2"/>
      <c r="J679" s="221"/>
      <c r="K679" s="2"/>
      <c r="L679" s="221"/>
      <c r="M679" s="2"/>
      <c r="N679" s="221"/>
      <c r="O679" s="2"/>
      <c r="P679" s="221"/>
      <c r="Q679" s="2"/>
      <c r="R679" s="221"/>
      <c r="S679" s="2"/>
      <c r="T679" s="169" t="str">
        <f t="shared" si="66"/>
        <v/>
      </c>
      <c r="U679" s="39" t="str">
        <f t="shared" si="67"/>
        <v/>
      </c>
      <c r="V679" s="170"/>
      <c r="W679" s="40"/>
      <c r="X679" s="41" t="str">
        <f t="shared" si="62"/>
        <v/>
      </c>
      <c r="Y679" s="205" t="str">
        <f t="shared" si="63"/>
        <v/>
      </c>
      <c r="Z679" s="205" t="str">
        <f t="shared" si="64"/>
        <v/>
      </c>
      <c r="AA679" s="163">
        <f t="shared" si="65"/>
        <v>0</v>
      </c>
    </row>
    <row r="680" spans="1:27" ht="26.1" customHeight="1" thickTop="1" thickBot="1">
      <c r="A680" s="32"/>
      <c r="B680" s="33"/>
      <c r="C680" s="32"/>
      <c r="D680" s="218"/>
      <c r="E680" s="219"/>
      <c r="F680" s="220"/>
      <c r="G680" s="34"/>
      <c r="H680" s="221"/>
      <c r="I680" s="2"/>
      <c r="J680" s="221"/>
      <c r="K680" s="2"/>
      <c r="L680" s="221"/>
      <c r="M680" s="2"/>
      <c r="N680" s="221"/>
      <c r="O680" s="2"/>
      <c r="P680" s="221"/>
      <c r="Q680" s="2"/>
      <c r="R680" s="221"/>
      <c r="S680" s="2"/>
      <c r="T680" s="169" t="str">
        <f t="shared" si="66"/>
        <v/>
      </c>
      <c r="U680" s="39" t="str">
        <f t="shared" si="67"/>
        <v/>
      </c>
      <c r="V680" s="170"/>
      <c r="W680" s="40"/>
      <c r="X680" s="41" t="str">
        <f t="shared" si="62"/>
        <v/>
      </c>
      <c r="Y680" s="205" t="str">
        <f t="shared" si="63"/>
        <v/>
      </c>
      <c r="Z680" s="205" t="str">
        <f t="shared" si="64"/>
        <v/>
      </c>
      <c r="AA680" s="163">
        <f t="shared" si="65"/>
        <v>0</v>
      </c>
    </row>
    <row r="681" spans="1:27" ht="26.1" customHeight="1" thickTop="1" thickBot="1">
      <c r="A681" s="32"/>
      <c r="B681" s="33"/>
      <c r="C681" s="32"/>
      <c r="D681" s="218"/>
      <c r="E681" s="219"/>
      <c r="F681" s="220"/>
      <c r="G681" s="34"/>
      <c r="H681" s="221"/>
      <c r="I681" s="2"/>
      <c r="J681" s="221"/>
      <c r="K681" s="2"/>
      <c r="L681" s="221"/>
      <c r="M681" s="2"/>
      <c r="N681" s="221"/>
      <c r="O681" s="2"/>
      <c r="P681" s="221"/>
      <c r="Q681" s="2"/>
      <c r="R681" s="221"/>
      <c r="S681" s="2"/>
      <c r="T681" s="169" t="str">
        <f t="shared" si="66"/>
        <v/>
      </c>
      <c r="U681" s="39" t="str">
        <f t="shared" si="67"/>
        <v/>
      </c>
      <c r="V681" s="170"/>
      <c r="W681" s="40"/>
      <c r="X681" s="41" t="str">
        <f t="shared" si="62"/>
        <v/>
      </c>
      <c r="Y681" s="205" t="str">
        <f t="shared" si="63"/>
        <v/>
      </c>
      <c r="Z681" s="205" t="str">
        <f t="shared" si="64"/>
        <v/>
      </c>
      <c r="AA681" s="163">
        <f t="shared" si="65"/>
        <v>0</v>
      </c>
    </row>
    <row r="682" spans="1:27" ht="26.1" customHeight="1" thickTop="1" thickBot="1">
      <c r="A682" s="32"/>
      <c r="B682" s="33"/>
      <c r="C682" s="32"/>
      <c r="D682" s="218"/>
      <c r="E682" s="219"/>
      <c r="F682" s="220"/>
      <c r="G682" s="34"/>
      <c r="H682" s="221"/>
      <c r="I682" s="2"/>
      <c r="J682" s="221"/>
      <c r="K682" s="2"/>
      <c r="L682" s="221"/>
      <c r="M682" s="2"/>
      <c r="N682" s="221"/>
      <c r="O682" s="2"/>
      <c r="P682" s="221"/>
      <c r="Q682" s="2"/>
      <c r="R682" s="221"/>
      <c r="S682" s="2"/>
      <c r="T682" s="169" t="str">
        <f t="shared" si="66"/>
        <v/>
      </c>
      <c r="U682" s="39" t="str">
        <f t="shared" si="67"/>
        <v/>
      </c>
      <c r="V682" s="170"/>
      <c r="W682" s="40"/>
      <c r="X682" s="41" t="str">
        <f t="shared" si="62"/>
        <v/>
      </c>
      <c r="Y682" s="205" t="str">
        <f t="shared" si="63"/>
        <v/>
      </c>
      <c r="Z682" s="205" t="str">
        <f t="shared" si="64"/>
        <v/>
      </c>
      <c r="AA682" s="163">
        <f t="shared" si="65"/>
        <v>0</v>
      </c>
    </row>
    <row r="683" spans="1:27" ht="26.1" customHeight="1" thickTop="1" thickBot="1">
      <c r="A683" s="32"/>
      <c r="B683" s="33"/>
      <c r="C683" s="32"/>
      <c r="D683" s="218"/>
      <c r="E683" s="219"/>
      <c r="F683" s="220"/>
      <c r="G683" s="34"/>
      <c r="H683" s="221"/>
      <c r="I683" s="2"/>
      <c r="J683" s="221"/>
      <c r="K683" s="2"/>
      <c r="L683" s="221"/>
      <c r="M683" s="2"/>
      <c r="N683" s="221"/>
      <c r="O683" s="2"/>
      <c r="P683" s="221"/>
      <c r="Q683" s="2"/>
      <c r="R683" s="221"/>
      <c r="S683" s="2"/>
      <c r="T683" s="169" t="str">
        <f t="shared" si="66"/>
        <v/>
      </c>
      <c r="U683" s="39" t="str">
        <f t="shared" si="67"/>
        <v/>
      </c>
      <c r="V683" s="170"/>
      <c r="W683" s="40"/>
      <c r="X683" s="41" t="str">
        <f t="shared" si="62"/>
        <v/>
      </c>
      <c r="Y683" s="205" t="str">
        <f t="shared" si="63"/>
        <v/>
      </c>
      <c r="Z683" s="205" t="str">
        <f t="shared" si="64"/>
        <v/>
      </c>
      <c r="AA683" s="163">
        <f t="shared" si="65"/>
        <v>0</v>
      </c>
    </row>
    <row r="684" spans="1:27" ht="26.1" customHeight="1" thickTop="1" thickBot="1">
      <c r="A684" s="32"/>
      <c r="B684" s="33"/>
      <c r="C684" s="32"/>
      <c r="D684" s="218"/>
      <c r="E684" s="219"/>
      <c r="F684" s="220"/>
      <c r="G684" s="34"/>
      <c r="H684" s="221"/>
      <c r="I684" s="2"/>
      <c r="J684" s="221"/>
      <c r="K684" s="2"/>
      <c r="L684" s="221"/>
      <c r="M684" s="2"/>
      <c r="N684" s="221"/>
      <c r="O684" s="2"/>
      <c r="P684" s="221"/>
      <c r="Q684" s="2"/>
      <c r="R684" s="221"/>
      <c r="S684" s="2"/>
      <c r="T684" s="169" t="str">
        <f t="shared" si="66"/>
        <v/>
      </c>
      <c r="U684" s="39" t="str">
        <f t="shared" si="67"/>
        <v/>
      </c>
      <c r="V684" s="170"/>
      <c r="W684" s="40"/>
      <c r="X684" s="41" t="str">
        <f t="shared" si="62"/>
        <v/>
      </c>
      <c r="Y684" s="205" t="str">
        <f t="shared" si="63"/>
        <v/>
      </c>
      <c r="Z684" s="205" t="str">
        <f t="shared" si="64"/>
        <v/>
      </c>
      <c r="AA684" s="163">
        <f t="shared" si="65"/>
        <v>0</v>
      </c>
    </row>
    <row r="685" spans="1:27" ht="26.1" customHeight="1" thickTop="1" thickBot="1">
      <c r="A685" s="32"/>
      <c r="B685" s="33"/>
      <c r="C685" s="32"/>
      <c r="D685" s="218"/>
      <c r="E685" s="219"/>
      <c r="F685" s="220"/>
      <c r="G685" s="34"/>
      <c r="H685" s="221"/>
      <c r="I685" s="2"/>
      <c r="J685" s="221"/>
      <c r="K685" s="2"/>
      <c r="L685" s="221"/>
      <c r="M685" s="2"/>
      <c r="N685" s="221"/>
      <c r="O685" s="2"/>
      <c r="P685" s="221"/>
      <c r="Q685" s="2"/>
      <c r="R685" s="221"/>
      <c r="S685" s="2"/>
      <c r="T685" s="169" t="str">
        <f t="shared" si="66"/>
        <v/>
      </c>
      <c r="U685" s="39" t="str">
        <f t="shared" si="67"/>
        <v/>
      </c>
      <c r="V685" s="170"/>
      <c r="W685" s="40"/>
      <c r="X685" s="41" t="str">
        <f t="shared" si="62"/>
        <v/>
      </c>
      <c r="Y685" s="205" t="str">
        <f t="shared" si="63"/>
        <v/>
      </c>
      <c r="Z685" s="205" t="str">
        <f t="shared" si="64"/>
        <v/>
      </c>
      <c r="AA685" s="163">
        <f t="shared" si="65"/>
        <v>0</v>
      </c>
    </row>
    <row r="686" spans="1:27" ht="26.1" customHeight="1" thickTop="1" thickBot="1">
      <c r="A686" s="32"/>
      <c r="B686" s="33"/>
      <c r="C686" s="32"/>
      <c r="D686" s="218"/>
      <c r="E686" s="219"/>
      <c r="F686" s="220"/>
      <c r="G686" s="34"/>
      <c r="H686" s="221"/>
      <c r="I686" s="2"/>
      <c r="J686" s="221"/>
      <c r="K686" s="2"/>
      <c r="L686" s="221"/>
      <c r="M686" s="2"/>
      <c r="N686" s="221"/>
      <c r="O686" s="2"/>
      <c r="P686" s="221"/>
      <c r="Q686" s="2"/>
      <c r="R686" s="221"/>
      <c r="S686" s="2"/>
      <c r="T686" s="169" t="str">
        <f t="shared" si="66"/>
        <v/>
      </c>
      <c r="U686" s="39" t="str">
        <f t="shared" si="67"/>
        <v/>
      </c>
      <c r="V686" s="170"/>
      <c r="W686" s="40"/>
      <c r="X686" s="41" t="str">
        <f t="shared" si="62"/>
        <v/>
      </c>
      <c r="Y686" s="205" t="str">
        <f t="shared" si="63"/>
        <v/>
      </c>
      <c r="Z686" s="205" t="str">
        <f t="shared" si="64"/>
        <v/>
      </c>
      <c r="AA686" s="163">
        <f t="shared" si="65"/>
        <v>0</v>
      </c>
    </row>
    <row r="687" spans="1:27" ht="26.1" customHeight="1" thickTop="1" thickBot="1">
      <c r="A687" s="32"/>
      <c r="B687" s="33"/>
      <c r="C687" s="32"/>
      <c r="D687" s="218"/>
      <c r="E687" s="219"/>
      <c r="F687" s="220"/>
      <c r="G687" s="34"/>
      <c r="H687" s="221"/>
      <c r="I687" s="2"/>
      <c r="J687" s="221"/>
      <c r="K687" s="2"/>
      <c r="L687" s="221"/>
      <c r="M687" s="2"/>
      <c r="N687" s="221"/>
      <c r="O687" s="2"/>
      <c r="P687" s="221"/>
      <c r="Q687" s="2"/>
      <c r="R687" s="221"/>
      <c r="S687" s="2"/>
      <c r="T687" s="169" t="str">
        <f t="shared" si="66"/>
        <v/>
      </c>
      <c r="U687" s="39" t="str">
        <f t="shared" si="67"/>
        <v/>
      </c>
      <c r="V687" s="170"/>
      <c r="W687" s="40"/>
      <c r="X687" s="41" t="str">
        <f t="shared" si="62"/>
        <v/>
      </c>
      <c r="Y687" s="205" t="str">
        <f t="shared" si="63"/>
        <v/>
      </c>
      <c r="Z687" s="205" t="str">
        <f t="shared" si="64"/>
        <v/>
      </c>
      <c r="AA687" s="163">
        <f t="shared" si="65"/>
        <v>0</v>
      </c>
    </row>
    <row r="688" spans="1:27" ht="26.1" customHeight="1" thickTop="1" thickBot="1">
      <c r="A688" s="32"/>
      <c r="B688" s="33"/>
      <c r="C688" s="32"/>
      <c r="D688" s="218"/>
      <c r="E688" s="219"/>
      <c r="F688" s="220"/>
      <c r="G688" s="34"/>
      <c r="H688" s="221"/>
      <c r="I688" s="2"/>
      <c r="J688" s="221"/>
      <c r="K688" s="2"/>
      <c r="L688" s="221"/>
      <c r="M688" s="2"/>
      <c r="N688" s="221"/>
      <c r="O688" s="2"/>
      <c r="P688" s="221"/>
      <c r="Q688" s="2"/>
      <c r="R688" s="221"/>
      <c r="S688" s="2"/>
      <c r="T688" s="169" t="str">
        <f t="shared" si="66"/>
        <v/>
      </c>
      <c r="U688" s="39" t="str">
        <f t="shared" si="67"/>
        <v/>
      </c>
      <c r="V688" s="170"/>
      <c r="W688" s="40"/>
      <c r="X688" s="41" t="str">
        <f t="shared" si="62"/>
        <v/>
      </c>
      <c r="Y688" s="205" t="str">
        <f t="shared" si="63"/>
        <v/>
      </c>
      <c r="Z688" s="205" t="str">
        <f t="shared" si="64"/>
        <v/>
      </c>
      <c r="AA688" s="163">
        <f t="shared" si="65"/>
        <v>0</v>
      </c>
    </row>
    <row r="689" spans="1:27" ht="26.1" customHeight="1" thickTop="1" thickBot="1">
      <c r="A689" s="32"/>
      <c r="B689" s="33"/>
      <c r="C689" s="32"/>
      <c r="D689" s="218"/>
      <c r="E689" s="219"/>
      <c r="F689" s="220"/>
      <c r="G689" s="34"/>
      <c r="H689" s="221"/>
      <c r="I689" s="2"/>
      <c r="J689" s="221"/>
      <c r="K689" s="2"/>
      <c r="L689" s="221"/>
      <c r="M689" s="2"/>
      <c r="N689" s="221"/>
      <c r="O689" s="2"/>
      <c r="P689" s="221"/>
      <c r="Q689" s="2"/>
      <c r="R689" s="221"/>
      <c r="S689" s="2"/>
      <c r="T689" s="169" t="str">
        <f t="shared" si="66"/>
        <v/>
      </c>
      <c r="U689" s="39" t="str">
        <f t="shared" si="67"/>
        <v/>
      </c>
      <c r="V689" s="170"/>
      <c r="W689" s="40"/>
      <c r="X689" s="41" t="str">
        <f t="shared" si="62"/>
        <v/>
      </c>
      <c r="Y689" s="205" t="str">
        <f t="shared" si="63"/>
        <v/>
      </c>
      <c r="Z689" s="205" t="str">
        <f t="shared" si="64"/>
        <v/>
      </c>
      <c r="AA689" s="163">
        <f t="shared" si="65"/>
        <v>0</v>
      </c>
    </row>
    <row r="690" spans="1:27" ht="26.1" customHeight="1" thickTop="1" thickBot="1">
      <c r="A690" s="32"/>
      <c r="B690" s="33"/>
      <c r="C690" s="32"/>
      <c r="D690" s="218"/>
      <c r="E690" s="219"/>
      <c r="F690" s="220"/>
      <c r="G690" s="34"/>
      <c r="H690" s="221"/>
      <c r="I690" s="2"/>
      <c r="J690" s="221"/>
      <c r="K690" s="2"/>
      <c r="L690" s="221"/>
      <c r="M690" s="2"/>
      <c r="N690" s="221"/>
      <c r="O690" s="2"/>
      <c r="P690" s="221"/>
      <c r="Q690" s="2"/>
      <c r="R690" s="221"/>
      <c r="S690" s="2"/>
      <c r="T690" s="169" t="str">
        <f t="shared" si="66"/>
        <v/>
      </c>
      <c r="U690" s="39" t="str">
        <f t="shared" si="67"/>
        <v/>
      </c>
      <c r="V690" s="170"/>
      <c r="W690" s="40"/>
      <c r="X690" s="41" t="str">
        <f t="shared" si="62"/>
        <v/>
      </c>
      <c r="Y690" s="205" t="str">
        <f t="shared" si="63"/>
        <v/>
      </c>
      <c r="Z690" s="205" t="str">
        <f t="shared" si="64"/>
        <v/>
      </c>
      <c r="AA690" s="163">
        <f t="shared" si="65"/>
        <v>0</v>
      </c>
    </row>
    <row r="691" spans="1:27" ht="26.1" customHeight="1" thickTop="1" thickBot="1">
      <c r="A691" s="32"/>
      <c r="B691" s="33"/>
      <c r="C691" s="32"/>
      <c r="D691" s="218"/>
      <c r="E691" s="219"/>
      <c r="F691" s="220"/>
      <c r="G691" s="34"/>
      <c r="H691" s="221"/>
      <c r="I691" s="2"/>
      <c r="J691" s="221"/>
      <c r="K691" s="2"/>
      <c r="L691" s="221"/>
      <c r="M691" s="2"/>
      <c r="N691" s="221"/>
      <c r="O691" s="2"/>
      <c r="P691" s="221"/>
      <c r="Q691" s="2"/>
      <c r="R691" s="221"/>
      <c r="S691" s="2"/>
      <c r="T691" s="169" t="str">
        <f t="shared" si="66"/>
        <v/>
      </c>
      <c r="U691" s="39" t="str">
        <f t="shared" si="67"/>
        <v/>
      </c>
      <c r="V691" s="170"/>
      <c r="W691" s="40"/>
      <c r="X691" s="41" t="str">
        <f t="shared" si="62"/>
        <v/>
      </c>
      <c r="Y691" s="205" t="str">
        <f t="shared" si="63"/>
        <v/>
      </c>
      <c r="Z691" s="205" t="str">
        <f t="shared" si="64"/>
        <v/>
      </c>
      <c r="AA691" s="163">
        <f t="shared" si="65"/>
        <v>0</v>
      </c>
    </row>
    <row r="692" spans="1:27" ht="26.1" customHeight="1" thickTop="1" thickBot="1">
      <c r="A692" s="32"/>
      <c r="B692" s="33"/>
      <c r="C692" s="32"/>
      <c r="D692" s="218"/>
      <c r="E692" s="219"/>
      <c r="F692" s="220"/>
      <c r="G692" s="34"/>
      <c r="H692" s="221"/>
      <c r="I692" s="2"/>
      <c r="J692" s="221"/>
      <c r="K692" s="2"/>
      <c r="L692" s="221"/>
      <c r="M692" s="2"/>
      <c r="N692" s="221"/>
      <c r="O692" s="2"/>
      <c r="P692" s="221"/>
      <c r="Q692" s="2"/>
      <c r="R692" s="221"/>
      <c r="S692" s="2"/>
      <c r="T692" s="169" t="str">
        <f t="shared" si="66"/>
        <v/>
      </c>
      <c r="U692" s="39" t="str">
        <f t="shared" si="67"/>
        <v/>
      </c>
      <c r="V692" s="170"/>
      <c r="W692" s="40"/>
      <c r="X692" s="41" t="str">
        <f t="shared" si="62"/>
        <v/>
      </c>
      <c r="Y692" s="205" t="str">
        <f t="shared" si="63"/>
        <v/>
      </c>
      <c r="Z692" s="205" t="str">
        <f t="shared" si="64"/>
        <v/>
      </c>
      <c r="AA692" s="163">
        <f t="shared" si="65"/>
        <v>0</v>
      </c>
    </row>
    <row r="693" spans="1:27" ht="26.1" customHeight="1" thickTop="1" thickBot="1">
      <c r="A693" s="32"/>
      <c r="B693" s="33"/>
      <c r="C693" s="32"/>
      <c r="D693" s="218"/>
      <c r="E693" s="219"/>
      <c r="F693" s="220"/>
      <c r="G693" s="34"/>
      <c r="H693" s="221"/>
      <c r="I693" s="2"/>
      <c r="J693" s="221"/>
      <c r="K693" s="2"/>
      <c r="L693" s="221"/>
      <c r="M693" s="2"/>
      <c r="N693" s="221"/>
      <c r="O693" s="2"/>
      <c r="P693" s="221"/>
      <c r="Q693" s="2"/>
      <c r="R693" s="221"/>
      <c r="S693" s="2"/>
      <c r="T693" s="169" t="str">
        <f t="shared" si="66"/>
        <v/>
      </c>
      <c r="U693" s="39" t="str">
        <f t="shared" si="67"/>
        <v/>
      </c>
      <c r="V693" s="170"/>
      <c r="W693" s="40"/>
      <c r="X693" s="41" t="str">
        <f t="shared" si="62"/>
        <v/>
      </c>
      <c r="Y693" s="205" t="str">
        <f t="shared" si="63"/>
        <v/>
      </c>
      <c r="Z693" s="205" t="str">
        <f t="shared" si="64"/>
        <v/>
      </c>
      <c r="AA693" s="163">
        <f t="shared" si="65"/>
        <v>0</v>
      </c>
    </row>
    <row r="694" spans="1:27" ht="26.1" customHeight="1" thickTop="1" thickBot="1">
      <c r="A694" s="32"/>
      <c r="B694" s="33"/>
      <c r="C694" s="32"/>
      <c r="D694" s="218"/>
      <c r="E694" s="219"/>
      <c r="F694" s="220"/>
      <c r="G694" s="34"/>
      <c r="H694" s="221"/>
      <c r="I694" s="2"/>
      <c r="J694" s="221"/>
      <c r="K694" s="2"/>
      <c r="L694" s="221"/>
      <c r="M694" s="2"/>
      <c r="N694" s="221"/>
      <c r="O694" s="2"/>
      <c r="P694" s="221"/>
      <c r="Q694" s="2"/>
      <c r="R694" s="221"/>
      <c r="S694" s="2"/>
      <c r="T694" s="169" t="str">
        <f t="shared" si="66"/>
        <v/>
      </c>
      <c r="U694" s="39" t="str">
        <f t="shared" si="67"/>
        <v/>
      </c>
      <c r="V694" s="170"/>
      <c r="W694" s="40"/>
      <c r="X694" s="41" t="str">
        <f t="shared" si="62"/>
        <v/>
      </c>
      <c r="Y694" s="205" t="str">
        <f t="shared" si="63"/>
        <v/>
      </c>
      <c r="Z694" s="205" t="str">
        <f t="shared" si="64"/>
        <v/>
      </c>
      <c r="AA694" s="163">
        <f t="shared" si="65"/>
        <v>0</v>
      </c>
    </row>
    <row r="695" spans="1:27" ht="26.1" customHeight="1" thickTop="1" thickBot="1">
      <c r="A695" s="32"/>
      <c r="B695" s="33"/>
      <c r="C695" s="32"/>
      <c r="D695" s="218"/>
      <c r="E695" s="219"/>
      <c r="F695" s="220"/>
      <c r="G695" s="34"/>
      <c r="H695" s="221"/>
      <c r="I695" s="2"/>
      <c r="J695" s="221"/>
      <c r="K695" s="2"/>
      <c r="L695" s="221"/>
      <c r="M695" s="2"/>
      <c r="N695" s="221"/>
      <c r="O695" s="2"/>
      <c r="P695" s="221"/>
      <c r="Q695" s="2"/>
      <c r="R695" s="221"/>
      <c r="S695" s="2"/>
      <c r="T695" s="169" t="str">
        <f t="shared" si="66"/>
        <v/>
      </c>
      <c r="U695" s="39" t="str">
        <f t="shared" si="67"/>
        <v/>
      </c>
      <c r="V695" s="170"/>
      <c r="W695" s="40"/>
      <c r="X695" s="41" t="str">
        <f t="shared" si="62"/>
        <v/>
      </c>
      <c r="Y695" s="205" t="str">
        <f t="shared" si="63"/>
        <v/>
      </c>
      <c r="Z695" s="205" t="str">
        <f t="shared" si="64"/>
        <v/>
      </c>
      <c r="AA695" s="163">
        <f t="shared" si="65"/>
        <v>0</v>
      </c>
    </row>
    <row r="696" spans="1:27" ht="26.1" customHeight="1" thickTop="1" thickBot="1">
      <c r="A696" s="32"/>
      <c r="B696" s="33"/>
      <c r="C696" s="32"/>
      <c r="D696" s="218"/>
      <c r="E696" s="219"/>
      <c r="F696" s="220"/>
      <c r="G696" s="34"/>
      <c r="H696" s="221"/>
      <c r="I696" s="2"/>
      <c r="J696" s="221"/>
      <c r="K696" s="2"/>
      <c r="L696" s="221"/>
      <c r="M696" s="2"/>
      <c r="N696" s="221"/>
      <c r="O696" s="2"/>
      <c r="P696" s="221"/>
      <c r="Q696" s="2"/>
      <c r="R696" s="221"/>
      <c r="S696" s="2"/>
      <c r="T696" s="169" t="str">
        <f t="shared" si="66"/>
        <v/>
      </c>
      <c r="U696" s="39" t="str">
        <f t="shared" si="67"/>
        <v/>
      </c>
      <c r="V696" s="170"/>
      <c r="W696" s="40"/>
      <c r="X696" s="41" t="str">
        <f t="shared" si="62"/>
        <v/>
      </c>
      <c r="Y696" s="205" t="str">
        <f t="shared" si="63"/>
        <v/>
      </c>
      <c r="Z696" s="205" t="str">
        <f t="shared" si="64"/>
        <v/>
      </c>
      <c r="AA696" s="163">
        <f t="shared" si="65"/>
        <v>0</v>
      </c>
    </row>
    <row r="697" spans="1:27" ht="26.1" customHeight="1" thickTop="1" thickBot="1">
      <c r="A697" s="32"/>
      <c r="B697" s="33"/>
      <c r="C697" s="32"/>
      <c r="D697" s="218"/>
      <c r="E697" s="219"/>
      <c r="F697" s="220"/>
      <c r="G697" s="34"/>
      <c r="H697" s="221"/>
      <c r="I697" s="2"/>
      <c r="J697" s="221"/>
      <c r="K697" s="2"/>
      <c r="L697" s="221"/>
      <c r="M697" s="2"/>
      <c r="N697" s="221"/>
      <c r="O697" s="2"/>
      <c r="P697" s="221"/>
      <c r="Q697" s="2"/>
      <c r="R697" s="221"/>
      <c r="S697" s="2"/>
      <c r="T697" s="169" t="str">
        <f t="shared" si="66"/>
        <v/>
      </c>
      <c r="U697" s="39" t="str">
        <f t="shared" si="67"/>
        <v/>
      </c>
      <c r="V697" s="170"/>
      <c r="W697" s="40"/>
      <c r="X697" s="41" t="str">
        <f t="shared" si="62"/>
        <v/>
      </c>
      <c r="Y697" s="205" t="str">
        <f t="shared" si="63"/>
        <v/>
      </c>
      <c r="Z697" s="205" t="str">
        <f t="shared" si="64"/>
        <v/>
      </c>
      <c r="AA697" s="163">
        <f t="shared" si="65"/>
        <v>0</v>
      </c>
    </row>
    <row r="698" spans="1:27" ht="26.1" customHeight="1" thickTop="1" thickBot="1">
      <c r="A698" s="32"/>
      <c r="B698" s="33"/>
      <c r="C698" s="32"/>
      <c r="D698" s="218"/>
      <c r="E698" s="219"/>
      <c r="F698" s="220"/>
      <c r="G698" s="34"/>
      <c r="H698" s="221"/>
      <c r="I698" s="2"/>
      <c r="J698" s="221"/>
      <c r="K698" s="2"/>
      <c r="L698" s="221"/>
      <c r="M698" s="2"/>
      <c r="N698" s="221"/>
      <c r="O698" s="2"/>
      <c r="P698" s="221"/>
      <c r="Q698" s="2"/>
      <c r="R698" s="221"/>
      <c r="S698" s="2"/>
      <c r="T698" s="169" t="str">
        <f t="shared" si="66"/>
        <v/>
      </c>
      <c r="U698" s="39" t="str">
        <f t="shared" si="67"/>
        <v/>
      </c>
      <c r="V698" s="170"/>
      <c r="W698" s="40"/>
      <c r="X698" s="41" t="str">
        <f t="shared" si="62"/>
        <v/>
      </c>
      <c r="Y698" s="205" t="str">
        <f t="shared" si="63"/>
        <v/>
      </c>
      <c r="Z698" s="205" t="str">
        <f t="shared" si="64"/>
        <v/>
      </c>
      <c r="AA698" s="163">
        <f t="shared" si="65"/>
        <v>0</v>
      </c>
    </row>
    <row r="699" spans="1:27" ht="26.1" customHeight="1" thickTop="1" thickBot="1">
      <c r="A699" s="32"/>
      <c r="B699" s="33"/>
      <c r="C699" s="32"/>
      <c r="D699" s="218"/>
      <c r="E699" s="219"/>
      <c r="F699" s="220"/>
      <c r="G699" s="34"/>
      <c r="H699" s="221"/>
      <c r="I699" s="2"/>
      <c r="J699" s="221"/>
      <c r="K699" s="2"/>
      <c r="L699" s="221"/>
      <c r="M699" s="2"/>
      <c r="N699" s="221"/>
      <c r="O699" s="2"/>
      <c r="P699" s="221"/>
      <c r="Q699" s="2"/>
      <c r="R699" s="221"/>
      <c r="S699" s="2"/>
      <c r="T699" s="169" t="str">
        <f t="shared" si="66"/>
        <v/>
      </c>
      <c r="U699" s="39" t="str">
        <f t="shared" si="67"/>
        <v/>
      </c>
      <c r="V699" s="170"/>
      <c r="W699" s="40"/>
      <c r="X699" s="41" t="str">
        <f t="shared" si="62"/>
        <v/>
      </c>
      <c r="Y699" s="205" t="str">
        <f t="shared" si="63"/>
        <v/>
      </c>
      <c r="Z699" s="205" t="str">
        <f t="shared" si="64"/>
        <v/>
      </c>
      <c r="AA699" s="163">
        <f t="shared" si="65"/>
        <v>0</v>
      </c>
    </row>
    <row r="700" spans="1:27" ht="26.1" customHeight="1" thickTop="1" thickBot="1">
      <c r="A700" s="32"/>
      <c r="B700" s="33"/>
      <c r="C700" s="32"/>
      <c r="D700" s="218"/>
      <c r="E700" s="219"/>
      <c r="F700" s="220"/>
      <c r="G700" s="34"/>
      <c r="H700" s="221"/>
      <c r="I700" s="2"/>
      <c r="J700" s="221"/>
      <c r="K700" s="2"/>
      <c r="L700" s="221"/>
      <c r="M700" s="2"/>
      <c r="N700" s="221"/>
      <c r="O700" s="2"/>
      <c r="P700" s="221"/>
      <c r="Q700" s="2"/>
      <c r="R700" s="221"/>
      <c r="S700" s="2"/>
      <c r="T700" s="169" t="str">
        <f t="shared" si="66"/>
        <v/>
      </c>
      <c r="U700" s="39" t="str">
        <f t="shared" si="67"/>
        <v/>
      </c>
      <c r="V700" s="170"/>
      <c r="W700" s="40"/>
      <c r="X700" s="41" t="str">
        <f t="shared" si="62"/>
        <v/>
      </c>
      <c r="Y700" s="205" t="str">
        <f t="shared" si="63"/>
        <v/>
      </c>
      <c r="Z700" s="205" t="str">
        <f t="shared" si="64"/>
        <v/>
      </c>
      <c r="AA700" s="163">
        <f t="shared" si="65"/>
        <v>0</v>
      </c>
    </row>
    <row r="701" spans="1:27" ht="26.1" customHeight="1" thickTop="1" thickBot="1">
      <c r="A701" s="32"/>
      <c r="B701" s="33"/>
      <c r="C701" s="32"/>
      <c r="D701" s="218"/>
      <c r="E701" s="219"/>
      <c r="F701" s="220"/>
      <c r="G701" s="34"/>
      <c r="H701" s="221"/>
      <c r="I701" s="2"/>
      <c r="J701" s="221"/>
      <c r="K701" s="2"/>
      <c r="L701" s="221"/>
      <c r="M701" s="2"/>
      <c r="N701" s="221"/>
      <c r="O701" s="2"/>
      <c r="P701" s="221"/>
      <c r="Q701" s="2"/>
      <c r="R701" s="221"/>
      <c r="S701" s="2"/>
      <c r="T701" s="169" t="str">
        <f t="shared" si="66"/>
        <v/>
      </c>
      <c r="U701" s="39" t="str">
        <f t="shared" si="67"/>
        <v/>
      </c>
      <c r="V701" s="170"/>
      <c r="W701" s="40"/>
      <c r="X701" s="41" t="str">
        <f t="shared" si="62"/>
        <v/>
      </c>
      <c r="Y701" s="205" t="str">
        <f t="shared" si="63"/>
        <v/>
      </c>
      <c r="Z701" s="205" t="str">
        <f t="shared" si="64"/>
        <v/>
      </c>
      <c r="AA701" s="163">
        <f t="shared" si="65"/>
        <v>0</v>
      </c>
    </row>
    <row r="702" spans="1:27" ht="26.1" customHeight="1" thickTop="1" thickBot="1">
      <c r="A702" s="32"/>
      <c r="B702" s="33"/>
      <c r="C702" s="32"/>
      <c r="D702" s="218"/>
      <c r="E702" s="219"/>
      <c r="F702" s="220"/>
      <c r="G702" s="34"/>
      <c r="H702" s="221"/>
      <c r="I702" s="2"/>
      <c r="J702" s="221"/>
      <c r="K702" s="2"/>
      <c r="L702" s="221"/>
      <c r="M702" s="2"/>
      <c r="N702" s="221"/>
      <c r="O702" s="2"/>
      <c r="P702" s="221"/>
      <c r="Q702" s="2"/>
      <c r="R702" s="221"/>
      <c r="S702" s="2"/>
      <c r="T702" s="169" t="str">
        <f t="shared" si="66"/>
        <v/>
      </c>
      <c r="U702" s="39" t="str">
        <f t="shared" si="67"/>
        <v/>
      </c>
      <c r="V702" s="170"/>
      <c r="W702" s="40"/>
      <c r="X702" s="41" t="str">
        <f t="shared" si="62"/>
        <v/>
      </c>
      <c r="Y702" s="205" t="str">
        <f t="shared" si="63"/>
        <v/>
      </c>
      <c r="Z702" s="205" t="str">
        <f t="shared" si="64"/>
        <v/>
      </c>
      <c r="AA702" s="163">
        <f t="shared" si="65"/>
        <v>0</v>
      </c>
    </row>
    <row r="703" spans="1:27" ht="26.1" customHeight="1" thickTop="1" thickBot="1">
      <c r="A703" s="32"/>
      <c r="B703" s="33"/>
      <c r="C703" s="32"/>
      <c r="D703" s="218"/>
      <c r="E703" s="219"/>
      <c r="F703" s="220"/>
      <c r="G703" s="34"/>
      <c r="H703" s="221"/>
      <c r="I703" s="2"/>
      <c r="J703" s="221"/>
      <c r="K703" s="2"/>
      <c r="L703" s="221"/>
      <c r="M703" s="2"/>
      <c r="N703" s="221"/>
      <c r="O703" s="2"/>
      <c r="P703" s="221"/>
      <c r="Q703" s="2"/>
      <c r="R703" s="221"/>
      <c r="S703" s="2"/>
      <c r="T703" s="169" t="str">
        <f t="shared" si="66"/>
        <v/>
      </c>
      <c r="U703" s="39" t="str">
        <f t="shared" si="67"/>
        <v/>
      </c>
      <c r="V703" s="170"/>
      <c r="W703" s="40"/>
      <c r="X703" s="41" t="str">
        <f t="shared" si="62"/>
        <v/>
      </c>
      <c r="Y703" s="205" t="str">
        <f t="shared" si="63"/>
        <v/>
      </c>
      <c r="Z703" s="205" t="str">
        <f t="shared" si="64"/>
        <v/>
      </c>
      <c r="AA703" s="163">
        <f t="shared" si="65"/>
        <v>0</v>
      </c>
    </row>
    <row r="704" spans="1:27" ht="26.1" customHeight="1" thickTop="1" thickBot="1">
      <c r="A704" s="32"/>
      <c r="B704" s="33"/>
      <c r="C704" s="32"/>
      <c r="D704" s="218"/>
      <c r="E704" s="219"/>
      <c r="F704" s="220"/>
      <c r="G704" s="34"/>
      <c r="H704" s="221"/>
      <c r="I704" s="2"/>
      <c r="J704" s="221"/>
      <c r="K704" s="2"/>
      <c r="L704" s="221"/>
      <c r="M704" s="2"/>
      <c r="N704" s="221"/>
      <c r="O704" s="2"/>
      <c r="P704" s="221"/>
      <c r="Q704" s="2"/>
      <c r="R704" s="221"/>
      <c r="S704" s="2"/>
      <c r="T704" s="169" t="str">
        <f t="shared" si="66"/>
        <v/>
      </c>
      <c r="U704" s="39" t="str">
        <f t="shared" si="67"/>
        <v/>
      </c>
      <c r="V704" s="170"/>
      <c r="W704" s="40"/>
      <c r="X704" s="41" t="str">
        <f t="shared" si="62"/>
        <v/>
      </c>
      <c r="Y704" s="205" t="str">
        <f t="shared" si="63"/>
        <v/>
      </c>
      <c r="Z704" s="205" t="str">
        <f t="shared" si="64"/>
        <v/>
      </c>
      <c r="AA704" s="163">
        <f t="shared" si="65"/>
        <v>0</v>
      </c>
    </row>
    <row r="705" spans="1:27" ht="26.1" customHeight="1" thickTop="1" thickBot="1">
      <c r="A705" s="32"/>
      <c r="B705" s="33"/>
      <c r="C705" s="32"/>
      <c r="D705" s="218"/>
      <c r="E705" s="219"/>
      <c r="F705" s="220"/>
      <c r="G705" s="34"/>
      <c r="H705" s="221"/>
      <c r="I705" s="2"/>
      <c r="J705" s="221"/>
      <c r="K705" s="2"/>
      <c r="L705" s="221"/>
      <c r="M705" s="2"/>
      <c r="N705" s="221"/>
      <c r="O705" s="2"/>
      <c r="P705" s="221"/>
      <c r="Q705" s="2"/>
      <c r="R705" s="221"/>
      <c r="S705" s="2"/>
      <c r="T705" s="169" t="str">
        <f t="shared" si="66"/>
        <v/>
      </c>
      <c r="U705" s="39" t="str">
        <f t="shared" si="67"/>
        <v/>
      </c>
      <c r="V705" s="170"/>
      <c r="W705" s="40"/>
      <c r="X705" s="41" t="str">
        <f t="shared" si="62"/>
        <v/>
      </c>
      <c r="Y705" s="205" t="str">
        <f t="shared" si="63"/>
        <v/>
      </c>
      <c r="Z705" s="205" t="str">
        <f t="shared" si="64"/>
        <v/>
      </c>
      <c r="AA705" s="163">
        <f t="shared" si="65"/>
        <v>0</v>
      </c>
    </row>
    <row r="706" spans="1:27" ht="26.1" customHeight="1" thickTop="1" thickBot="1">
      <c r="A706" s="32"/>
      <c r="B706" s="33"/>
      <c r="C706" s="32"/>
      <c r="D706" s="218"/>
      <c r="E706" s="219"/>
      <c r="F706" s="220"/>
      <c r="G706" s="34"/>
      <c r="H706" s="221"/>
      <c r="I706" s="2"/>
      <c r="J706" s="221"/>
      <c r="K706" s="2"/>
      <c r="L706" s="221"/>
      <c r="M706" s="2"/>
      <c r="N706" s="221"/>
      <c r="O706" s="2"/>
      <c r="P706" s="221"/>
      <c r="Q706" s="2"/>
      <c r="R706" s="221"/>
      <c r="S706" s="2"/>
      <c r="T706" s="169" t="str">
        <f t="shared" si="66"/>
        <v/>
      </c>
      <c r="U706" s="39" t="str">
        <f t="shared" si="67"/>
        <v/>
      </c>
      <c r="V706" s="170"/>
      <c r="W706" s="40"/>
      <c r="X706" s="41" t="str">
        <f t="shared" si="62"/>
        <v/>
      </c>
      <c r="Y706" s="205" t="str">
        <f t="shared" si="63"/>
        <v/>
      </c>
      <c r="Z706" s="205" t="str">
        <f t="shared" si="64"/>
        <v/>
      </c>
      <c r="AA706" s="163">
        <f t="shared" si="65"/>
        <v>0</v>
      </c>
    </row>
    <row r="707" spans="1:27" ht="26.1" customHeight="1" thickTop="1" thickBot="1">
      <c r="A707" s="32"/>
      <c r="B707" s="33"/>
      <c r="C707" s="32"/>
      <c r="D707" s="218"/>
      <c r="E707" s="219"/>
      <c r="F707" s="220"/>
      <c r="G707" s="34"/>
      <c r="H707" s="221"/>
      <c r="I707" s="2"/>
      <c r="J707" s="221"/>
      <c r="K707" s="2"/>
      <c r="L707" s="221"/>
      <c r="M707" s="2"/>
      <c r="N707" s="221"/>
      <c r="O707" s="2"/>
      <c r="P707" s="221"/>
      <c r="Q707" s="2"/>
      <c r="R707" s="221"/>
      <c r="S707" s="2"/>
      <c r="T707" s="169" t="str">
        <f t="shared" si="66"/>
        <v/>
      </c>
      <c r="U707" s="39" t="str">
        <f t="shared" si="67"/>
        <v/>
      </c>
      <c r="V707" s="170"/>
      <c r="W707" s="40"/>
      <c r="X707" s="41" t="str">
        <f t="shared" si="62"/>
        <v/>
      </c>
      <c r="Y707" s="205" t="str">
        <f t="shared" si="63"/>
        <v/>
      </c>
      <c r="Z707" s="205" t="str">
        <f t="shared" si="64"/>
        <v/>
      </c>
      <c r="AA707" s="163">
        <f t="shared" si="65"/>
        <v>0</v>
      </c>
    </row>
    <row r="708" spans="1:27" ht="26.1" customHeight="1" thickTop="1" thickBot="1">
      <c r="A708" s="32"/>
      <c r="B708" s="33"/>
      <c r="C708" s="32"/>
      <c r="D708" s="218"/>
      <c r="E708" s="219"/>
      <c r="F708" s="220"/>
      <c r="G708" s="34"/>
      <c r="H708" s="221"/>
      <c r="I708" s="2"/>
      <c r="J708" s="221"/>
      <c r="K708" s="2"/>
      <c r="L708" s="221"/>
      <c r="M708" s="2"/>
      <c r="N708" s="221"/>
      <c r="O708" s="2"/>
      <c r="P708" s="221"/>
      <c r="Q708" s="2"/>
      <c r="R708" s="221"/>
      <c r="S708" s="2"/>
      <c r="T708" s="169" t="str">
        <f t="shared" si="66"/>
        <v/>
      </c>
      <c r="U708" s="39" t="str">
        <f t="shared" si="67"/>
        <v/>
      </c>
      <c r="V708" s="170"/>
      <c r="W708" s="40"/>
      <c r="X708" s="41" t="str">
        <f t="shared" si="62"/>
        <v/>
      </c>
      <c r="Y708" s="205" t="str">
        <f t="shared" si="63"/>
        <v/>
      </c>
      <c r="Z708" s="205" t="str">
        <f t="shared" si="64"/>
        <v/>
      </c>
      <c r="AA708" s="163">
        <f t="shared" si="65"/>
        <v>0</v>
      </c>
    </row>
    <row r="709" spans="1:27" ht="26.1" customHeight="1" thickTop="1" thickBot="1">
      <c r="A709" s="32"/>
      <c r="B709" s="33"/>
      <c r="C709" s="32"/>
      <c r="D709" s="218"/>
      <c r="E709" s="219"/>
      <c r="F709" s="220"/>
      <c r="G709" s="34"/>
      <c r="H709" s="221"/>
      <c r="I709" s="2"/>
      <c r="J709" s="221"/>
      <c r="K709" s="2"/>
      <c r="L709" s="221"/>
      <c r="M709" s="2"/>
      <c r="N709" s="221"/>
      <c r="O709" s="2"/>
      <c r="P709" s="221"/>
      <c r="Q709" s="2"/>
      <c r="R709" s="221"/>
      <c r="S709" s="2"/>
      <c r="T709" s="169" t="str">
        <f t="shared" si="66"/>
        <v/>
      </c>
      <c r="U709" s="39" t="str">
        <f t="shared" si="67"/>
        <v/>
      </c>
      <c r="V709" s="170"/>
      <c r="W709" s="40"/>
      <c r="X709" s="41" t="str">
        <f t="shared" si="62"/>
        <v/>
      </c>
      <c r="Y709" s="205" t="str">
        <f t="shared" si="63"/>
        <v/>
      </c>
      <c r="Z709" s="205" t="str">
        <f t="shared" si="64"/>
        <v/>
      </c>
      <c r="AA709" s="163">
        <f t="shared" si="65"/>
        <v>0</v>
      </c>
    </row>
    <row r="710" spans="1:27" ht="26.1" customHeight="1" thickTop="1" thickBot="1">
      <c r="A710" s="32"/>
      <c r="B710" s="33"/>
      <c r="C710" s="32"/>
      <c r="D710" s="218"/>
      <c r="E710" s="219"/>
      <c r="F710" s="220"/>
      <c r="G710" s="34"/>
      <c r="H710" s="221"/>
      <c r="I710" s="2"/>
      <c r="J710" s="221"/>
      <c r="K710" s="2"/>
      <c r="L710" s="221"/>
      <c r="M710" s="2"/>
      <c r="N710" s="221"/>
      <c r="O710" s="2"/>
      <c r="P710" s="221"/>
      <c r="Q710" s="2"/>
      <c r="R710" s="221"/>
      <c r="S710" s="2"/>
      <c r="T710" s="169" t="str">
        <f t="shared" si="66"/>
        <v/>
      </c>
      <c r="U710" s="39" t="str">
        <f t="shared" si="67"/>
        <v/>
      </c>
      <c r="V710" s="170"/>
      <c r="W710" s="40"/>
      <c r="X710" s="41" t="str">
        <f t="shared" si="62"/>
        <v/>
      </c>
      <c r="Y710" s="205" t="str">
        <f t="shared" si="63"/>
        <v/>
      </c>
      <c r="Z710" s="205" t="str">
        <f t="shared" si="64"/>
        <v/>
      </c>
      <c r="AA710" s="163">
        <f t="shared" si="65"/>
        <v>0</v>
      </c>
    </row>
    <row r="711" spans="1:27" ht="26.1" customHeight="1" thickTop="1" thickBot="1">
      <c r="A711" s="32"/>
      <c r="B711" s="33"/>
      <c r="C711" s="32"/>
      <c r="D711" s="218"/>
      <c r="E711" s="219"/>
      <c r="F711" s="220"/>
      <c r="G711" s="34"/>
      <c r="H711" s="221"/>
      <c r="I711" s="2"/>
      <c r="J711" s="221"/>
      <c r="K711" s="2"/>
      <c r="L711" s="221"/>
      <c r="M711" s="2"/>
      <c r="N711" s="221"/>
      <c r="O711" s="2"/>
      <c r="P711" s="221"/>
      <c r="Q711" s="2"/>
      <c r="R711" s="221"/>
      <c r="S711" s="2"/>
      <c r="T711" s="169" t="str">
        <f t="shared" si="66"/>
        <v/>
      </c>
      <c r="U711" s="39" t="str">
        <f t="shared" si="67"/>
        <v/>
      </c>
      <c r="V711" s="170"/>
      <c r="W711" s="40"/>
      <c r="X711" s="41" t="str">
        <f t="shared" si="62"/>
        <v/>
      </c>
      <c r="Y711" s="205" t="str">
        <f t="shared" si="63"/>
        <v/>
      </c>
      <c r="Z711" s="205" t="str">
        <f t="shared" si="64"/>
        <v/>
      </c>
      <c r="AA711" s="163">
        <f t="shared" si="65"/>
        <v>0</v>
      </c>
    </row>
    <row r="712" spans="1:27" ht="26.1" customHeight="1" thickTop="1" thickBot="1">
      <c r="A712" s="32"/>
      <c r="B712" s="33"/>
      <c r="C712" s="32"/>
      <c r="D712" s="218"/>
      <c r="E712" s="219"/>
      <c r="F712" s="220"/>
      <c r="G712" s="34"/>
      <c r="H712" s="221"/>
      <c r="I712" s="2"/>
      <c r="J712" s="221"/>
      <c r="K712" s="2"/>
      <c r="L712" s="221"/>
      <c r="M712" s="2"/>
      <c r="N712" s="221"/>
      <c r="O712" s="2"/>
      <c r="P712" s="221"/>
      <c r="Q712" s="2"/>
      <c r="R712" s="221"/>
      <c r="S712" s="2"/>
      <c r="T712" s="169" t="str">
        <f t="shared" si="66"/>
        <v/>
      </c>
      <c r="U712" s="39" t="str">
        <f t="shared" si="67"/>
        <v/>
      </c>
      <c r="V712" s="170"/>
      <c r="W712" s="40"/>
      <c r="X712" s="41" t="str">
        <f t="shared" si="62"/>
        <v/>
      </c>
      <c r="Y712" s="205" t="str">
        <f t="shared" si="63"/>
        <v/>
      </c>
      <c r="Z712" s="205" t="str">
        <f t="shared" si="64"/>
        <v/>
      </c>
      <c r="AA712" s="163">
        <f t="shared" si="65"/>
        <v>0</v>
      </c>
    </row>
    <row r="713" spans="1:27" ht="26.1" customHeight="1" thickTop="1" thickBot="1">
      <c r="A713" s="32"/>
      <c r="B713" s="33"/>
      <c r="C713" s="32"/>
      <c r="D713" s="218"/>
      <c r="E713" s="219"/>
      <c r="F713" s="220"/>
      <c r="G713" s="34"/>
      <c r="H713" s="221"/>
      <c r="I713" s="2"/>
      <c r="J713" s="221"/>
      <c r="K713" s="2"/>
      <c r="L713" s="221"/>
      <c r="M713" s="2"/>
      <c r="N713" s="221"/>
      <c r="O713" s="2"/>
      <c r="P713" s="221"/>
      <c r="Q713" s="2"/>
      <c r="R713" s="221"/>
      <c r="S713" s="2"/>
      <c r="T713" s="169" t="str">
        <f t="shared" si="66"/>
        <v/>
      </c>
      <c r="U713" s="39" t="str">
        <f t="shared" si="67"/>
        <v/>
      </c>
      <c r="V713" s="170"/>
      <c r="W713" s="40"/>
      <c r="X713" s="41" t="str">
        <f t="shared" si="62"/>
        <v/>
      </c>
      <c r="Y713" s="205" t="str">
        <f t="shared" si="63"/>
        <v/>
      </c>
      <c r="Z713" s="205" t="str">
        <f t="shared" si="64"/>
        <v/>
      </c>
      <c r="AA713" s="163">
        <f t="shared" si="65"/>
        <v>0</v>
      </c>
    </row>
    <row r="714" spans="1:27" ht="26.1" customHeight="1" thickTop="1" thickBot="1">
      <c r="A714" s="32"/>
      <c r="B714" s="33"/>
      <c r="C714" s="32"/>
      <c r="D714" s="218"/>
      <c r="E714" s="219"/>
      <c r="F714" s="220"/>
      <c r="G714" s="34"/>
      <c r="H714" s="221"/>
      <c r="I714" s="2"/>
      <c r="J714" s="221"/>
      <c r="K714" s="2"/>
      <c r="L714" s="221"/>
      <c r="M714" s="2"/>
      <c r="N714" s="221"/>
      <c r="O714" s="2"/>
      <c r="P714" s="221"/>
      <c r="Q714" s="2"/>
      <c r="R714" s="221"/>
      <c r="S714" s="2"/>
      <c r="T714" s="169" t="str">
        <f t="shared" si="66"/>
        <v/>
      </c>
      <c r="U714" s="39" t="str">
        <f t="shared" si="67"/>
        <v/>
      </c>
      <c r="V714" s="170"/>
      <c r="W714" s="40"/>
      <c r="X714" s="41" t="str">
        <f t="shared" si="62"/>
        <v/>
      </c>
      <c r="Y714" s="205" t="str">
        <f t="shared" si="63"/>
        <v/>
      </c>
      <c r="Z714" s="205" t="str">
        <f t="shared" si="64"/>
        <v/>
      </c>
      <c r="AA714" s="163">
        <f t="shared" si="65"/>
        <v>0</v>
      </c>
    </row>
    <row r="715" spans="1:27" ht="26.1" customHeight="1" thickTop="1" thickBot="1">
      <c r="A715" s="32"/>
      <c r="B715" s="33"/>
      <c r="C715" s="32"/>
      <c r="D715" s="218"/>
      <c r="E715" s="219"/>
      <c r="F715" s="220"/>
      <c r="G715" s="34"/>
      <c r="H715" s="221"/>
      <c r="I715" s="2"/>
      <c r="J715" s="221"/>
      <c r="K715" s="2"/>
      <c r="L715" s="221"/>
      <c r="M715" s="2"/>
      <c r="N715" s="221"/>
      <c r="O715" s="2"/>
      <c r="P715" s="221"/>
      <c r="Q715" s="2"/>
      <c r="R715" s="221"/>
      <c r="S715" s="2"/>
      <c r="T715" s="169" t="str">
        <f t="shared" si="66"/>
        <v/>
      </c>
      <c r="U715" s="39" t="str">
        <f t="shared" si="67"/>
        <v/>
      </c>
      <c r="V715" s="170"/>
      <c r="W715" s="40"/>
      <c r="X715" s="41" t="str">
        <f t="shared" si="62"/>
        <v/>
      </c>
      <c r="Y715" s="205" t="str">
        <f t="shared" si="63"/>
        <v/>
      </c>
      <c r="Z715" s="205" t="str">
        <f t="shared" si="64"/>
        <v/>
      </c>
      <c r="AA715" s="163">
        <f t="shared" si="65"/>
        <v>0</v>
      </c>
    </row>
    <row r="716" spans="1:27" ht="26.1" customHeight="1" thickTop="1" thickBot="1">
      <c r="A716" s="32"/>
      <c r="B716" s="33"/>
      <c r="C716" s="32"/>
      <c r="D716" s="218"/>
      <c r="E716" s="219"/>
      <c r="F716" s="220"/>
      <c r="G716" s="34"/>
      <c r="H716" s="221"/>
      <c r="I716" s="2"/>
      <c r="J716" s="221"/>
      <c r="K716" s="2"/>
      <c r="L716" s="221"/>
      <c r="M716" s="2"/>
      <c r="N716" s="221"/>
      <c r="O716" s="2"/>
      <c r="P716" s="221"/>
      <c r="Q716" s="2"/>
      <c r="R716" s="221"/>
      <c r="S716" s="2"/>
      <c r="T716" s="169" t="str">
        <f t="shared" si="66"/>
        <v/>
      </c>
      <c r="U716" s="39" t="str">
        <f t="shared" si="67"/>
        <v/>
      </c>
      <c r="V716" s="170"/>
      <c r="W716" s="40"/>
      <c r="X716" s="41" t="str">
        <f t="shared" si="62"/>
        <v/>
      </c>
      <c r="Y716" s="205" t="str">
        <f t="shared" si="63"/>
        <v/>
      </c>
      <c r="Z716" s="205" t="str">
        <f t="shared" si="64"/>
        <v/>
      </c>
      <c r="AA716" s="163">
        <f t="shared" si="65"/>
        <v>0</v>
      </c>
    </row>
    <row r="717" spans="1:27" ht="26.1" customHeight="1" thickTop="1" thickBot="1">
      <c r="A717" s="32"/>
      <c r="B717" s="33"/>
      <c r="C717" s="32"/>
      <c r="D717" s="218"/>
      <c r="E717" s="219"/>
      <c r="F717" s="220"/>
      <c r="G717" s="34"/>
      <c r="H717" s="221"/>
      <c r="I717" s="2"/>
      <c r="J717" s="221"/>
      <c r="K717" s="2"/>
      <c r="L717" s="221"/>
      <c r="M717" s="2"/>
      <c r="N717" s="221"/>
      <c r="O717" s="2"/>
      <c r="P717" s="221"/>
      <c r="Q717" s="2"/>
      <c r="R717" s="221"/>
      <c r="S717" s="2"/>
      <c r="T717" s="169" t="str">
        <f t="shared" si="66"/>
        <v/>
      </c>
      <c r="U717" s="39" t="str">
        <f t="shared" si="67"/>
        <v/>
      </c>
      <c r="V717" s="170"/>
      <c r="W717" s="40"/>
      <c r="X717" s="41" t="str">
        <f t="shared" si="62"/>
        <v/>
      </c>
      <c r="Y717" s="205" t="str">
        <f t="shared" si="63"/>
        <v/>
      </c>
      <c r="Z717" s="205" t="str">
        <f t="shared" si="64"/>
        <v/>
      </c>
      <c r="AA717" s="163">
        <f t="shared" si="65"/>
        <v>0</v>
      </c>
    </row>
    <row r="718" spans="1:27" ht="26.1" customHeight="1" thickTop="1" thickBot="1">
      <c r="A718" s="32"/>
      <c r="B718" s="33"/>
      <c r="C718" s="32"/>
      <c r="D718" s="218"/>
      <c r="E718" s="219"/>
      <c r="F718" s="220"/>
      <c r="G718" s="34"/>
      <c r="H718" s="221"/>
      <c r="I718" s="2"/>
      <c r="J718" s="221"/>
      <c r="K718" s="2"/>
      <c r="L718" s="221"/>
      <c r="M718" s="2"/>
      <c r="N718" s="221"/>
      <c r="O718" s="2"/>
      <c r="P718" s="221"/>
      <c r="Q718" s="2"/>
      <c r="R718" s="221"/>
      <c r="S718" s="2"/>
      <c r="T718" s="169" t="str">
        <f t="shared" si="66"/>
        <v/>
      </c>
      <c r="U718" s="39" t="str">
        <f t="shared" si="67"/>
        <v/>
      </c>
      <c r="V718" s="170"/>
      <c r="W718" s="40"/>
      <c r="X718" s="41" t="str">
        <f t="shared" ref="X718:X781" si="68">IF(AND(T718="x",U718="",V718&gt;0),EDATE(V718,$X$9),"")</f>
        <v/>
      </c>
      <c r="Y718" s="205" t="str">
        <f t="shared" ref="Y718:Y781" si="69">IF(AND(COUNTA(G718)=1,COUNTIF(T718:U718,"x")=0),1,"")</f>
        <v/>
      </c>
      <c r="Z718" s="205" t="str">
        <f t="shared" ref="Z718:Z781" si="70">IF(AND($Y718=1,F718="x"),1,"")</f>
        <v/>
      </c>
      <c r="AA718" s="163">
        <f t="shared" ref="AA718:AA781" si="71">IF(AND(U718="X",F718="X"),1,0)</f>
        <v>0</v>
      </c>
    </row>
    <row r="719" spans="1:27" ht="26.1" customHeight="1" thickTop="1" thickBot="1">
      <c r="A719" s="32"/>
      <c r="B719" s="33"/>
      <c r="C719" s="32"/>
      <c r="D719" s="218"/>
      <c r="E719" s="219"/>
      <c r="F719" s="220"/>
      <c r="G719" s="34"/>
      <c r="H719" s="221"/>
      <c r="I719" s="2"/>
      <c r="J719" s="221"/>
      <c r="K719" s="2"/>
      <c r="L719" s="221"/>
      <c r="M719" s="2"/>
      <c r="N719" s="221"/>
      <c r="O719" s="2"/>
      <c r="P719" s="221"/>
      <c r="Q719" s="2"/>
      <c r="R719" s="221"/>
      <c r="S719" s="2"/>
      <c r="T719" s="169" t="str">
        <f t="shared" si="66"/>
        <v/>
      </c>
      <c r="U719" s="39" t="str">
        <f t="shared" si="67"/>
        <v/>
      </c>
      <c r="V719" s="170"/>
      <c r="W719" s="40"/>
      <c r="X719" s="41" t="str">
        <f t="shared" si="68"/>
        <v/>
      </c>
      <c r="Y719" s="205" t="str">
        <f t="shared" si="69"/>
        <v/>
      </c>
      <c r="Z719" s="205" t="str">
        <f t="shared" si="70"/>
        <v/>
      </c>
      <c r="AA719" s="163">
        <f t="shared" si="71"/>
        <v>0</v>
      </c>
    </row>
    <row r="720" spans="1:27" ht="26.1" customHeight="1" thickTop="1" thickBot="1">
      <c r="A720" s="32"/>
      <c r="B720" s="33"/>
      <c r="C720" s="32"/>
      <c r="D720" s="218"/>
      <c r="E720" s="219"/>
      <c r="F720" s="220"/>
      <c r="G720" s="34"/>
      <c r="H720" s="221"/>
      <c r="I720" s="2"/>
      <c r="J720" s="221"/>
      <c r="K720" s="2"/>
      <c r="L720" s="221"/>
      <c r="M720" s="2"/>
      <c r="N720" s="221"/>
      <c r="O720" s="2"/>
      <c r="P720" s="221"/>
      <c r="Q720" s="2"/>
      <c r="R720" s="221"/>
      <c r="S720" s="2"/>
      <c r="T720" s="169" t="str">
        <f t="shared" si="66"/>
        <v/>
      </c>
      <c r="U720" s="39" t="str">
        <f t="shared" si="67"/>
        <v/>
      </c>
      <c r="V720" s="170"/>
      <c r="W720" s="40"/>
      <c r="X720" s="41" t="str">
        <f t="shared" si="68"/>
        <v/>
      </c>
      <c r="Y720" s="205" t="str">
        <f t="shared" si="69"/>
        <v/>
      </c>
      <c r="Z720" s="205" t="str">
        <f t="shared" si="70"/>
        <v/>
      </c>
      <c r="AA720" s="163">
        <f t="shared" si="71"/>
        <v>0</v>
      </c>
    </row>
    <row r="721" spans="1:27" ht="26.1" customHeight="1" thickTop="1" thickBot="1">
      <c r="A721" s="32"/>
      <c r="B721" s="33"/>
      <c r="C721" s="32"/>
      <c r="D721" s="218"/>
      <c r="E721" s="219"/>
      <c r="F721" s="220"/>
      <c r="G721" s="34"/>
      <c r="H721" s="221"/>
      <c r="I721" s="2"/>
      <c r="J721" s="221"/>
      <c r="K721" s="2"/>
      <c r="L721" s="221"/>
      <c r="M721" s="2"/>
      <c r="N721" s="221"/>
      <c r="O721" s="2"/>
      <c r="P721" s="221"/>
      <c r="Q721" s="2"/>
      <c r="R721" s="221"/>
      <c r="S721" s="2"/>
      <c r="T721" s="169" t="str">
        <f t="shared" si="66"/>
        <v/>
      </c>
      <c r="U721" s="39" t="str">
        <f t="shared" si="67"/>
        <v/>
      </c>
      <c r="V721" s="170"/>
      <c r="W721" s="40"/>
      <c r="X721" s="41" t="str">
        <f t="shared" si="68"/>
        <v/>
      </c>
      <c r="Y721" s="205" t="str">
        <f t="shared" si="69"/>
        <v/>
      </c>
      <c r="Z721" s="205" t="str">
        <f t="shared" si="70"/>
        <v/>
      </c>
      <c r="AA721" s="163">
        <f t="shared" si="71"/>
        <v>0</v>
      </c>
    </row>
    <row r="722" spans="1:27" ht="26.1" customHeight="1" thickTop="1" thickBot="1">
      <c r="A722" s="32"/>
      <c r="B722" s="33"/>
      <c r="C722" s="32"/>
      <c r="D722" s="218"/>
      <c r="E722" s="219"/>
      <c r="F722" s="220"/>
      <c r="G722" s="34"/>
      <c r="H722" s="221"/>
      <c r="I722" s="2"/>
      <c r="J722" s="221"/>
      <c r="K722" s="2"/>
      <c r="L722" s="221"/>
      <c r="M722" s="2"/>
      <c r="N722" s="221"/>
      <c r="O722" s="2"/>
      <c r="P722" s="221"/>
      <c r="Q722" s="2"/>
      <c r="R722" s="221"/>
      <c r="S722" s="2"/>
      <c r="T722" s="169" t="str">
        <f t="shared" si="66"/>
        <v/>
      </c>
      <c r="U722" s="39" t="str">
        <f t="shared" si="67"/>
        <v/>
      </c>
      <c r="V722" s="170"/>
      <c r="W722" s="40"/>
      <c r="X722" s="41" t="str">
        <f t="shared" si="68"/>
        <v/>
      </c>
      <c r="Y722" s="205" t="str">
        <f t="shared" si="69"/>
        <v/>
      </c>
      <c r="Z722" s="205" t="str">
        <f t="shared" si="70"/>
        <v/>
      </c>
      <c r="AA722" s="163">
        <f t="shared" si="71"/>
        <v>0</v>
      </c>
    </row>
    <row r="723" spans="1:27" ht="26.1" customHeight="1" thickTop="1" thickBot="1">
      <c r="A723" s="32"/>
      <c r="B723" s="33"/>
      <c r="C723" s="32"/>
      <c r="D723" s="218"/>
      <c r="E723" s="219"/>
      <c r="F723" s="220"/>
      <c r="G723" s="34"/>
      <c r="H723" s="221"/>
      <c r="I723" s="2"/>
      <c r="J723" s="221"/>
      <c r="K723" s="2"/>
      <c r="L723" s="221"/>
      <c r="M723" s="2"/>
      <c r="N723" s="221"/>
      <c r="O723" s="2"/>
      <c r="P723" s="221"/>
      <c r="Q723" s="2"/>
      <c r="R723" s="221"/>
      <c r="S723" s="2"/>
      <c r="T723" s="169" t="str">
        <f t="shared" si="66"/>
        <v/>
      </c>
      <c r="U723" s="39" t="str">
        <f t="shared" si="67"/>
        <v/>
      </c>
      <c r="V723" s="170"/>
      <c r="W723" s="40"/>
      <c r="X723" s="41" t="str">
        <f t="shared" si="68"/>
        <v/>
      </c>
      <c r="Y723" s="205" t="str">
        <f t="shared" si="69"/>
        <v/>
      </c>
      <c r="Z723" s="205" t="str">
        <f t="shared" si="70"/>
        <v/>
      </c>
      <c r="AA723" s="163">
        <f t="shared" si="71"/>
        <v>0</v>
      </c>
    </row>
    <row r="724" spans="1:27" ht="26.1" customHeight="1" thickTop="1" thickBot="1">
      <c r="A724" s="32"/>
      <c r="B724" s="33"/>
      <c r="C724" s="32"/>
      <c r="D724" s="218"/>
      <c r="E724" s="219"/>
      <c r="F724" s="220"/>
      <c r="G724" s="34"/>
      <c r="H724" s="221"/>
      <c r="I724" s="2"/>
      <c r="J724" s="221"/>
      <c r="K724" s="2"/>
      <c r="L724" s="221"/>
      <c r="M724" s="2"/>
      <c r="N724" s="221"/>
      <c r="O724" s="2"/>
      <c r="P724" s="221"/>
      <c r="Q724" s="2"/>
      <c r="R724" s="221"/>
      <c r="S724" s="2"/>
      <c r="T724" s="169" t="str">
        <f t="shared" si="66"/>
        <v/>
      </c>
      <c r="U724" s="39" t="str">
        <f t="shared" si="67"/>
        <v/>
      </c>
      <c r="V724" s="170"/>
      <c r="W724" s="40"/>
      <c r="X724" s="41" t="str">
        <f t="shared" si="68"/>
        <v/>
      </c>
      <c r="Y724" s="205" t="str">
        <f t="shared" si="69"/>
        <v/>
      </c>
      <c r="Z724" s="205" t="str">
        <f t="shared" si="70"/>
        <v/>
      </c>
      <c r="AA724" s="163">
        <f t="shared" si="71"/>
        <v>0</v>
      </c>
    </row>
    <row r="725" spans="1:27" ht="26.1" customHeight="1" thickTop="1" thickBot="1">
      <c r="A725" s="32"/>
      <c r="B725" s="33"/>
      <c r="C725" s="32"/>
      <c r="D725" s="218"/>
      <c r="E725" s="219"/>
      <c r="F725" s="220"/>
      <c r="G725" s="34"/>
      <c r="H725" s="221"/>
      <c r="I725" s="2"/>
      <c r="J725" s="221"/>
      <c r="K725" s="2"/>
      <c r="L725" s="221"/>
      <c r="M725" s="2"/>
      <c r="N725" s="221"/>
      <c r="O725" s="2"/>
      <c r="P725" s="221"/>
      <c r="Q725" s="2"/>
      <c r="R725" s="221"/>
      <c r="S725" s="2"/>
      <c r="T725" s="169" t="str">
        <f t="shared" si="66"/>
        <v/>
      </c>
      <c r="U725" s="39" t="str">
        <f t="shared" si="67"/>
        <v/>
      </c>
      <c r="V725" s="170"/>
      <c r="W725" s="40"/>
      <c r="X725" s="41" t="str">
        <f t="shared" si="68"/>
        <v/>
      </c>
      <c r="Y725" s="205" t="str">
        <f t="shared" si="69"/>
        <v/>
      </c>
      <c r="Z725" s="205" t="str">
        <f t="shared" si="70"/>
        <v/>
      </c>
      <c r="AA725" s="163">
        <f t="shared" si="71"/>
        <v>0</v>
      </c>
    </row>
    <row r="726" spans="1:27" ht="26.1" customHeight="1" thickTop="1" thickBot="1">
      <c r="A726" s="32"/>
      <c r="B726" s="33"/>
      <c r="C726" s="32"/>
      <c r="D726" s="218"/>
      <c r="E726" s="219"/>
      <c r="F726" s="220"/>
      <c r="G726" s="34"/>
      <c r="H726" s="221"/>
      <c r="I726" s="2"/>
      <c r="J726" s="221"/>
      <c r="K726" s="2"/>
      <c r="L726" s="221"/>
      <c r="M726" s="2"/>
      <c r="N726" s="221"/>
      <c r="O726" s="2"/>
      <c r="P726" s="221"/>
      <c r="Q726" s="2"/>
      <c r="R726" s="221"/>
      <c r="S726" s="2"/>
      <c r="T726" s="169" t="str">
        <f t="shared" si="66"/>
        <v/>
      </c>
      <c r="U726" s="39" t="str">
        <f t="shared" si="67"/>
        <v/>
      </c>
      <c r="V726" s="170"/>
      <c r="W726" s="40"/>
      <c r="X726" s="41" t="str">
        <f t="shared" si="68"/>
        <v/>
      </c>
      <c r="Y726" s="205" t="str">
        <f t="shared" si="69"/>
        <v/>
      </c>
      <c r="Z726" s="205" t="str">
        <f t="shared" si="70"/>
        <v/>
      </c>
      <c r="AA726" s="163">
        <f t="shared" si="71"/>
        <v>0</v>
      </c>
    </row>
    <row r="727" spans="1:27" ht="26.1" customHeight="1" thickTop="1" thickBot="1">
      <c r="A727" s="32"/>
      <c r="B727" s="33"/>
      <c r="C727" s="32"/>
      <c r="D727" s="218"/>
      <c r="E727" s="219"/>
      <c r="F727" s="220"/>
      <c r="G727" s="34"/>
      <c r="H727" s="221"/>
      <c r="I727" s="2"/>
      <c r="J727" s="221"/>
      <c r="K727" s="2"/>
      <c r="L727" s="221"/>
      <c r="M727" s="2"/>
      <c r="N727" s="221"/>
      <c r="O727" s="2"/>
      <c r="P727" s="221"/>
      <c r="Q727" s="2"/>
      <c r="R727" s="221"/>
      <c r="S727" s="2"/>
      <c r="T727" s="169" t="str">
        <f t="shared" si="66"/>
        <v/>
      </c>
      <c r="U727" s="39" t="str">
        <f t="shared" si="67"/>
        <v/>
      </c>
      <c r="V727" s="170"/>
      <c r="W727" s="40"/>
      <c r="X727" s="41" t="str">
        <f t="shared" si="68"/>
        <v/>
      </c>
      <c r="Y727" s="205" t="str">
        <f t="shared" si="69"/>
        <v/>
      </c>
      <c r="Z727" s="205" t="str">
        <f t="shared" si="70"/>
        <v/>
      </c>
      <c r="AA727" s="163">
        <f t="shared" si="71"/>
        <v>0</v>
      </c>
    </row>
    <row r="728" spans="1:27" ht="26.1" customHeight="1" thickTop="1" thickBot="1">
      <c r="A728" s="32"/>
      <c r="B728" s="33"/>
      <c r="C728" s="32"/>
      <c r="D728" s="218"/>
      <c r="E728" s="219"/>
      <c r="F728" s="220"/>
      <c r="G728" s="34"/>
      <c r="H728" s="221"/>
      <c r="I728" s="2"/>
      <c r="J728" s="221"/>
      <c r="K728" s="2"/>
      <c r="L728" s="221"/>
      <c r="M728" s="2"/>
      <c r="N728" s="221"/>
      <c r="O728" s="2"/>
      <c r="P728" s="221"/>
      <c r="Q728" s="2"/>
      <c r="R728" s="221"/>
      <c r="S728" s="2"/>
      <c r="T728" s="169" t="str">
        <f t="shared" si="66"/>
        <v/>
      </c>
      <c r="U728" s="39" t="str">
        <f t="shared" si="67"/>
        <v/>
      </c>
      <c r="V728" s="170"/>
      <c r="W728" s="40"/>
      <c r="X728" s="41" t="str">
        <f t="shared" si="68"/>
        <v/>
      </c>
      <c r="Y728" s="205" t="str">
        <f t="shared" si="69"/>
        <v/>
      </c>
      <c r="Z728" s="205" t="str">
        <f t="shared" si="70"/>
        <v/>
      </c>
      <c r="AA728" s="163">
        <f t="shared" si="71"/>
        <v>0</v>
      </c>
    </row>
    <row r="729" spans="1:27" ht="26.1" customHeight="1" thickTop="1" thickBot="1">
      <c r="A729" s="32"/>
      <c r="B729" s="33"/>
      <c r="C729" s="32"/>
      <c r="D729" s="218"/>
      <c r="E729" s="219"/>
      <c r="F729" s="220"/>
      <c r="G729" s="34"/>
      <c r="H729" s="221"/>
      <c r="I729" s="2"/>
      <c r="J729" s="221"/>
      <c r="K729" s="2"/>
      <c r="L729" s="221"/>
      <c r="M729" s="2"/>
      <c r="N729" s="221"/>
      <c r="O729" s="2"/>
      <c r="P729" s="221"/>
      <c r="Q729" s="2"/>
      <c r="R729" s="221"/>
      <c r="S729" s="2"/>
      <c r="T729" s="169" t="str">
        <f t="shared" si="66"/>
        <v/>
      </c>
      <c r="U729" s="39" t="str">
        <f t="shared" si="67"/>
        <v/>
      </c>
      <c r="V729" s="170"/>
      <c r="W729" s="40"/>
      <c r="X729" s="41" t="str">
        <f t="shared" si="68"/>
        <v/>
      </c>
      <c r="Y729" s="205" t="str">
        <f t="shared" si="69"/>
        <v/>
      </c>
      <c r="Z729" s="205" t="str">
        <f t="shared" si="70"/>
        <v/>
      </c>
      <c r="AA729" s="163">
        <f t="shared" si="71"/>
        <v>0</v>
      </c>
    </row>
    <row r="730" spans="1:27" ht="26.1" customHeight="1" thickTop="1" thickBot="1">
      <c r="A730" s="32"/>
      <c r="B730" s="33"/>
      <c r="C730" s="32"/>
      <c r="D730" s="218"/>
      <c r="E730" s="219"/>
      <c r="F730" s="220"/>
      <c r="G730" s="34"/>
      <c r="H730" s="221"/>
      <c r="I730" s="2"/>
      <c r="J730" s="221"/>
      <c r="K730" s="2"/>
      <c r="L730" s="221"/>
      <c r="M730" s="2"/>
      <c r="N730" s="221"/>
      <c r="O730" s="2"/>
      <c r="P730" s="221"/>
      <c r="Q730" s="2"/>
      <c r="R730" s="221"/>
      <c r="S730" s="2"/>
      <c r="T730" s="169" t="str">
        <f t="shared" si="66"/>
        <v/>
      </c>
      <c r="U730" s="39" t="str">
        <f t="shared" si="67"/>
        <v/>
      </c>
      <c r="V730" s="170"/>
      <c r="W730" s="40"/>
      <c r="X730" s="41" t="str">
        <f t="shared" si="68"/>
        <v/>
      </c>
      <c r="Y730" s="205" t="str">
        <f t="shared" si="69"/>
        <v/>
      </c>
      <c r="Z730" s="205" t="str">
        <f t="shared" si="70"/>
        <v/>
      </c>
      <c r="AA730" s="163">
        <f t="shared" si="71"/>
        <v>0</v>
      </c>
    </row>
    <row r="731" spans="1:27" ht="26.1" customHeight="1" thickTop="1" thickBot="1">
      <c r="A731" s="32"/>
      <c r="B731" s="33"/>
      <c r="C731" s="32"/>
      <c r="D731" s="218"/>
      <c r="E731" s="219"/>
      <c r="F731" s="220"/>
      <c r="G731" s="34"/>
      <c r="H731" s="221"/>
      <c r="I731" s="2"/>
      <c r="J731" s="221"/>
      <c r="K731" s="2"/>
      <c r="L731" s="221"/>
      <c r="M731" s="2"/>
      <c r="N731" s="221"/>
      <c r="O731" s="2"/>
      <c r="P731" s="221"/>
      <c r="Q731" s="2"/>
      <c r="R731" s="221"/>
      <c r="S731" s="2"/>
      <c r="T731" s="169" t="str">
        <f t="shared" ref="T731:T794" si="72">IF(AND(COUNTA(I731,K731,M731,O731,Q731,S731)=0,COUNTA(H731,J731,L731,N731,P731,R731)=6),"x","")</f>
        <v/>
      </c>
      <c r="U731" s="39" t="str">
        <f t="shared" ref="U731:U794" si="73">IF(COUNTA(I731,K731,M731,O731,Q731,S731)=1,"x","")</f>
        <v/>
      </c>
      <c r="V731" s="170"/>
      <c r="W731" s="40"/>
      <c r="X731" s="41" t="str">
        <f t="shared" si="68"/>
        <v/>
      </c>
      <c r="Y731" s="205" t="str">
        <f t="shared" si="69"/>
        <v/>
      </c>
      <c r="Z731" s="205" t="str">
        <f t="shared" si="70"/>
        <v/>
      </c>
      <c r="AA731" s="163">
        <f t="shared" si="71"/>
        <v>0</v>
      </c>
    </row>
    <row r="732" spans="1:27" ht="26.1" customHeight="1" thickTop="1" thickBot="1">
      <c r="A732" s="32"/>
      <c r="B732" s="33"/>
      <c r="C732" s="32"/>
      <c r="D732" s="218"/>
      <c r="E732" s="219"/>
      <c r="F732" s="220"/>
      <c r="G732" s="34"/>
      <c r="H732" s="221"/>
      <c r="I732" s="2"/>
      <c r="J732" s="221"/>
      <c r="K732" s="2"/>
      <c r="L732" s="221"/>
      <c r="M732" s="2"/>
      <c r="N732" s="221"/>
      <c r="O732" s="2"/>
      <c r="P732" s="221"/>
      <c r="Q732" s="2"/>
      <c r="R732" s="221"/>
      <c r="S732" s="2"/>
      <c r="T732" s="169" t="str">
        <f t="shared" si="72"/>
        <v/>
      </c>
      <c r="U732" s="39" t="str">
        <f t="shared" si="73"/>
        <v/>
      </c>
      <c r="V732" s="170"/>
      <c r="W732" s="40"/>
      <c r="X732" s="41" t="str">
        <f t="shared" si="68"/>
        <v/>
      </c>
      <c r="Y732" s="205" t="str">
        <f t="shared" si="69"/>
        <v/>
      </c>
      <c r="Z732" s="205" t="str">
        <f t="shared" si="70"/>
        <v/>
      </c>
      <c r="AA732" s="163">
        <f t="shared" si="71"/>
        <v>0</v>
      </c>
    </row>
    <row r="733" spans="1:27" ht="26.1" customHeight="1" thickTop="1" thickBot="1">
      <c r="A733" s="32"/>
      <c r="B733" s="33"/>
      <c r="C733" s="32"/>
      <c r="D733" s="218"/>
      <c r="E733" s="219"/>
      <c r="F733" s="220"/>
      <c r="G733" s="34"/>
      <c r="H733" s="221"/>
      <c r="I733" s="2"/>
      <c r="J733" s="221"/>
      <c r="K733" s="2"/>
      <c r="L733" s="221"/>
      <c r="M733" s="2"/>
      <c r="N733" s="221"/>
      <c r="O733" s="2"/>
      <c r="P733" s="221"/>
      <c r="Q733" s="2"/>
      <c r="R733" s="221"/>
      <c r="S733" s="2"/>
      <c r="T733" s="169" t="str">
        <f t="shared" si="72"/>
        <v/>
      </c>
      <c r="U733" s="39" t="str">
        <f t="shared" si="73"/>
        <v/>
      </c>
      <c r="V733" s="170"/>
      <c r="W733" s="40"/>
      <c r="X733" s="41" t="str">
        <f t="shared" si="68"/>
        <v/>
      </c>
      <c r="Y733" s="205" t="str">
        <f t="shared" si="69"/>
        <v/>
      </c>
      <c r="Z733" s="205" t="str">
        <f t="shared" si="70"/>
        <v/>
      </c>
      <c r="AA733" s="163">
        <f t="shared" si="71"/>
        <v>0</v>
      </c>
    </row>
    <row r="734" spans="1:27" ht="26.1" customHeight="1" thickTop="1" thickBot="1">
      <c r="A734" s="32"/>
      <c r="B734" s="33"/>
      <c r="C734" s="32"/>
      <c r="D734" s="218"/>
      <c r="E734" s="219"/>
      <c r="F734" s="220"/>
      <c r="G734" s="34"/>
      <c r="H734" s="221"/>
      <c r="I734" s="2"/>
      <c r="J734" s="221"/>
      <c r="K734" s="2"/>
      <c r="L734" s="221"/>
      <c r="M734" s="2"/>
      <c r="N734" s="221"/>
      <c r="O734" s="2"/>
      <c r="P734" s="221"/>
      <c r="Q734" s="2"/>
      <c r="R734" s="221"/>
      <c r="S734" s="2"/>
      <c r="T734" s="169" t="str">
        <f t="shared" si="72"/>
        <v/>
      </c>
      <c r="U734" s="39" t="str">
        <f t="shared" si="73"/>
        <v/>
      </c>
      <c r="V734" s="170"/>
      <c r="W734" s="40"/>
      <c r="X734" s="41" t="str">
        <f t="shared" si="68"/>
        <v/>
      </c>
      <c r="Y734" s="205" t="str">
        <f t="shared" si="69"/>
        <v/>
      </c>
      <c r="Z734" s="205" t="str">
        <f t="shared" si="70"/>
        <v/>
      </c>
      <c r="AA734" s="163">
        <f t="shared" si="71"/>
        <v>0</v>
      </c>
    </row>
    <row r="735" spans="1:27" ht="26.1" customHeight="1" thickTop="1" thickBot="1">
      <c r="A735" s="32"/>
      <c r="B735" s="33"/>
      <c r="C735" s="32"/>
      <c r="D735" s="218"/>
      <c r="E735" s="219"/>
      <c r="F735" s="220"/>
      <c r="G735" s="34"/>
      <c r="H735" s="221"/>
      <c r="I735" s="2"/>
      <c r="J735" s="221"/>
      <c r="K735" s="2"/>
      <c r="L735" s="221"/>
      <c r="M735" s="2"/>
      <c r="N735" s="221"/>
      <c r="O735" s="2"/>
      <c r="P735" s="221"/>
      <c r="Q735" s="2"/>
      <c r="R735" s="221"/>
      <c r="S735" s="2"/>
      <c r="T735" s="169" t="str">
        <f t="shared" si="72"/>
        <v/>
      </c>
      <c r="U735" s="39" t="str">
        <f t="shared" si="73"/>
        <v/>
      </c>
      <c r="V735" s="170"/>
      <c r="W735" s="40"/>
      <c r="X735" s="41" t="str">
        <f t="shared" si="68"/>
        <v/>
      </c>
      <c r="Y735" s="205" t="str">
        <f t="shared" si="69"/>
        <v/>
      </c>
      <c r="Z735" s="205" t="str">
        <f t="shared" si="70"/>
        <v/>
      </c>
      <c r="AA735" s="163">
        <f t="shared" si="71"/>
        <v>0</v>
      </c>
    </row>
    <row r="736" spans="1:27" ht="26.1" customHeight="1" thickTop="1" thickBot="1">
      <c r="A736" s="32"/>
      <c r="B736" s="33"/>
      <c r="C736" s="32"/>
      <c r="D736" s="218"/>
      <c r="E736" s="219"/>
      <c r="F736" s="220"/>
      <c r="G736" s="34"/>
      <c r="H736" s="221"/>
      <c r="I736" s="2"/>
      <c r="J736" s="221"/>
      <c r="K736" s="2"/>
      <c r="L736" s="221"/>
      <c r="M736" s="2"/>
      <c r="N736" s="221"/>
      <c r="O736" s="2"/>
      <c r="P736" s="221"/>
      <c r="Q736" s="2"/>
      <c r="R736" s="221"/>
      <c r="S736" s="2"/>
      <c r="T736" s="169" t="str">
        <f t="shared" si="72"/>
        <v/>
      </c>
      <c r="U736" s="39" t="str">
        <f t="shared" si="73"/>
        <v/>
      </c>
      <c r="V736" s="170"/>
      <c r="W736" s="40"/>
      <c r="X736" s="41" t="str">
        <f t="shared" si="68"/>
        <v/>
      </c>
      <c r="Y736" s="205" t="str">
        <f t="shared" si="69"/>
        <v/>
      </c>
      <c r="Z736" s="205" t="str">
        <f t="shared" si="70"/>
        <v/>
      </c>
      <c r="AA736" s="163">
        <f t="shared" si="71"/>
        <v>0</v>
      </c>
    </row>
    <row r="737" spans="1:27" ht="26.1" customHeight="1" thickTop="1" thickBot="1">
      <c r="A737" s="32"/>
      <c r="B737" s="33"/>
      <c r="C737" s="32"/>
      <c r="D737" s="218"/>
      <c r="E737" s="219"/>
      <c r="F737" s="220"/>
      <c r="G737" s="34"/>
      <c r="H737" s="221"/>
      <c r="I737" s="2"/>
      <c r="J737" s="221"/>
      <c r="K737" s="2"/>
      <c r="L737" s="221"/>
      <c r="M737" s="2"/>
      <c r="N737" s="221"/>
      <c r="O737" s="2"/>
      <c r="P737" s="221"/>
      <c r="Q737" s="2"/>
      <c r="R737" s="221"/>
      <c r="S737" s="2"/>
      <c r="T737" s="169" t="str">
        <f t="shared" si="72"/>
        <v/>
      </c>
      <c r="U737" s="39" t="str">
        <f t="shared" si="73"/>
        <v/>
      </c>
      <c r="V737" s="170"/>
      <c r="W737" s="40"/>
      <c r="X737" s="41" t="str">
        <f t="shared" si="68"/>
        <v/>
      </c>
      <c r="Y737" s="205" t="str">
        <f t="shared" si="69"/>
        <v/>
      </c>
      <c r="Z737" s="205" t="str">
        <f t="shared" si="70"/>
        <v/>
      </c>
      <c r="AA737" s="163">
        <f t="shared" si="71"/>
        <v>0</v>
      </c>
    </row>
    <row r="738" spans="1:27" ht="26.1" customHeight="1" thickTop="1" thickBot="1">
      <c r="A738" s="32"/>
      <c r="B738" s="33"/>
      <c r="C738" s="32"/>
      <c r="D738" s="218"/>
      <c r="E738" s="219"/>
      <c r="F738" s="220"/>
      <c r="G738" s="34"/>
      <c r="H738" s="221"/>
      <c r="I738" s="2"/>
      <c r="J738" s="221"/>
      <c r="K738" s="2"/>
      <c r="L738" s="221"/>
      <c r="M738" s="2"/>
      <c r="N738" s="221"/>
      <c r="O738" s="2"/>
      <c r="P738" s="221"/>
      <c r="Q738" s="2"/>
      <c r="R738" s="221"/>
      <c r="S738" s="2"/>
      <c r="T738" s="169" t="str">
        <f t="shared" si="72"/>
        <v/>
      </c>
      <c r="U738" s="39" t="str">
        <f t="shared" si="73"/>
        <v/>
      </c>
      <c r="V738" s="170"/>
      <c r="W738" s="40"/>
      <c r="X738" s="41" t="str">
        <f t="shared" si="68"/>
        <v/>
      </c>
      <c r="Y738" s="205" t="str">
        <f t="shared" si="69"/>
        <v/>
      </c>
      <c r="Z738" s="205" t="str">
        <f t="shared" si="70"/>
        <v/>
      </c>
      <c r="AA738" s="163">
        <f t="shared" si="71"/>
        <v>0</v>
      </c>
    </row>
    <row r="739" spans="1:27" ht="26.1" customHeight="1" thickTop="1" thickBot="1">
      <c r="A739" s="32"/>
      <c r="B739" s="33"/>
      <c r="C739" s="32"/>
      <c r="D739" s="218"/>
      <c r="E739" s="219"/>
      <c r="F739" s="220"/>
      <c r="G739" s="34"/>
      <c r="H739" s="221"/>
      <c r="I739" s="2"/>
      <c r="J739" s="221"/>
      <c r="K739" s="2"/>
      <c r="L739" s="221"/>
      <c r="M739" s="2"/>
      <c r="N739" s="221"/>
      <c r="O739" s="2"/>
      <c r="P739" s="221"/>
      <c r="Q739" s="2"/>
      <c r="R739" s="221"/>
      <c r="S739" s="2"/>
      <c r="T739" s="169" t="str">
        <f t="shared" si="72"/>
        <v/>
      </c>
      <c r="U739" s="39" t="str">
        <f t="shared" si="73"/>
        <v/>
      </c>
      <c r="V739" s="170"/>
      <c r="W739" s="40"/>
      <c r="X739" s="41" t="str">
        <f t="shared" si="68"/>
        <v/>
      </c>
      <c r="Y739" s="205" t="str">
        <f t="shared" si="69"/>
        <v/>
      </c>
      <c r="Z739" s="205" t="str">
        <f t="shared" si="70"/>
        <v/>
      </c>
      <c r="AA739" s="163">
        <f t="shared" si="71"/>
        <v>0</v>
      </c>
    </row>
    <row r="740" spans="1:27" ht="26.1" customHeight="1" thickTop="1" thickBot="1">
      <c r="A740" s="32"/>
      <c r="B740" s="33"/>
      <c r="C740" s="32"/>
      <c r="D740" s="218"/>
      <c r="E740" s="219"/>
      <c r="F740" s="220"/>
      <c r="G740" s="34"/>
      <c r="H740" s="221"/>
      <c r="I740" s="2"/>
      <c r="J740" s="221"/>
      <c r="K740" s="2"/>
      <c r="L740" s="221"/>
      <c r="M740" s="2"/>
      <c r="N740" s="221"/>
      <c r="O740" s="2"/>
      <c r="P740" s="221"/>
      <c r="Q740" s="2"/>
      <c r="R740" s="221"/>
      <c r="S740" s="2"/>
      <c r="T740" s="169" t="str">
        <f t="shared" si="72"/>
        <v/>
      </c>
      <c r="U740" s="39" t="str">
        <f t="shared" si="73"/>
        <v/>
      </c>
      <c r="V740" s="170"/>
      <c r="W740" s="40"/>
      <c r="X740" s="41" t="str">
        <f t="shared" si="68"/>
        <v/>
      </c>
      <c r="Y740" s="205" t="str">
        <f t="shared" si="69"/>
        <v/>
      </c>
      <c r="Z740" s="205" t="str">
        <f t="shared" si="70"/>
        <v/>
      </c>
      <c r="AA740" s="163">
        <f t="shared" si="71"/>
        <v>0</v>
      </c>
    </row>
    <row r="741" spans="1:27" ht="26.1" customHeight="1" thickTop="1" thickBot="1">
      <c r="A741" s="32"/>
      <c r="B741" s="33"/>
      <c r="C741" s="32"/>
      <c r="D741" s="218"/>
      <c r="E741" s="219"/>
      <c r="F741" s="220"/>
      <c r="G741" s="34"/>
      <c r="H741" s="221"/>
      <c r="I741" s="2"/>
      <c r="J741" s="221"/>
      <c r="K741" s="2"/>
      <c r="L741" s="221"/>
      <c r="M741" s="2"/>
      <c r="N741" s="221"/>
      <c r="O741" s="2"/>
      <c r="P741" s="221"/>
      <c r="Q741" s="2"/>
      <c r="R741" s="221"/>
      <c r="S741" s="2"/>
      <c r="T741" s="169" t="str">
        <f t="shared" si="72"/>
        <v/>
      </c>
      <c r="U741" s="39" t="str">
        <f t="shared" si="73"/>
        <v/>
      </c>
      <c r="V741" s="170"/>
      <c r="W741" s="40"/>
      <c r="X741" s="41" t="str">
        <f t="shared" si="68"/>
        <v/>
      </c>
      <c r="Y741" s="205" t="str">
        <f t="shared" si="69"/>
        <v/>
      </c>
      <c r="Z741" s="205" t="str">
        <f t="shared" si="70"/>
        <v/>
      </c>
      <c r="AA741" s="163">
        <f t="shared" si="71"/>
        <v>0</v>
      </c>
    </row>
    <row r="742" spans="1:27" ht="26.1" customHeight="1" thickTop="1" thickBot="1">
      <c r="A742" s="32"/>
      <c r="B742" s="33"/>
      <c r="C742" s="32"/>
      <c r="D742" s="218"/>
      <c r="E742" s="219"/>
      <c r="F742" s="220"/>
      <c r="G742" s="34"/>
      <c r="H742" s="221"/>
      <c r="I742" s="2"/>
      <c r="J742" s="221"/>
      <c r="K742" s="2"/>
      <c r="L742" s="221"/>
      <c r="M742" s="2"/>
      <c r="N742" s="221"/>
      <c r="O742" s="2"/>
      <c r="P742" s="221"/>
      <c r="Q742" s="2"/>
      <c r="R742" s="221"/>
      <c r="S742" s="2"/>
      <c r="T742" s="169" t="str">
        <f t="shared" si="72"/>
        <v/>
      </c>
      <c r="U742" s="39" t="str">
        <f t="shared" si="73"/>
        <v/>
      </c>
      <c r="V742" s="170"/>
      <c r="W742" s="40"/>
      <c r="X742" s="41" t="str">
        <f t="shared" si="68"/>
        <v/>
      </c>
      <c r="Y742" s="205" t="str">
        <f t="shared" si="69"/>
        <v/>
      </c>
      <c r="Z742" s="205" t="str">
        <f t="shared" si="70"/>
        <v/>
      </c>
      <c r="AA742" s="163">
        <f t="shared" si="71"/>
        <v>0</v>
      </c>
    </row>
    <row r="743" spans="1:27" ht="26.1" customHeight="1" thickTop="1" thickBot="1">
      <c r="A743" s="32"/>
      <c r="B743" s="33"/>
      <c r="C743" s="32"/>
      <c r="D743" s="218"/>
      <c r="E743" s="219"/>
      <c r="F743" s="220"/>
      <c r="G743" s="34"/>
      <c r="H743" s="221"/>
      <c r="I743" s="2"/>
      <c r="J743" s="221"/>
      <c r="K743" s="2"/>
      <c r="L743" s="221"/>
      <c r="M743" s="2"/>
      <c r="N743" s="221"/>
      <c r="O743" s="2"/>
      <c r="P743" s="221"/>
      <c r="Q743" s="2"/>
      <c r="R743" s="221"/>
      <c r="S743" s="2"/>
      <c r="T743" s="169" t="str">
        <f t="shared" si="72"/>
        <v/>
      </c>
      <c r="U743" s="39" t="str">
        <f t="shared" si="73"/>
        <v/>
      </c>
      <c r="V743" s="170"/>
      <c r="W743" s="40"/>
      <c r="X743" s="41" t="str">
        <f t="shared" si="68"/>
        <v/>
      </c>
      <c r="Y743" s="205" t="str">
        <f t="shared" si="69"/>
        <v/>
      </c>
      <c r="Z743" s="205" t="str">
        <f t="shared" si="70"/>
        <v/>
      </c>
      <c r="AA743" s="163">
        <f t="shared" si="71"/>
        <v>0</v>
      </c>
    </row>
    <row r="744" spans="1:27" ht="26.1" customHeight="1" thickTop="1" thickBot="1">
      <c r="A744" s="32"/>
      <c r="B744" s="33"/>
      <c r="C744" s="32"/>
      <c r="D744" s="218"/>
      <c r="E744" s="219"/>
      <c r="F744" s="220"/>
      <c r="G744" s="34"/>
      <c r="H744" s="221"/>
      <c r="I744" s="2"/>
      <c r="J744" s="221"/>
      <c r="K744" s="2"/>
      <c r="L744" s="221"/>
      <c r="M744" s="2"/>
      <c r="N744" s="221"/>
      <c r="O744" s="2"/>
      <c r="P744" s="221"/>
      <c r="Q744" s="2"/>
      <c r="R744" s="221"/>
      <c r="S744" s="2"/>
      <c r="T744" s="169" t="str">
        <f t="shared" si="72"/>
        <v/>
      </c>
      <c r="U744" s="39" t="str">
        <f t="shared" si="73"/>
        <v/>
      </c>
      <c r="V744" s="170"/>
      <c r="W744" s="40"/>
      <c r="X744" s="41" t="str">
        <f t="shared" si="68"/>
        <v/>
      </c>
      <c r="Y744" s="205" t="str">
        <f t="shared" si="69"/>
        <v/>
      </c>
      <c r="Z744" s="205" t="str">
        <f t="shared" si="70"/>
        <v/>
      </c>
      <c r="AA744" s="163">
        <f t="shared" si="71"/>
        <v>0</v>
      </c>
    </row>
    <row r="745" spans="1:27" ht="26.1" customHeight="1" thickTop="1" thickBot="1">
      <c r="A745" s="32"/>
      <c r="B745" s="33"/>
      <c r="C745" s="32"/>
      <c r="D745" s="218"/>
      <c r="E745" s="219"/>
      <c r="F745" s="220"/>
      <c r="G745" s="34"/>
      <c r="H745" s="221"/>
      <c r="I745" s="2"/>
      <c r="J745" s="221"/>
      <c r="K745" s="2"/>
      <c r="L745" s="221"/>
      <c r="M745" s="2"/>
      <c r="N745" s="221"/>
      <c r="O745" s="2"/>
      <c r="P745" s="221"/>
      <c r="Q745" s="2"/>
      <c r="R745" s="221"/>
      <c r="S745" s="2"/>
      <c r="T745" s="169" t="str">
        <f t="shared" si="72"/>
        <v/>
      </c>
      <c r="U745" s="39" t="str">
        <f t="shared" si="73"/>
        <v/>
      </c>
      <c r="V745" s="170"/>
      <c r="W745" s="40"/>
      <c r="X745" s="41" t="str">
        <f t="shared" si="68"/>
        <v/>
      </c>
      <c r="Y745" s="205" t="str">
        <f t="shared" si="69"/>
        <v/>
      </c>
      <c r="Z745" s="205" t="str">
        <f t="shared" si="70"/>
        <v/>
      </c>
      <c r="AA745" s="163">
        <f t="shared" si="71"/>
        <v>0</v>
      </c>
    </row>
    <row r="746" spans="1:27" ht="26.1" customHeight="1" thickTop="1" thickBot="1">
      <c r="A746" s="32"/>
      <c r="B746" s="33"/>
      <c r="C746" s="32"/>
      <c r="D746" s="218"/>
      <c r="E746" s="219"/>
      <c r="F746" s="220"/>
      <c r="G746" s="34"/>
      <c r="H746" s="221"/>
      <c r="I746" s="2"/>
      <c r="J746" s="221"/>
      <c r="K746" s="2"/>
      <c r="L746" s="221"/>
      <c r="M746" s="2"/>
      <c r="N746" s="221"/>
      <c r="O746" s="2"/>
      <c r="P746" s="221"/>
      <c r="Q746" s="2"/>
      <c r="R746" s="221"/>
      <c r="S746" s="2"/>
      <c r="T746" s="169" t="str">
        <f t="shared" si="72"/>
        <v/>
      </c>
      <c r="U746" s="39" t="str">
        <f t="shared" si="73"/>
        <v/>
      </c>
      <c r="V746" s="170"/>
      <c r="W746" s="40"/>
      <c r="X746" s="41" t="str">
        <f t="shared" si="68"/>
        <v/>
      </c>
      <c r="Y746" s="205" t="str">
        <f t="shared" si="69"/>
        <v/>
      </c>
      <c r="Z746" s="205" t="str">
        <f t="shared" si="70"/>
        <v/>
      </c>
      <c r="AA746" s="163">
        <f t="shared" si="71"/>
        <v>0</v>
      </c>
    </row>
    <row r="747" spans="1:27" ht="26.1" customHeight="1" thickTop="1" thickBot="1">
      <c r="A747" s="32"/>
      <c r="B747" s="33"/>
      <c r="C747" s="32"/>
      <c r="D747" s="218"/>
      <c r="E747" s="219"/>
      <c r="F747" s="220"/>
      <c r="G747" s="34"/>
      <c r="H747" s="221"/>
      <c r="I747" s="2"/>
      <c r="J747" s="221"/>
      <c r="K747" s="2"/>
      <c r="L747" s="221"/>
      <c r="M747" s="2"/>
      <c r="N747" s="221"/>
      <c r="O747" s="2"/>
      <c r="P747" s="221"/>
      <c r="Q747" s="2"/>
      <c r="R747" s="221"/>
      <c r="S747" s="2"/>
      <c r="T747" s="169" t="str">
        <f t="shared" si="72"/>
        <v/>
      </c>
      <c r="U747" s="39" t="str">
        <f t="shared" si="73"/>
        <v/>
      </c>
      <c r="V747" s="170"/>
      <c r="W747" s="40"/>
      <c r="X747" s="41" t="str">
        <f t="shared" si="68"/>
        <v/>
      </c>
      <c r="Y747" s="205" t="str">
        <f t="shared" si="69"/>
        <v/>
      </c>
      <c r="Z747" s="205" t="str">
        <f t="shared" si="70"/>
        <v/>
      </c>
      <c r="AA747" s="163">
        <f t="shared" si="71"/>
        <v>0</v>
      </c>
    </row>
    <row r="748" spans="1:27" ht="26.1" customHeight="1" thickTop="1" thickBot="1">
      <c r="A748" s="32"/>
      <c r="B748" s="33"/>
      <c r="C748" s="32"/>
      <c r="D748" s="218"/>
      <c r="E748" s="219"/>
      <c r="F748" s="220"/>
      <c r="G748" s="34"/>
      <c r="H748" s="221"/>
      <c r="I748" s="2"/>
      <c r="J748" s="221"/>
      <c r="K748" s="2"/>
      <c r="L748" s="221"/>
      <c r="M748" s="2"/>
      <c r="N748" s="221"/>
      <c r="O748" s="2"/>
      <c r="P748" s="221"/>
      <c r="Q748" s="2"/>
      <c r="R748" s="221"/>
      <c r="S748" s="2"/>
      <c r="T748" s="169" t="str">
        <f t="shared" si="72"/>
        <v/>
      </c>
      <c r="U748" s="39" t="str">
        <f t="shared" si="73"/>
        <v/>
      </c>
      <c r="V748" s="170"/>
      <c r="W748" s="40"/>
      <c r="X748" s="41" t="str">
        <f t="shared" si="68"/>
        <v/>
      </c>
      <c r="Y748" s="205" t="str">
        <f t="shared" si="69"/>
        <v/>
      </c>
      <c r="Z748" s="205" t="str">
        <f t="shared" si="70"/>
        <v/>
      </c>
      <c r="AA748" s="163">
        <f t="shared" si="71"/>
        <v>0</v>
      </c>
    </row>
    <row r="749" spans="1:27" ht="26.1" customHeight="1" thickTop="1" thickBot="1">
      <c r="A749" s="32"/>
      <c r="B749" s="33"/>
      <c r="C749" s="32"/>
      <c r="D749" s="218"/>
      <c r="E749" s="219"/>
      <c r="F749" s="220"/>
      <c r="G749" s="34"/>
      <c r="H749" s="221"/>
      <c r="I749" s="2"/>
      <c r="J749" s="221"/>
      <c r="K749" s="2"/>
      <c r="L749" s="221"/>
      <c r="M749" s="2"/>
      <c r="N749" s="221"/>
      <c r="O749" s="2"/>
      <c r="P749" s="221"/>
      <c r="Q749" s="2"/>
      <c r="R749" s="221"/>
      <c r="S749" s="2"/>
      <c r="T749" s="169" t="str">
        <f t="shared" si="72"/>
        <v/>
      </c>
      <c r="U749" s="39" t="str">
        <f t="shared" si="73"/>
        <v/>
      </c>
      <c r="V749" s="170"/>
      <c r="W749" s="40"/>
      <c r="X749" s="41" t="str">
        <f t="shared" si="68"/>
        <v/>
      </c>
      <c r="Y749" s="205" t="str">
        <f t="shared" si="69"/>
        <v/>
      </c>
      <c r="Z749" s="205" t="str">
        <f t="shared" si="70"/>
        <v/>
      </c>
      <c r="AA749" s="163">
        <f t="shared" si="71"/>
        <v>0</v>
      </c>
    </row>
    <row r="750" spans="1:27" ht="26.1" customHeight="1" thickTop="1" thickBot="1">
      <c r="A750" s="32"/>
      <c r="B750" s="33"/>
      <c r="C750" s="32"/>
      <c r="D750" s="218"/>
      <c r="E750" s="219"/>
      <c r="F750" s="220"/>
      <c r="G750" s="34"/>
      <c r="H750" s="221"/>
      <c r="I750" s="2"/>
      <c r="J750" s="221"/>
      <c r="K750" s="2"/>
      <c r="L750" s="221"/>
      <c r="M750" s="2"/>
      <c r="N750" s="221"/>
      <c r="O750" s="2"/>
      <c r="P750" s="221"/>
      <c r="Q750" s="2"/>
      <c r="R750" s="221"/>
      <c r="S750" s="2"/>
      <c r="T750" s="169" t="str">
        <f t="shared" si="72"/>
        <v/>
      </c>
      <c r="U750" s="39" t="str">
        <f t="shared" si="73"/>
        <v/>
      </c>
      <c r="V750" s="170"/>
      <c r="W750" s="40"/>
      <c r="X750" s="41" t="str">
        <f t="shared" si="68"/>
        <v/>
      </c>
      <c r="Y750" s="205" t="str">
        <f t="shared" si="69"/>
        <v/>
      </c>
      <c r="Z750" s="205" t="str">
        <f t="shared" si="70"/>
        <v/>
      </c>
      <c r="AA750" s="163">
        <f t="shared" si="71"/>
        <v>0</v>
      </c>
    </row>
    <row r="751" spans="1:27" ht="26.1" customHeight="1" thickTop="1" thickBot="1">
      <c r="A751" s="32"/>
      <c r="B751" s="33"/>
      <c r="C751" s="32"/>
      <c r="D751" s="218"/>
      <c r="E751" s="219"/>
      <c r="F751" s="220"/>
      <c r="G751" s="34"/>
      <c r="H751" s="221"/>
      <c r="I751" s="2"/>
      <c r="J751" s="221"/>
      <c r="K751" s="2"/>
      <c r="L751" s="221"/>
      <c r="M751" s="2"/>
      <c r="N751" s="221"/>
      <c r="O751" s="2"/>
      <c r="P751" s="221"/>
      <c r="Q751" s="2"/>
      <c r="R751" s="221"/>
      <c r="S751" s="2"/>
      <c r="T751" s="169" t="str">
        <f t="shared" si="72"/>
        <v/>
      </c>
      <c r="U751" s="39" t="str">
        <f t="shared" si="73"/>
        <v/>
      </c>
      <c r="V751" s="170"/>
      <c r="W751" s="40"/>
      <c r="X751" s="41" t="str">
        <f t="shared" si="68"/>
        <v/>
      </c>
      <c r="Y751" s="205" t="str">
        <f t="shared" si="69"/>
        <v/>
      </c>
      <c r="Z751" s="205" t="str">
        <f t="shared" si="70"/>
        <v/>
      </c>
      <c r="AA751" s="163">
        <f t="shared" si="71"/>
        <v>0</v>
      </c>
    </row>
    <row r="752" spans="1:27" ht="26.1" customHeight="1" thickTop="1" thickBot="1">
      <c r="A752" s="32"/>
      <c r="B752" s="33"/>
      <c r="C752" s="32"/>
      <c r="D752" s="218"/>
      <c r="E752" s="219"/>
      <c r="F752" s="220"/>
      <c r="G752" s="34"/>
      <c r="H752" s="221"/>
      <c r="I752" s="2"/>
      <c r="J752" s="221"/>
      <c r="K752" s="2"/>
      <c r="L752" s="221"/>
      <c r="M752" s="2"/>
      <c r="N752" s="221"/>
      <c r="O752" s="2"/>
      <c r="P752" s="221"/>
      <c r="Q752" s="2"/>
      <c r="R752" s="221"/>
      <c r="S752" s="2"/>
      <c r="T752" s="169" t="str">
        <f t="shared" si="72"/>
        <v/>
      </c>
      <c r="U752" s="39" t="str">
        <f t="shared" si="73"/>
        <v/>
      </c>
      <c r="V752" s="170"/>
      <c r="W752" s="40"/>
      <c r="X752" s="41" t="str">
        <f t="shared" si="68"/>
        <v/>
      </c>
      <c r="Y752" s="205" t="str">
        <f t="shared" si="69"/>
        <v/>
      </c>
      <c r="Z752" s="205" t="str">
        <f t="shared" si="70"/>
        <v/>
      </c>
      <c r="AA752" s="163">
        <f t="shared" si="71"/>
        <v>0</v>
      </c>
    </row>
    <row r="753" spans="1:27" ht="26.1" customHeight="1" thickTop="1" thickBot="1">
      <c r="A753" s="32"/>
      <c r="B753" s="33"/>
      <c r="C753" s="32"/>
      <c r="D753" s="218"/>
      <c r="E753" s="219"/>
      <c r="F753" s="220"/>
      <c r="G753" s="34"/>
      <c r="H753" s="221"/>
      <c r="I753" s="2"/>
      <c r="J753" s="221"/>
      <c r="K753" s="2"/>
      <c r="L753" s="221"/>
      <c r="M753" s="2"/>
      <c r="N753" s="221"/>
      <c r="O753" s="2"/>
      <c r="P753" s="221"/>
      <c r="Q753" s="2"/>
      <c r="R753" s="221"/>
      <c r="S753" s="2"/>
      <c r="T753" s="169" t="str">
        <f t="shared" si="72"/>
        <v/>
      </c>
      <c r="U753" s="39" t="str">
        <f t="shared" si="73"/>
        <v/>
      </c>
      <c r="V753" s="170"/>
      <c r="W753" s="40"/>
      <c r="X753" s="41" t="str">
        <f t="shared" si="68"/>
        <v/>
      </c>
      <c r="Y753" s="205" t="str">
        <f t="shared" si="69"/>
        <v/>
      </c>
      <c r="Z753" s="205" t="str">
        <f t="shared" si="70"/>
        <v/>
      </c>
      <c r="AA753" s="163">
        <f t="shared" si="71"/>
        <v>0</v>
      </c>
    </row>
    <row r="754" spans="1:27" ht="26.1" customHeight="1" thickTop="1" thickBot="1">
      <c r="A754" s="32"/>
      <c r="B754" s="33"/>
      <c r="C754" s="32"/>
      <c r="D754" s="218"/>
      <c r="E754" s="219"/>
      <c r="F754" s="220"/>
      <c r="G754" s="34"/>
      <c r="H754" s="221"/>
      <c r="I754" s="2"/>
      <c r="J754" s="221"/>
      <c r="K754" s="2"/>
      <c r="L754" s="221"/>
      <c r="M754" s="2"/>
      <c r="N754" s="221"/>
      <c r="O754" s="2"/>
      <c r="P754" s="221"/>
      <c r="Q754" s="2"/>
      <c r="R754" s="221"/>
      <c r="S754" s="2"/>
      <c r="T754" s="169" t="str">
        <f t="shared" si="72"/>
        <v/>
      </c>
      <c r="U754" s="39" t="str">
        <f t="shared" si="73"/>
        <v/>
      </c>
      <c r="V754" s="170"/>
      <c r="W754" s="40"/>
      <c r="X754" s="41" t="str">
        <f t="shared" si="68"/>
        <v/>
      </c>
      <c r="Y754" s="205" t="str">
        <f t="shared" si="69"/>
        <v/>
      </c>
      <c r="Z754" s="205" t="str">
        <f t="shared" si="70"/>
        <v/>
      </c>
      <c r="AA754" s="163">
        <f t="shared" si="71"/>
        <v>0</v>
      </c>
    </row>
    <row r="755" spans="1:27" ht="26.1" customHeight="1" thickTop="1" thickBot="1">
      <c r="A755" s="32"/>
      <c r="B755" s="33"/>
      <c r="C755" s="32"/>
      <c r="D755" s="218"/>
      <c r="E755" s="219"/>
      <c r="F755" s="220"/>
      <c r="G755" s="34"/>
      <c r="H755" s="221"/>
      <c r="I755" s="2"/>
      <c r="J755" s="221"/>
      <c r="K755" s="2"/>
      <c r="L755" s="221"/>
      <c r="M755" s="2"/>
      <c r="N755" s="221"/>
      <c r="O755" s="2"/>
      <c r="P755" s="221"/>
      <c r="Q755" s="2"/>
      <c r="R755" s="221"/>
      <c r="S755" s="2"/>
      <c r="T755" s="169" t="str">
        <f t="shared" si="72"/>
        <v/>
      </c>
      <c r="U755" s="39" t="str">
        <f t="shared" si="73"/>
        <v/>
      </c>
      <c r="V755" s="170"/>
      <c r="W755" s="40"/>
      <c r="X755" s="41" t="str">
        <f t="shared" si="68"/>
        <v/>
      </c>
      <c r="Y755" s="205" t="str">
        <f t="shared" si="69"/>
        <v/>
      </c>
      <c r="Z755" s="205" t="str">
        <f t="shared" si="70"/>
        <v/>
      </c>
      <c r="AA755" s="163">
        <f t="shared" si="71"/>
        <v>0</v>
      </c>
    </row>
    <row r="756" spans="1:27" ht="26.1" customHeight="1" thickTop="1" thickBot="1">
      <c r="A756" s="32"/>
      <c r="B756" s="33"/>
      <c r="C756" s="32"/>
      <c r="D756" s="218"/>
      <c r="E756" s="219"/>
      <c r="F756" s="220"/>
      <c r="G756" s="34"/>
      <c r="H756" s="221"/>
      <c r="I756" s="2"/>
      <c r="J756" s="221"/>
      <c r="K756" s="2"/>
      <c r="L756" s="221"/>
      <c r="M756" s="2"/>
      <c r="N756" s="221"/>
      <c r="O756" s="2"/>
      <c r="P756" s="221"/>
      <c r="Q756" s="2"/>
      <c r="R756" s="221"/>
      <c r="S756" s="2"/>
      <c r="T756" s="169" t="str">
        <f t="shared" si="72"/>
        <v/>
      </c>
      <c r="U756" s="39" t="str">
        <f t="shared" si="73"/>
        <v/>
      </c>
      <c r="V756" s="170"/>
      <c r="W756" s="40"/>
      <c r="X756" s="41" t="str">
        <f t="shared" si="68"/>
        <v/>
      </c>
      <c r="Y756" s="205" t="str">
        <f t="shared" si="69"/>
        <v/>
      </c>
      <c r="Z756" s="205" t="str">
        <f t="shared" si="70"/>
        <v/>
      </c>
      <c r="AA756" s="163">
        <f t="shared" si="71"/>
        <v>0</v>
      </c>
    </row>
    <row r="757" spans="1:27" ht="26.1" customHeight="1" thickTop="1" thickBot="1">
      <c r="A757" s="32"/>
      <c r="B757" s="33"/>
      <c r="C757" s="32"/>
      <c r="D757" s="218"/>
      <c r="E757" s="219"/>
      <c r="F757" s="220"/>
      <c r="G757" s="34"/>
      <c r="H757" s="221"/>
      <c r="I757" s="2"/>
      <c r="J757" s="221"/>
      <c r="K757" s="2"/>
      <c r="L757" s="221"/>
      <c r="M757" s="2"/>
      <c r="N757" s="221"/>
      <c r="O757" s="2"/>
      <c r="P757" s="221"/>
      <c r="Q757" s="2"/>
      <c r="R757" s="221"/>
      <c r="S757" s="2"/>
      <c r="T757" s="169" t="str">
        <f t="shared" si="72"/>
        <v/>
      </c>
      <c r="U757" s="39" t="str">
        <f t="shared" si="73"/>
        <v/>
      </c>
      <c r="V757" s="170"/>
      <c r="W757" s="40"/>
      <c r="X757" s="41" t="str">
        <f t="shared" si="68"/>
        <v/>
      </c>
      <c r="Y757" s="205" t="str">
        <f t="shared" si="69"/>
        <v/>
      </c>
      <c r="Z757" s="205" t="str">
        <f t="shared" si="70"/>
        <v/>
      </c>
      <c r="AA757" s="163">
        <f t="shared" si="71"/>
        <v>0</v>
      </c>
    </row>
    <row r="758" spans="1:27" ht="26.1" customHeight="1" thickTop="1" thickBot="1">
      <c r="A758" s="32"/>
      <c r="B758" s="33"/>
      <c r="C758" s="32"/>
      <c r="D758" s="218"/>
      <c r="E758" s="219"/>
      <c r="F758" s="220"/>
      <c r="G758" s="34"/>
      <c r="H758" s="221"/>
      <c r="I758" s="2"/>
      <c r="J758" s="221"/>
      <c r="K758" s="2"/>
      <c r="L758" s="221"/>
      <c r="M758" s="2"/>
      <c r="N758" s="221"/>
      <c r="O758" s="2"/>
      <c r="P758" s="221"/>
      <c r="Q758" s="2"/>
      <c r="R758" s="221"/>
      <c r="S758" s="2"/>
      <c r="T758" s="169" t="str">
        <f t="shared" si="72"/>
        <v/>
      </c>
      <c r="U758" s="39" t="str">
        <f t="shared" si="73"/>
        <v/>
      </c>
      <c r="V758" s="170"/>
      <c r="W758" s="40"/>
      <c r="X758" s="41" t="str">
        <f t="shared" si="68"/>
        <v/>
      </c>
      <c r="Y758" s="205" t="str">
        <f t="shared" si="69"/>
        <v/>
      </c>
      <c r="Z758" s="205" t="str">
        <f t="shared" si="70"/>
        <v/>
      </c>
      <c r="AA758" s="163">
        <f t="shared" si="71"/>
        <v>0</v>
      </c>
    </row>
    <row r="759" spans="1:27" ht="26.1" customHeight="1" thickTop="1" thickBot="1">
      <c r="A759" s="32"/>
      <c r="B759" s="33"/>
      <c r="C759" s="32"/>
      <c r="D759" s="218"/>
      <c r="E759" s="219"/>
      <c r="F759" s="220"/>
      <c r="G759" s="34"/>
      <c r="H759" s="221"/>
      <c r="I759" s="2"/>
      <c r="J759" s="221"/>
      <c r="K759" s="2"/>
      <c r="L759" s="221"/>
      <c r="M759" s="2"/>
      <c r="N759" s="221"/>
      <c r="O759" s="2"/>
      <c r="P759" s="221"/>
      <c r="Q759" s="2"/>
      <c r="R759" s="221"/>
      <c r="S759" s="2"/>
      <c r="T759" s="169" t="str">
        <f t="shared" si="72"/>
        <v/>
      </c>
      <c r="U759" s="39" t="str">
        <f t="shared" si="73"/>
        <v/>
      </c>
      <c r="V759" s="170"/>
      <c r="W759" s="40"/>
      <c r="X759" s="41" t="str">
        <f t="shared" si="68"/>
        <v/>
      </c>
      <c r="Y759" s="205" t="str">
        <f t="shared" si="69"/>
        <v/>
      </c>
      <c r="Z759" s="205" t="str">
        <f t="shared" si="70"/>
        <v/>
      </c>
      <c r="AA759" s="163">
        <f t="shared" si="71"/>
        <v>0</v>
      </c>
    </row>
    <row r="760" spans="1:27" ht="26.1" customHeight="1" thickTop="1" thickBot="1">
      <c r="A760" s="32"/>
      <c r="B760" s="33"/>
      <c r="C760" s="32"/>
      <c r="D760" s="218"/>
      <c r="E760" s="219"/>
      <c r="F760" s="220"/>
      <c r="G760" s="34"/>
      <c r="H760" s="221"/>
      <c r="I760" s="2"/>
      <c r="J760" s="221"/>
      <c r="K760" s="2"/>
      <c r="L760" s="221"/>
      <c r="M760" s="2"/>
      <c r="N760" s="221"/>
      <c r="O760" s="2"/>
      <c r="P760" s="221"/>
      <c r="Q760" s="2"/>
      <c r="R760" s="221"/>
      <c r="S760" s="2"/>
      <c r="T760" s="169" t="str">
        <f t="shared" si="72"/>
        <v/>
      </c>
      <c r="U760" s="39" t="str">
        <f t="shared" si="73"/>
        <v/>
      </c>
      <c r="V760" s="170"/>
      <c r="W760" s="40"/>
      <c r="X760" s="41" t="str">
        <f t="shared" si="68"/>
        <v/>
      </c>
      <c r="Y760" s="205" t="str">
        <f t="shared" si="69"/>
        <v/>
      </c>
      <c r="Z760" s="205" t="str">
        <f t="shared" si="70"/>
        <v/>
      </c>
      <c r="AA760" s="163">
        <f t="shared" si="71"/>
        <v>0</v>
      </c>
    </row>
    <row r="761" spans="1:27" ht="26.1" customHeight="1" thickTop="1" thickBot="1">
      <c r="A761" s="32"/>
      <c r="B761" s="33"/>
      <c r="C761" s="32"/>
      <c r="D761" s="218"/>
      <c r="E761" s="219"/>
      <c r="F761" s="220"/>
      <c r="G761" s="34"/>
      <c r="H761" s="221"/>
      <c r="I761" s="2"/>
      <c r="J761" s="221"/>
      <c r="K761" s="2"/>
      <c r="L761" s="221"/>
      <c r="M761" s="2"/>
      <c r="N761" s="221"/>
      <c r="O761" s="2"/>
      <c r="P761" s="221"/>
      <c r="Q761" s="2"/>
      <c r="R761" s="221"/>
      <c r="S761" s="2"/>
      <c r="T761" s="169" t="str">
        <f t="shared" si="72"/>
        <v/>
      </c>
      <c r="U761" s="39" t="str">
        <f t="shared" si="73"/>
        <v/>
      </c>
      <c r="V761" s="170"/>
      <c r="W761" s="40"/>
      <c r="X761" s="41" t="str">
        <f t="shared" si="68"/>
        <v/>
      </c>
      <c r="Y761" s="205" t="str">
        <f t="shared" si="69"/>
        <v/>
      </c>
      <c r="Z761" s="205" t="str">
        <f t="shared" si="70"/>
        <v/>
      </c>
      <c r="AA761" s="163">
        <f t="shared" si="71"/>
        <v>0</v>
      </c>
    </row>
    <row r="762" spans="1:27" ht="26.1" customHeight="1" thickTop="1" thickBot="1">
      <c r="A762" s="32"/>
      <c r="B762" s="33"/>
      <c r="C762" s="32"/>
      <c r="D762" s="218"/>
      <c r="E762" s="219"/>
      <c r="F762" s="220"/>
      <c r="G762" s="34"/>
      <c r="H762" s="221"/>
      <c r="I762" s="2"/>
      <c r="J762" s="221"/>
      <c r="K762" s="2"/>
      <c r="L762" s="221"/>
      <c r="M762" s="2"/>
      <c r="N762" s="221"/>
      <c r="O762" s="2"/>
      <c r="P762" s="221"/>
      <c r="Q762" s="2"/>
      <c r="R762" s="221"/>
      <c r="S762" s="2"/>
      <c r="T762" s="169" t="str">
        <f t="shared" si="72"/>
        <v/>
      </c>
      <c r="U762" s="39" t="str">
        <f t="shared" si="73"/>
        <v/>
      </c>
      <c r="V762" s="170"/>
      <c r="W762" s="40"/>
      <c r="X762" s="41" t="str">
        <f t="shared" si="68"/>
        <v/>
      </c>
      <c r="Y762" s="205" t="str">
        <f t="shared" si="69"/>
        <v/>
      </c>
      <c r="Z762" s="205" t="str">
        <f t="shared" si="70"/>
        <v/>
      </c>
      <c r="AA762" s="163">
        <f t="shared" si="71"/>
        <v>0</v>
      </c>
    </row>
    <row r="763" spans="1:27" ht="26.1" customHeight="1" thickTop="1" thickBot="1">
      <c r="A763" s="32"/>
      <c r="B763" s="33"/>
      <c r="C763" s="32"/>
      <c r="D763" s="218"/>
      <c r="E763" s="219"/>
      <c r="F763" s="220"/>
      <c r="G763" s="34"/>
      <c r="H763" s="221"/>
      <c r="I763" s="2"/>
      <c r="J763" s="221"/>
      <c r="K763" s="2"/>
      <c r="L763" s="221"/>
      <c r="M763" s="2"/>
      <c r="N763" s="221"/>
      <c r="O763" s="2"/>
      <c r="P763" s="221"/>
      <c r="Q763" s="2"/>
      <c r="R763" s="221"/>
      <c r="S763" s="2"/>
      <c r="T763" s="169" t="str">
        <f t="shared" si="72"/>
        <v/>
      </c>
      <c r="U763" s="39" t="str">
        <f t="shared" si="73"/>
        <v/>
      </c>
      <c r="V763" s="170"/>
      <c r="W763" s="40"/>
      <c r="X763" s="41" t="str">
        <f t="shared" si="68"/>
        <v/>
      </c>
      <c r="Y763" s="205" t="str">
        <f t="shared" si="69"/>
        <v/>
      </c>
      <c r="Z763" s="205" t="str">
        <f t="shared" si="70"/>
        <v/>
      </c>
      <c r="AA763" s="163">
        <f t="shared" si="71"/>
        <v>0</v>
      </c>
    </row>
    <row r="764" spans="1:27" ht="26.1" customHeight="1" thickTop="1" thickBot="1">
      <c r="A764" s="32"/>
      <c r="B764" s="33"/>
      <c r="C764" s="32"/>
      <c r="D764" s="218"/>
      <c r="E764" s="219"/>
      <c r="F764" s="220"/>
      <c r="G764" s="34"/>
      <c r="H764" s="221"/>
      <c r="I764" s="2"/>
      <c r="J764" s="221"/>
      <c r="K764" s="2"/>
      <c r="L764" s="221"/>
      <c r="M764" s="2"/>
      <c r="N764" s="221"/>
      <c r="O764" s="2"/>
      <c r="P764" s="221"/>
      <c r="Q764" s="2"/>
      <c r="R764" s="221"/>
      <c r="S764" s="2"/>
      <c r="T764" s="169" t="str">
        <f t="shared" si="72"/>
        <v/>
      </c>
      <c r="U764" s="39" t="str">
        <f t="shared" si="73"/>
        <v/>
      </c>
      <c r="V764" s="170"/>
      <c r="W764" s="40"/>
      <c r="X764" s="41" t="str">
        <f t="shared" si="68"/>
        <v/>
      </c>
      <c r="Y764" s="205" t="str">
        <f t="shared" si="69"/>
        <v/>
      </c>
      <c r="Z764" s="205" t="str">
        <f t="shared" si="70"/>
        <v/>
      </c>
      <c r="AA764" s="163">
        <f t="shared" si="71"/>
        <v>0</v>
      </c>
    </row>
    <row r="765" spans="1:27" ht="26.1" customHeight="1" thickTop="1" thickBot="1">
      <c r="A765" s="32"/>
      <c r="B765" s="33"/>
      <c r="C765" s="32"/>
      <c r="D765" s="218"/>
      <c r="E765" s="219"/>
      <c r="F765" s="220"/>
      <c r="G765" s="34"/>
      <c r="H765" s="221"/>
      <c r="I765" s="2"/>
      <c r="J765" s="221"/>
      <c r="K765" s="2"/>
      <c r="L765" s="221"/>
      <c r="M765" s="2"/>
      <c r="N765" s="221"/>
      <c r="O765" s="2"/>
      <c r="P765" s="221"/>
      <c r="Q765" s="2"/>
      <c r="R765" s="221"/>
      <c r="S765" s="2"/>
      <c r="T765" s="169" t="str">
        <f t="shared" si="72"/>
        <v/>
      </c>
      <c r="U765" s="39" t="str">
        <f t="shared" si="73"/>
        <v/>
      </c>
      <c r="V765" s="170"/>
      <c r="W765" s="40"/>
      <c r="X765" s="41" t="str">
        <f t="shared" si="68"/>
        <v/>
      </c>
      <c r="Y765" s="205" t="str">
        <f t="shared" si="69"/>
        <v/>
      </c>
      <c r="Z765" s="205" t="str">
        <f t="shared" si="70"/>
        <v/>
      </c>
      <c r="AA765" s="163">
        <f t="shared" si="71"/>
        <v>0</v>
      </c>
    </row>
    <row r="766" spans="1:27" ht="26.1" customHeight="1" thickTop="1" thickBot="1">
      <c r="A766" s="32"/>
      <c r="B766" s="33"/>
      <c r="C766" s="32"/>
      <c r="D766" s="218"/>
      <c r="E766" s="219"/>
      <c r="F766" s="220"/>
      <c r="G766" s="34"/>
      <c r="H766" s="221"/>
      <c r="I766" s="2"/>
      <c r="J766" s="221"/>
      <c r="K766" s="2"/>
      <c r="L766" s="221"/>
      <c r="M766" s="2"/>
      <c r="N766" s="221"/>
      <c r="O766" s="2"/>
      <c r="P766" s="221"/>
      <c r="Q766" s="2"/>
      <c r="R766" s="221"/>
      <c r="S766" s="2"/>
      <c r="T766" s="169" t="str">
        <f t="shared" si="72"/>
        <v/>
      </c>
      <c r="U766" s="39" t="str">
        <f t="shared" si="73"/>
        <v/>
      </c>
      <c r="V766" s="170"/>
      <c r="W766" s="40"/>
      <c r="X766" s="41" t="str">
        <f t="shared" si="68"/>
        <v/>
      </c>
      <c r="Y766" s="205" t="str">
        <f t="shared" si="69"/>
        <v/>
      </c>
      <c r="Z766" s="205" t="str">
        <f t="shared" si="70"/>
        <v/>
      </c>
      <c r="AA766" s="163">
        <f t="shared" si="71"/>
        <v>0</v>
      </c>
    </row>
    <row r="767" spans="1:27" ht="26.1" customHeight="1" thickTop="1" thickBot="1">
      <c r="A767" s="32"/>
      <c r="B767" s="33"/>
      <c r="C767" s="32"/>
      <c r="D767" s="218"/>
      <c r="E767" s="219"/>
      <c r="F767" s="220"/>
      <c r="G767" s="34"/>
      <c r="H767" s="221"/>
      <c r="I767" s="2"/>
      <c r="J767" s="221"/>
      <c r="K767" s="2"/>
      <c r="L767" s="221"/>
      <c r="M767" s="2"/>
      <c r="N767" s="221"/>
      <c r="O767" s="2"/>
      <c r="P767" s="221"/>
      <c r="Q767" s="2"/>
      <c r="R767" s="221"/>
      <c r="S767" s="2"/>
      <c r="T767" s="169" t="str">
        <f t="shared" si="72"/>
        <v/>
      </c>
      <c r="U767" s="39" t="str">
        <f t="shared" si="73"/>
        <v/>
      </c>
      <c r="V767" s="170"/>
      <c r="W767" s="40"/>
      <c r="X767" s="41" t="str">
        <f t="shared" si="68"/>
        <v/>
      </c>
      <c r="Y767" s="205" t="str">
        <f t="shared" si="69"/>
        <v/>
      </c>
      <c r="Z767" s="205" t="str">
        <f t="shared" si="70"/>
        <v/>
      </c>
      <c r="AA767" s="163">
        <f t="shared" si="71"/>
        <v>0</v>
      </c>
    </row>
    <row r="768" spans="1:27" ht="26.1" customHeight="1" thickTop="1" thickBot="1">
      <c r="A768" s="32"/>
      <c r="B768" s="33"/>
      <c r="C768" s="32"/>
      <c r="D768" s="218"/>
      <c r="E768" s="219"/>
      <c r="F768" s="220"/>
      <c r="G768" s="34"/>
      <c r="H768" s="221"/>
      <c r="I768" s="2"/>
      <c r="J768" s="221"/>
      <c r="K768" s="2"/>
      <c r="L768" s="221"/>
      <c r="M768" s="2"/>
      <c r="N768" s="221"/>
      <c r="O768" s="2"/>
      <c r="P768" s="221"/>
      <c r="Q768" s="2"/>
      <c r="R768" s="221"/>
      <c r="S768" s="2"/>
      <c r="T768" s="169" t="str">
        <f t="shared" si="72"/>
        <v/>
      </c>
      <c r="U768" s="39" t="str">
        <f t="shared" si="73"/>
        <v/>
      </c>
      <c r="V768" s="170"/>
      <c r="W768" s="40"/>
      <c r="X768" s="41" t="str">
        <f t="shared" si="68"/>
        <v/>
      </c>
      <c r="Y768" s="205" t="str">
        <f t="shared" si="69"/>
        <v/>
      </c>
      <c r="Z768" s="205" t="str">
        <f t="shared" si="70"/>
        <v/>
      </c>
      <c r="AA768" s="163">
        <f t="shared" si="71"/>
        <v>0</v>
      </c>
    </row>
    <row r="769" spans="1:27" ht="26.1" customHeight="1" thickTop="1" thickBot="1">
      <c r="A769" s="32"/>
      <c r="B769" s="33"/>
      <c r="C769" s="32"/>
      <c r="D769" s="218"/>
      <c r="E769" s="219"/>
      <c r="F769" s="220"/>
      <c r="G769" s="34"/>
      <c r="H769" s="221"/>
      <c r="I769" s="2"/>
      <c r="J769" s="221"/>
      <c r="K769" s="2"/>
      <c r="L769" s="221"/>
      <c r="M769" s="2"/>
      <c r="N769" s="221"/>
      <c r="O769" s="2"/>
      <c r="P769" s="221"/>
      <c r="Q769" s="2"/>
      <c r="R769" s="221"/>
      <c r="S769" s="2"/>
      <c r="T769" s="169" t="str">
        <f t="shared" si="72"/>
        <v/>
      </c>
      <c r="U769" s="39" t="str">
        <f t="shared" si="73"/>
        <v/>
      </c>
      <c r="V769" s="170"/>
      <c r="W769" s="40"/>
      <c r="X769" s="41" t="str">
        <f t="shared" si="68"/>
        <v/>
      </c>
      <c r="Y769" s="205" t="str">
        <f t="shared" si="69"/>
        <v/>
      </c>
      <c r="Z769" s="205" t="str">
        <f t="shared" si="70"/>
        <v/>
      </c>
      <c r="AA769" s="163">
        <f t="shared" si="71"/>
        <v>0</v>
      </c>
    </row>
    <row r="770" spans="1:27" ht="26.1" customHeight="1" thickTop="1" thickBot="1">
      <c r="A770" s="32"/>
      <c r="B770" s="33"/>
      <c r="C770" s="32"/>
      <c r="D770" s="218"/>
      <c r="E770" s="219"/>
      <c r="F770" s="220"/>
      <c r="G770" s="34"/>
      <c r="H770" s="221"/>
      <c r="I770" s="2"/>
      <c r="J770" s="221"/>
      <c r="K770" s="2"/>
      <c r="L770" s="221"/>
      <c r="M770" s="2"/>
      <c r="N770" s="221"/>
      <c r="O770" s="2"/>
      <c r="P770" s="221"/>
      <c r="Q770" s="2"/>
      <c r="R770" s="221"/>
      <c r="S770" s="2"/>
      <c r="T770" s="169" t="str">
        <f t="shared" si="72"/>
        <v/>
      </c>
      <c r="U770" s="39" t="str">
        <f t="shared" si="73"/>
        <v/>
      </c>
      <c r="V770" s="170"/>
      <c r="W770" s="40"/>
      <c r="X770" s="41" t="str">
        <f t="shared" si="68"/>
        <v/>
      </c>
      <c r="Y770" s="205" t="str">
        <f t="shared" si="69"/>
        <v/>
      </c>
      <c r="Z770" s="205" t="str">
        <f t="shared" si="70"/>
        <v/>
      </c>
      <c r="AA770" s="163">
        <f t="shared" si="71"/>
        <v>0</v>
      </c>
    </row>
    <row r="771" spans="1:27" ht="26.1" customHeight="1" thickTop="1" thickBot="1">
      <c r="A771" s="32"/>
      <c r="B771" s="33"/>
      <c r="C771" s="32"/>
      <c r="D771" s="218"/>
      <c r="E771" s="219"/>
      <c r="F771" s="220"/>
      <c r="G771" s="34"/>
      <c r="H771" s="221"/>
      <c r="I771" s="2"/>
      <c r="J771" s="221"/>
      <c r="K771" s="2"/>
      <c r="L771" s="221"/>
      <c r="M771" s="2"/>
      <c r="N771" s="221"/>
      <c r="O771" s="2"/>
      <c r="P771" s="221"/>
      <c r="Q771" s="2"/>
      <c r="R771" s="221"/>
      <c r="S771" s="2"/>
      <c r="T771" s="169" t="str">
        <f t="shared" si="72"/>
        <v/>
      </c>
      <c r="U771" s="39" t="str">
        <f t="shared" si="73"/>
        <v/>
      </c>
      <c r="V771" s="170"/>
      <c r="W771" s="40"/>
      <c r="X771" s="41" t="str">
        <f t="shared" si="68"/>
        <v/>
      </c>
      <c r="Y771" s="205" t="str">
        <f t="shared" si="69"/>
        <v/>
      </c>
      <c r="Z771" s="205" t="str">
        <f t="shared" si="70"/>
        <v/>
      </c>
      <c r="AA771" s="163">
        <f t="shared" si="71"/>
        <v>0</v>
      </c>
    </row>
    <row r="772" spans="1:27" ht="26.1" customHeight="1" thickTop="1" thickBot="1">
      <c r="A772" s="32"/>
      <c r="B772" s="33"/>
      <c r="C772" s="32"/>
      <c r="D772" s="218"/>
      <c r="E772" s="219"/>
      <c r="F772" s="220"/>
      <c r="G772" s="34"/>
      <c r="H772" s="221"/>
      <c r="I772" s="2"/>
      <c r="J772" s="221"/>
      <c r="K772" s="2"/>
      <c r="L772" s="221"/>
      <c r="M772" s="2"/>
      <c r="N772" s="221"/>
      <c r="O772" s="2"/>
      <c r="P772" s="221"/>
      <c r="Q772" s="2"/>
      <c r="R772" s="221"/>
      <c r="S772" s="2"/>
      <c r="T772" s="169" t="str">
        <f t="shared" si="72"/>
        <v/>
      </c>
      <c r="U772" s="39" t="str">
        <f t="shared" si="73"/>
        <v/>
      </c>
      <c r="V772" s="170"/>
      <c r="W772" s="40"/>
      <c r="X772" s="41" t="str">
        <f t="shared" si="68"/>
        <v/>
      </c>
      <c r="Y772" s="205" t="str">
        <f t="shared" si="69"/>
        <v/>
      </c>
      <c r="Z772" s="205" t="str">
        <f t="shared" si="70"/>
        <v/>
      </c>
      <c r="AA772" s="163">
        <f t="shared" si="71"/>
        <v>0</v>
      </c>
    </row>
    <row r="773" spans="1:27" ht="26.1" customHeight="1" thickTop="1" thickBot="1">
      <c r="A773" s="32"/>
      <c r="B773" s="33"/>
      <c r="C773" s="32"/>
      <c r="D773" s="218"/>
      <c r="E773" s="219"/>
      <c r="F773" s="220"/>
      <c r="G773" s="34"/>
      <c r="H773" s="221"/>
      <c r="I773" s="2"/>
      <c r="J773" s="221"/>
      <c r="K773" s="2"/>
      <c r="L773" s="221"/>
      <c r="M773" s="2"/>
      <c r="N773" s="221"/>
      <c r="O773" s="2"/>
      <c r="P773" s="221"/>
      <c r="Q773" s="2"/>
      <c r="R773" s="221"/>
      <c r="S773" s="2"/>
      <c r="T773" s="169" t="str">
        <f t="shared" si="72"/>
        <v/>
      </c>
      <c r="U773" s="39" t="str">
        <f t="shared" si="73"/>
        <v/>
      </c>
      <c r="V773" s="170"/>
      <c r="W773" s="40"/>
      <c r="X773" s="41" t="str">
        <f t="shared" si="68"/>
        <v/>
      </c>
      <c r="Y773" s="205" t="str">
        <f t="shared" si="69"/>
        <v/>
      </c>
      <c r="Z773" s="205" t="str">
        <f t="shared" si="70"/>
        <v/>
      </c>
      <c r="AA773" s="163">
        <f t="shared" si="71"/>
        <v>0</v>
      </c>
    </row>
    <row r="774" spans="1:27" ht="26.1" customHeight="1" thickTop="1" thickBot="1">
      <c r="A774" s="32"/>
      <c r="B774" s="33"/>
      <c r="C774" s="32"/>
      <c r="D774" s="218"/>
      <c r="E774" s="219"/>
      <c r="F774" s="220"/>
      <c r="G774" s="34"/>
      <c r="H774" s="221"/>
      <c r="I774" s="2"/>
      <c r="J774" s="221"/>
      <c r="K774" s="2"/>
      <c r="L774" s="221"/>
      <c r="M774" s="2"/>
      <c r="N774" s="221"/>
      <c r="O774" s="2"/>
      <c r="P774" s="221"/>
      <c r="Q774" s="2"/>
      <c r="R774" s="221"/>
      <c r="S774" s="2"/>
      <c r="T774" s="169" t="str">
        <f t="shared" si="72"/>
        <v/>
      </c>
      <c r="U774" s="39" t="str">
        <f t="shared" si="73"/>
        <v/>
      </c>
      <c r="V774" s="170"/>
      <c r="W774" s="40"/>
      <c r="X774" s="41" t="str">
        <f t="shared" si="68"/>
        <v/>
      </c>
      <c r="Y774" s="205" t="str">
        <f t="shared" si="69"/>
        <v/>
      </c>
      <c r="Z774" s="205" t="str">
        <f t="shared" si="70"/>
        <v/>
      </c>
      <c r="AA774" s="163">
        <f t="shared" si="71"/>
        <v>0</v>
      </c>
    </row>
    <row r="775" spans="1:27" ht="26.1" customHeight="1" thickTop="1" thickBot="1">
      <c r="A775" s="32"/>
      <c r="B775" s="33"/>
      <c r="C775" s="32"/>
      <c r="D775" s="218"/>
      <c r="E775" s="219"/>
      <c r="F775" s="220"/>
      <c r="G775" s="34"/>
      <c r="H775" s="221"/>
      <c r="I775" s="2"/>
      <c r="J775" s="221"/>
      <c r="K775" s="2"/>
      <c r="L775" s="221"/>
      <c r="M775" s="2"/>
      <c r="N775" s="221"/>
      <c r="O775" s="2"/>
      <c r="P775" s="221"/>
      <c r="Q775" s="2"/>
      <c r="R775" s="221"/>
      <c r="S775" s="2"/>
      <c r="T775" s="169" t="str">
        <f t="shared" si="72"/>
        <v/>
      </c>
      <c r="U775" s="39" t="str">
        <f t="shared" si="73"/>
        <v/>
      </c>
      <c r="V775" s="170"/>
      <c r="W775" s="40"/>
      <c r="X775" s="41" t="str">
        <f t="shared" si="68"/>
        <v/>
      </c>
      <c r="Y775" s="205" t="str">
        <f t="shared" si="69"/>
        <v/>
      </c>
      <c r="Z775" s="205" t="str">
        <f t="shared" si="70"/>
        <v/>
      </c>
      <c r="AA775" s="163">
        <f t="shared" si="71"/>
        <v>0</v>
      </c>
    </row>
    <row r="776" spans="1:27" ht="26.1" customHeight="1" thickTop="1" thickBot="1">
      <c r="A776" s="32"/>
      <c r="B776" s="33"/>
      <c r="C776" s="32"/>
      <c r="D776" s="218"/>
      <c r="E776" s="219"/>
      <c r="F776" s="220"/>
      <c r="G776" s="34"/>
      <c r="H776" s="221"/>
      <c r="I776" s="2"/>
      <c r="J776" s="221"/>
      <c r="K776" s="2"/>
      <c r="L776" s="221"/>
      <c r="M776" s="2"/>
      <c r="N776" s="221"/>
      <c r="O776" s="2"/>
      <c r="P776" s="221"/>
      <c r="Q776" s="2"/>
      <c r="R776" s="221"/>
      <c r="S776" s="2"/>
      <c r="T776" s="169" t="str">
        <f t="shared" si="72"/>
        <v/>
      </c>
      <c r="U776" s="39" t="str">
        <f t="shared" si="73"/>
        <v/>
      </c>
      <c r="V776" s="170"/>
      <c r="W776" s="40"/>
      <c r="X776" s="41" t="str">
        <f t="shared" si="68"/>
        <v/>
      </c>
      <c r="Y776" s="205" t="str">
        <f t="shared" si="69"/>
        <v/>
      </c>
      <c r="Z776" s="205" t="str">
        <f t="shared" si="70"/>
        <v/>
      </c>
      <c r="AA776" s="163">
        <f t="shared" si="71"/>
        <v>0</v>
      </c>
    </row>
    <row r="777" spans="1:27" ht="26.1" customHeight="1" thickTop="1" thickBot="1">
      <c r="A777" s="32"/>
      <c r="B777" s="33"/>
      <c r="C777" s="32"/>
      <c r="D777" s="218"/>
      <c r="E777" s="219"/>
      <c r="F777" s="220"/>
      <c r="G777" s="34"/>
      <c r="H777" s="221"/>
      <c r="I777" s="2"/>
      <c r="J777" s="221"/>
      <c r="K777" s="2"/>
      <c r="L777" s="221"/>
      <c r="M777" s="2"/>
      <c r="N777" s="221"/>
      <c r="O777" s="2"/>
      <c r="P777" s="221"/>
      <c r="Q777" s="2"/>
      <c r="R777" s="221"/>
      <c r="S777" s="2"/>
      <c r="T777" s="169" t="str">
        <f t="shared" si="72"/>
        <v/>
      </c>
      <c r="U777" s="39" t="str">
        <f t="shared" si="73"/>
        <v/>
      </c>
      <c r="V777" s="170"/>
      <c r="W777" s="40"/>
      <c r="X777" s="41" t="str">
        <f t="shared" si="68"/>
        <v/>
      </c>
      <c r="Y777" s="205" t="str">
        <f t="shared" si="69"/>
        <v/>
      </c>
      <c r="Z777" s="205" t="str">
        <f t="shared" si="70"/>
        <v/>
      </c>
      <c r="AA777" s="163">
        <f t="shared" si="71"/>
        <v>0</v>
      </c>
    </row>
    <row r="778" spans="1:27" ht="26.1" customHeight="1" thickTop="1" thickBot="1">
      <c r="A778" s="32"/>
      <c r="B778" s="33"/>
      <c r="C778" s="32"/>
      <c r="D778" s="218"/>
      <c r="E778" s="219"/>
      <c r="F778" s="220"/>
      <c r="G778" s="34"/>
      <c r="H778" s="221"/>
      <c r="I778" s="2"/>
      <c r="J778" s="221"/>
      <c r="K778" s="2"/>
      <c r="L778" s="221"/>
      <c r="M778" s="2"/>
      <c r="N778" s="221"/>
      <c r="O778" s="2"/>
      <c r="P778" s="221"/>
      <c r="Q778" s="2"/>
      <c r="R778" s="221"/>
      <c r="S778" s="2"/>
      <c r="T778" s="169" t="str">
        <f t="shared" si="72"/>
        <v/>
      </c>
      <c r="U778" s="39" t="str">
        <f t="shared" si="73"/>
        <v/>
      </c>
      <c r="V778" s="170"/>
      <c r="W778" s="40"/>
      <c r="X778" s="41" t="str">
        <f t="shared" si="68"/>
        <v/>
      </c>
      <c r="Y778" s="205" t="str">
        <f t="shared" si="69"/>
        <v/>
      </c>
      <c r="Z778" s="205" t="str">
        <f t="shared" si="70"/>
        <v/>
      </c>
      <c r="AA778" s="163">
        <f t="shared" si="71"/>
        <v>0</v>
      </c>
    </row>
    <row r="779" spans="1:27" ht="26.1" customHeight="1" thickTop="1" thickBot="1">
      <c r="A779" s="32"/>
      <c r="B779" s="33"/>
      <c r="C779" s="32"/>
      <c r="D779" s="218"/>
      <c r="E779" s="219"/>
      <c r="F779" s="220"/>
      <c r="G779" s="34"/>
      <c r="H779" s="221"/>
      <c r="I779" s="2"/>
      <c r="J779" s="221"/>
      <c r="K779" s="2"/>
      <c r="L779" s="221"/>
      <c r="M779" s="2"/>
      <c r="N779" s="221"/>
      <c r="O779" s="2"/>
      <c r="P779" s="221"/>
      <c r="Q779" s="2"/>
      <c r="R779" s="221"/>
      <c r="S779" s="2"/>
      <c r="T779" s="169" t="str">
        <f t="shared" si="72"/>
        <v/>
      </c>
      <c r="U779" s="39" t="str">
        <f t="shared" si="73"/>
        <v/>
      </c>
      <c r="V779" s="170"/>
      <c r="W779" s="40"/>
      <c r="X779" s="41" t="str">
        <f t="shared" si="68"/>
        <v/>
      </c>
      <c r="Y779" s="205" t="str">
        <f t="shared" si="69"/>
        <v/>
      </c>
      <c r="Z779" s="205" t="str">
        <f t="shared" si="70"/>
        <v/>
      </c>
      <c r="AA779" s="163">
        <f t="shared" si="71"/>
        <v>0</v>
      </c>
    </row>
    <row r="780" spans="1:27" ht="26.1" customHeight="1" thickTop="1" thickBot="1">
      <c r="A780" s="32"/>
      <c r="B780" s="33"/>
      <c r="C780" s="32"/>
      <c r="D780" s="218"/>
      <c r="E780" s="219"/>
      <c r="F780" s="220"/>
      <c r="G780" s="34"/>
      <c r="H780" s="221"/>
      <c r="I780" s="2"/>
      <c r="J780" s="221"/>
      <c r="K780" s="2"/>
      <c r="L780" s="221"/>
      <c r="M780" s="2"/>
      <c r="N780" s="221"/>
      <c r="O780" s="2"/>
      <c r="P780" s="221"/>
      <c r="Q780" s="2"/>
      <c r="R780" s="221"/>
      <c r="S780" s="2"/>
      <c r="T780" s="169" t="str">
        <f t="shared" si="72"/>
        <v/>
      </c>
      <c r="U780" s="39" t="str">
        <f t="shared" si="73"/>
        <v/>
      </c>
      <c r="V780" s="170"/>
      <c r="W780" s="40"/>
      <c r="X780" s="41" t="str">
        <f t="shared" si="68"/>
        <v/>
      </c>
      <c r="Y780" s="205" t="str">
        <f t="shared" si="69"/>
        <v/>
      </c>
      <c r="Z780" s="205" t="str">
        <f t="shared" si="70"/>
        <v/>
      </c>
      <c r="AA780" s="163">
        <f t="shared" si="71"/>
        <v>0</v>
      </c>
    </row>
    <row r="781" spans="1:27" ht="26.1" customHeight="1" thickTop="1" thickBot="1">
      <c r="A781" s="32"/>
      <c r="B781" s="33"/>
      <c r="C781" s="32"/>
      <c r="D781" s="218"/>
      <c r="E781" s="219"/>
      <c r="F781" s="220"/>
      <c r="G781" s="34"/>
      <c r="H781" s="221"/>
      <c r="I781" s="2"/>
      <c r="J781" s="221"/>
      <c r="K781" s="2"/>
      <c r="L781" s="221"/>
      <c r="M781" s="2"/>
      <c r="N781" s="221"/>
      <c r="O781" s="2"/>
      <c r="P781" s="221"/>
      <c r="Q781" s="2"/>
      <c r="R781" s="221"/>
      <c r="S781" s="2"/>
      <c r="T781" s="169" t="str">
        <f t="shared" si="72"/>
        <v/>
      </c>
      <c r="U781" s="39" t="str">
        <f t="shared" si="73"/>
        <v/>
      </c>
      <c r="V781" s="170"/>
      <c r="W781" s="40"/>
      <c r="X781" s="41" t="str">
        <f t="shared" si="68"/>
        <v/>
      </c>
      <c r="Y781" s="205" t="str">
        <f t="shared" si="69"/>
        <v/>
      </c>
      <c r="Z781" s="205" t="str">
        <f t="shared" si="70"/>
        <v/>
      </c>
      <c r="AA781" s="163">
        <f t="shared" si="71"/>
        <v>0</v>
      </c>
    </row>
    <row r="782" spans="1:27" ht="26.1" customHeight="1" thickTop="1" thickBot="1">
      <c r="A782" s="32"/>
      <c r="B782" s="33"/>
      <c r="C782" s="32"/>
      <c r="D782" s="218"/>
      <c r="E782" s="219"/>
      <c r="F782" s="220"/>
      <c r="G782" s="34"/>
      <c r="H782" s="221"/>
      <c r="I782" s="2"/>
      <c r="J782" s="221"/>
      <c r="K782" s="2"/>
      <c r="L782" s="221"/>
      <c r="M782" s="2"/>
      <c r="N782" s="221"/>
      <c r="O782" s="2"/>
      <c r="P782" s="221"/>
      <c r="Q782" s="2"/>
      <c r="R782" s="221"/>
      <c r="S782" s="2"/>
      <c r="T782" s="169" t="str">
        <f t="shared" si="72"/>
        <v/>
      </c>
      <c r="U782" s="39" t="str">
        <f t="shared" si="73"/>
        <v/>
      </c>
      <c r="V782" s="170"/>
      <c r="W782" s="40"/>
      <c r="X782" s="41" t="str">
        <f t="shared" ref="X782:X813" si="74">IF(AND(T782="x",U782="",V782&gt;0),EDATE(V782,$X$9),"")</f>
        <v/>
      </c>
      <c r="Y782" s="205" t="str">
        <f t="shared" ref="Y782:Y813" si="75">IF(AND(COUNTA(G782)=1,COUNTIF(T782:U782,"x")=0),1,"")</f>
        <v/>
      </c>
      <c r="Z782" s="205" t="str">
        <f t="shared" ref="Z782:Z813" si="76">IF(AND($Y782=1,F782="x"),1,"")</f>
        <v/>
      </c>
      <c r="AA782" s="163">
        <f t="shared" ref="AA782:AA813" si="77">IF(AND(U782="X",F782="X"),1,0)</f>
        <v>0</v>
      </c>
    </row>
    <row r="783" spans="1:27" ht="26.1" customHeight="1" thickTop="1" thickBot="1">
      <c r="A783" s="32"/>
      <c r="B783" s="33"/>
      <c r="C783" s="32"/>
      <c r="D783" s="218"/>
      <c r="E783" s="219"/>
      <c r="F783" s="220"/>
      <c r="G783" s="34"/>
      <c r="H783" s="221"/>
      <c r="I783" s="2"/>
      <c r="J783" s="221"/>
      <c r="K783" s="2"/>
      <c r="L783" s="221"/>
      <c r="M783" s="2"/>
      <c r="N783" s="221"/>
      <c r="O783" s="2"/>
      <c r="P783" s="221"/>
      <c r="Q783" s="2"/>
      <c r="R783" s="221"/>
      <c r="S783" s="2"/>
      <c r="T783" s="169" t="str">
        <f t="shared" si="72"/>
        <v/>
      </c>
      <c r="U783" s="39" t="str">
        <f t="shared" si="73"/>
        <v/>
      </c>
      <c r="V783" s="170"/>
      <c r="W783" s="40"/>
      <c r="X783" s="41" t="str">
        <f t="shared" si="74"/>
        <v/>
      </c>
      <c r="Y783" s="205" t="str">
        <f t="shared" si="75"/>
        <v/>
      </c>
      <c r="Z783" s="205" t="str">
        <f t="shared" si="76"/>
        <v/>
      </c>
      <c r="AA783" s="163">
        <f t="shared" si="77"/>
        <v>0</v>
      </c>
    </row>
    <row r="784" spans="1:27" ht="26.1" customHeight="1" thickTop="1" thickBot="1">
      <c r="A784" s="32"/>
      <c r="B784" s="33"/>
      <c r="C784" s="32"/>
      <c r="D784" s="218"/>
      <c r="E784" s="219"/>
      <c r="F784" s="220"/>
      <c r="G784" s="34"/>
      <c r="H784" s="221"/>
      <c r="I784" s="2"/>
      <c r="J784" s="221"/>
      <c r="K784" s="2"/>
      <c r="L784" s="221"/>
      <c r="M784" s="2"/>
      <c r="N784" s="221"/>
      <c r="O784" s="2"/>
      <c r="P784" s="221"/>
      <c r="Q784" s="2"/>
      <c r="R784" s="221"/>
      <c r="S784" s="2"/>
      <c r="T784" s="169" t="str">
        <f t="shared" si="72"/>
        <v/>
      </c>
      <c r="U784" s="39" t="str">
        <f t="shared" si="73"/>
        <v/>
      </c>
      <c r="V784" s="170"/>
      <c r="W784" s="40"/>
      <c r="X784" s="41" t="str">
        <f t="shared" si="74"/>
        <v/>
      </c>
      <c r="Y784" s="205" t="str">
        <f t="shared" si="75"/>
        <v/>
      </c>
      <c r="Z784" s="205" t="str">
        <f t="shared" si="76"/>
        <v/>
      </c>
      <c r="AA784" s="163">
        <f t="shared" si="77"/>
        <v>0</v>
      </c>
    </row>
    <row r="785" spans="1:27" ht="26.1" customHeight="1" thickTop="1" thickBot="1">
      <c r="A785" s="32"/>
      <c r="B785" s="33"/>
      <c r="C785" s="32"/>
      <c r="D785" s="218"/>
      <c r="E785" s="219"/>
      <c r="F785" s="220"/>
      <c r="G785" s="34"/>
      <c r="H785" s="221"/>
      <c r="I785" s="2"/>
      <c r="J785" s="221"/>
      <c r="K785" s="2"/>
      <c r="L785" s="221"/>
      <c r="M785" s="2"/>
      <c r="N785" s="221"/>
      <c r="O785" s="2"/>
      <c r="P785" s="221"/>
      <c r="Q785" s="2"/>
      <c r="R785" s="221"/>
      <c r="S785" s="2"/>
      <c r="T785" s="169" t="str">
        <f t="shared" si="72"/>
        <v/>
      </c>
      <c r="U785" s="39" t="str">
        <f t="shared" si="73"/>
        <v/>
      </c>
      <c r="V785" s="170"/>
      <c r="W785" s="40"/>
      <c r="X785" s="41" t="str">
        <f t="shared" si="74"/>
        <v/>
      </c>
      <c r="Y785" s="205" t="str">
        <f t="shared" si="75"/>
        <v/>
      </c>
      <c r="Z785" s="205" t="str">
        <f t="shared" si="76"/>
        <v/>
      </c>
      <c r="AA785" s="163">
        <f t="shared" si="77"/>
        <v>0</v>
      </c>
    </row>
    <row r="786" spans="1:27" ht="26.1" customHeight="1" thickTop="1" thickBot="1">
      <c r="A786" s="32"/>
      <c r="B786" s="33"/>
      <c r="C786" s="32"/>
      <c r="D786" s="218"/>
      <c r="E786" s="219"/>
      <c r="F786" s="220"/>
      <c r="G786" s="34"/>
      <c r="H786" s="221"/>
      <c r="I786" s="2"/>
      <c r="J786" s="221"/>
      <c r="K786" s="2"/>
      <c r="L786" s="221"/>
      <c r="M786" s="2"/>
      <c r="N786" s="221"/>
      <c r="O786" s="2"/>
      <c r="P786" s="221"/>
      <c r="Q786" s="2"/>
      <c r="R786" s="221"/>
      <c r="S786" s="2"/>
      <c r="T786" s="169" t="str">
        <f t="shared" si="72"/>
        <v/>
      </c>
      <c r="U786" s="39" t="str">
        <f t="shared" si="73"/>
        <v/>
      </c>
      <c r="V786" s="170"/>
      <c r="W786" s="40"/>
      <c r="X786" s="41" t="str">
        <f t="shared" si="74"/>
        <v/>
      </c>
      <c r="Y786" s="205" t="str">
        <f t="shared" si="75"/>
        <v/>
      </c>
      <c r="Z786" s="205" t="str">
        <f t="shared" si="76"/>
        <v/>
      </c>
      <c r="AA786" s="163">
        <f t="shared" si="77"/>
        <v>0</v>
      </c>
    </row>
    <row r="787" spans="1:27" ht="26.1" customHeight="1" thickTop="1" thickBot="1">
      <c r="A787" s="32"/>
      <c r="B787" s="33"/>
      <c r="C787" s="32"/>
      <c r="D787" s="218"/>
      <c r="E787" s="219"/>
      <c r="F787" s="220"/>
      <c r="G787" s="34"/>
      <c r="H787" s="221"/>
      <c r="I787" s="2"/>
      <c r="J787" s="221"/>
      <c r="K787" s="2"/>
      <c r="L787" s="221"/>
      <c r="M787" s="2"/>
      <c r="N787" s="221"/>
      <c r="O787" s="2"/>
      <c r="P787" s="221"/>
      <c r="Q787" s="2"/>
      <c r="R787" s="221"/>
      <c r="S787" s="2"/>
      <c r="T787" s="169" t="str">
        <f t="shared" si="72"/>
        <v/>
      </c>
      <c r="U787" s="39" t="str">
        <f t="shared" si="73"/>
        <v/>
      </c>
      <c r="V787" s="170"/>
      <c r="W787" s="40"/>
      <c r="X787" s="41" t="str">
        <f t="shared" si="74"/>
        <v/>
      </c>
      <c r="Y787" s="205" t="str">
        <f t="shared" si="75"/>
        <v/>
      </c>
      <c r="Z787" s="205" t="str">
        <f t="shared" si="76"/>
        <v/>
      </c>
      <c r="AA787" s="163">
        <f t="shared" si="77"/>
        <v>0</v>
      </c>
    </row>
    <row r="788" spans="1:27" ht="26.1" customHeight="1" thickTop="1" thickBot="1">
      <c r="A788" s="32"/>
      <c r="B788" s="33"/>
      <c r="C788" s="32"/>
      <c r="D788" s="218"/>
      <c r="E788" s="219"/>
      <c r="F788" s="220"/>
      <c r="G788" s="34"/>
      <c r="H788" s="221"/>
      <c r="I788" s="2"/>
      <c r="J788" s="221"/>
      <c r="K788" s="2"/>
      <c r="L788" s="221"/>
      <c r="M788" s="2"/>
      <c r="N788" s="221"/>
      <c r="O788" s="2"/>
      <c r="P788" s="221"/>
      <c r="Q788" s="2"/>
      <c r="R788" s="221"/>
      <c r="S788" s="2"/>
      <c r="T788" s="169" t="str">
        <f t="shared" si="72"/>
        <v/>
      </c>
      <c r="U788" s="39" t="str">
        <f t="shared" si="73"/>
        <v/>
      </c>
      <c r="V788" s="170"/>
      <c r="W788" s="40"/>
      <c r="X788" s="41" t="str">
        <f t="shared" si="74"/>
        <v/>
      </c>
      <c r="Y788" s="205" t="str">
        <f t="shared" si="75"/>
        <v/>
      </c>
      <c r="Z788" s="205" t="str">
        <f t="shared" si="76"/>
        <v/>
      </c>
      <c r="AA788" s="163">
        <f t="shared" si="77"/>
        <v>0</v>
      </c>
    </row>
    <row r="789" spans="1:27" ht="26.1" customHeight="1" thickTop="1" thickBot="1">
      <c r="A789" s="32"/>
      <c r="B789" s="33"/>
      <c r="C789" s="32"/>
      <c r="D789" s="218"/>
      <c r="E789" s="219"/>
      <c r="F789" s="220"/>
      <c r="G789" s="34"/>
      <c r="H789" s="221"/>
      <c r="I789" s="2"/>
      <c r="J789" s="221"/>
      <c r="K789" s="2"/>
      <c r="L789" s="221"/>
      <c r="M789" s="2"/>
      <c r="N789" s="221"/>
      <c r="O789" s="2"/>
      <c r="P789" s="221"/>
      <c r="Q789" s="2"/>
      <c r="R789" s="221"/>
      <c r="S789" s="2"/>
      <c r="T789" s="169" t="str">
        <f t="shared" si="72"/>
        <v/>
      </c>
      <c r="U789" s="39" t="str">
        <f t="shared" si="73"/>
        <v/>
      </c>
      <c r="V789" s="170"/>
      <c r="W789" s="40"/>
      <c r="X789" s="41" t="str">
        <f t="shared" si="74"/>
        <v/>
      </c>
      <c r="Y789" s="205" t="str">
        <f t="shared" si="75"/>
        <v/>
      </c>
      <c r="Z789" s="205" t="str">
        <f t="shared" si="76"/>
        <v/>
      </c>
      <c r="AA789" s="163">
        <f t="shared" si="77"/>
        <v>0</v>
      </c>
    </row>
    <row r="790" spans="1:27" ht="26.1" customHeight="1" thickTop="1" thickBot="1">
      <c r="A790" s="32"/>
      <c r="B790" s="33"/>
      <c r="C790" s="32"/>
      <c r="D790" s="218"/>
      <c r="E790" s="219"/>
      <c r="F790" s="220"/>
      <c r="G790" s="34"/>
      <c r="H790" s="221"/>
      <c r="I790" s="2"/>
      <c r="J790" s="221"/>
      <c r="K790" s="2"/>
      <c r="L790" s="221"/>
      <c r="M790" s="2"/>
      <c r="N790" s="221"/>
      <c r="O790" s="2"/>
      <c r="P790" s="221"/>
      <c r="Q790" s="2"/>
      <c r="R790" s="221"/>
      <c r="S790" s="2"/>
      <c r="T790" s="169" t="str">
        <f t="shared" si="72"/>
        <v/>
      </c>
      <c r="U790" s="39" t="str">
        <f t="shared" si="73"/>
        <v/>
      </c>
      <c r="V790" s="170"/>
      <c r="W790" s="40"/>
      <c r="X790" s="41" t="str">
        <f t="shared" si="74"/>
        <v/>
      </c>
      <c r="Y790" s="205" t="str">
        <f t="shared" si="75"/>
        <v/>
      </c>
      <c r="Z790" s="205" t="str">
        <f t="shared" si="76"/>
        <v/>
      </c>
      <c r="AA790" s="163">
        <f t="shared" si="77"/>
        <v>0</v>
      </c>
    </row>
    <row r="791" spans="1:27" ht="26.1" customHeight="1" thickTop="1" thickBot="1">
      <c r="A791" s="32"/>
      <c r="B791" s="33"/>
      <c r="C791" s="32"/>
      <c r="D791" s="218"/>
      <c r="E791" s="219"/>
      <c r="F791" s="220"/>
      <c r="G791" s="34"/>
      <c r="H791" s="221"/>
      <c r="I791" s="2"/>
      <c r="J791" s="221"/>
      <c r="K791" s="2"/>
      <c r="L791" s="221"/>
      <c r="M791" s="2"/>
      <c r="N791" s="221"/>
      <c r="O791" s="2"/>
      <c r="P791" s="221"/>
      <c r="Q791" s="2"/>
      <c r="R791" s="221"/>
      <c r="S791" s="2"/>
      <c r="T791" s="169" t="str">
        <f t="shared" si="72"/>
        <v/>
      </c>
      <c r="U791" s="39" t="str">
        <f t="shared" si="73"/>
        <v/>
      </c>
      <c r="V791" s="170"/>
      <c r="W791" s="40"/>
      <c r="X791" s="41" t="str">
        <f t="shared" si="74"/>
        <v/>
      </c>
      <c r="Y791" s="205" t="str">
        <f t="shared" si="75"/>
        <v/>
      </c>
      <c r="Z791" s="205" t="str">
        <f t="shared" si="76"/>
        <v/>
      </c>
      <c r="AA791" s="163">
        <f t="shared" si="77"/>
        <v>0</v>
      </c>
    </row>
    <row r="792" spans="1:27" ht="26.1" customHeight="1" thickTop="1" thickBot="1">
      <c r="A792" s="32"/>
      <c r="B792" s="33"/>
      <c r="C792" s="32"/>
      <c r="D792" s="218"/>
      <c r="E792" s="219"/>
      <c r="F792" s="220"/>
      <c r="G792" s="34"/>
      <c r="H792" s="221"/>
      <c r="I792" s="2"/>
      <c r="J792" s="221"/>
      <c r="K792" s="2"/>
      <c r="L792" s="221"/>
      <c r="M792" s="2"/>
      <c r="N792" s="221"/>
      <c r="O792" s="2"/>
      <c r="P792" s="221"/>
      <c r="Q792" s="2"/>
      <c r="R792" s="221"/>
      <c r="S792" s="2"/>
      <c r="T792" s="169" t="str">
        <f t="shared" si="72"/>
        <v/>
      </c>
      <c r="U792" s="39" t="str">
        <f t="shared" si="73"/>
        <v/>
      </c>
      <c r="V792" s="170"/>
      <c r="W792" s="40"/>
      <c r="X792" s="41" t="str">
        <f t="shared" si="74"/>
        <v/>
      </c>
      <c r="Y792" s="205" t="str">
        <f t="shared" si="75"/>
        <v/>
      </c>
      <c r="Z792" s="205" t="str">
        <f t="shared" si="76"/>
        <v/>
      </c>
      <c r="AA792" s="163">
        <f t="shared" si="77"/>
        <v>0</v>
      </c>
    </row>
    <row r="793" spans="1:27" ht="26.1" customHeight="1" thickTop="1" thickBot="1">
      <c r="A793" s="32"/>
      <c r="B793" s="33"/>
      <c r="C793" s="32"/>
      <c r="D793" s="218"/>
      <c r="E793" s="219"/>
      <c r="F793" s="220"/>
      <c r="G793" s="34"/>
      <c r="H793" s="221"/>
      <c r="I793" s="2"/>
      <c r="J793" s="221"/>
      <c r="K793" s="2"/>
      <c r="L793" s="221"/>
      <c r="M793" s="2"/>
      <c r="N793" s="221"/>
      <c r="O793" s="2"/>
      <c r="P793" s="221"/>
      <c r="Q793" s="2"/>
      <c r="R793" s="221"/>
      <c r="S793" s="2"/>
      <c r="T793" s="169" t="str">
        <f t="shared" si="72"/>
        <v/>
      </c>
      <c r="U793" s="39" t="str">
        <f t="shared" si="73"/>
        <v/>
      </c>
      <c r="V793" s="170"/>
      <c r="W793" s="40"/>
      <c r="X793" s="41" t="str">
        <f t="shared" si="74"/>
        <v/>
      </c>
      <c r="Y793" s="205" t="str">
        <f t="shared" si="75"/>
        <v/>
      </c>
      <c r="Z793" s="205" t="str">
        <f t="shared" si="76"/>
        <v/>
      </c>
      <c r="AA793" s="163">
        <f t="shared" si="77"/>
        <v>0</v>
      </c>
    </row>
    <row r="794" spans="1:27" ht="26.1" customHeight="1" thickTop="1" thickBot="1">
      <c r="A794" s="32"/>
      <c r="B794" s="33"/>
      <c r="C794" s="32"/>
      <c r="D794" s="218"/>
      <c r="E794" s="219"/>
      <c r="F794" s="220"/>
      <c r="G794" s="34"/>
      <c r="H794" s="221"/>
      <c r="I794" s="2"/>
      <c r="J794" s="221"/>
      <c r="K794" s="2"/>
      <c r="L794" s="221"/>
      <c r="M794" s="2"/>
      <c r="N794" s="221"/>
      <c r="O794" s="2"/>
      <c r="P794" s="221"/>
      <c r="Q794" s="2"/>
      <c r="R794" s="221"/>
      <c r="S794" s="2"/>
      <c r="T794" s="169" t="str">
        <f t="shared" si="72"/>
        <v/>
      </c>
      <c r="U794" s="39" t="str">
        <f t="shared" si="73"/>
        <v/>
      </c>
      <c r="V794" s="170"/>
      <c r="W794" s="40"/>
      <c r="X794" s="41" t="str">
        <f t="shared" si="74"/>
        <v/>
      </c>
      <c r="Y794" s="205" t="str">
        <f t="shared" si="75"/>
        <v/>
      </c>
      <c r="Z794" s="205" t="str">
        <f t="shared" si="76"/>
        <v/>
      </c>
      <c r="AA794" s="163">
        <f t="shared" si="77"/>
        <v>0</v>
      </c>
    </row>
    <row r="795" spans="1:27" ht="26.1" customHeight="1" thickTop="1" thickBot="1">
      <c r="A795" s="32"/>
      <c r="B795" s="33"/>
      <c r="C795" s="32"/>
      <c r="D795" s="218"/>
      <c r="E795" s="219"/>
      <c r="F795" s="220"/>
      <c r="G795" s="34"/>
      <c r="H795" s="221"/>
      <c r="I795" s="2"/>
      <c r="J795" s="221"/>
      <c r="K795" s="2"/>
      <c r="L795" s="221"/>
      <c r="M795" s="2"/>
      <c r="N795" s="221"/>
      <c r="O795" s="2"/>
      <c r="P795" s="221"/>
      <c r="Q795" s="2"/>
      <c r="R795" s="221"/>
      <c r="S795" s="2"/>
      <c r="T795" s="169" t="str">
        <f t="shared" ref="T795:T812" si="78">IF(AND(COUNTA(I795,K795,M795,O795,Q795,S795)=0,COUNTA(H795,J795,L795,N795,P795,R795)=6),"x","")</f>
        <v/>
      </c>
      <c r="U795" s="39" t="str">
        <f t="shared" ref="U795:U812" si="79">IF(COUNTA(I795,K795,M795,O795,Q795,S795)=1,"x","")</f>
        <v/>
      </c>
      <c r="V795" s="170"/>
      <c r="W795" s="40"/>
      <c r="X795" s="41" t="str">
        <f t="shared" si="74"/>
        <v/>
      </c>
      <c r="Y795" s="205" t="str">
        <f t="shared" si="75"/>
        <v/>
      </c>
      <c r="Z795" s="205" t="str">
        <f t="shared" si="76"/>
        <v/>
      </c>
      <c r="AA795" s="163">
        <f t="shared" si="77"/>
        <v>0</v>
      </c>
    </row>
    <row r="796" spans="1:27" ht="26.1" customHeight="1" thickTop="1" thickBot="1">
      <c r="A796" s="32"/>
      <c r="B796" s="33"/>
      <c r="C796" s="32"/>
      <c r="D796" s="218"/>
      <c r="E796" s="219"/>
      <c r="F796" s="220"/>
      <c r="G796" s="34"/>
      <c r="H796" s="221"/>
      <c r="I796" s="2"/>
      <c r="J796" s="221"/>
      <c r="K796" s="2"/>
      <c r="L796" s="221"/>
      <c r="M796" s="2"/>
      <c r="N796" s="221"/>
      <c r="O796" s="2"/>
      <c r="P796" s="221"/>
      <c r="Q796" s="2"/>
      <c r="R796" s="221"/>
      <c r="S796" s="2"/>
      <c r="T796" s="169" t="str">
        <f t="shared" si="78"/>
        <v/>
      </c>
      <c r="U796" s="39" t="str">
        <f t="shared" si="79"/>
        <v/>
      </c>
      <c r="V796" s="170"/>
      <c r="W796" s="40"/>
      <c r="X796" s="41" t="str">
        <f t="shared" si="74"/>
        <v/>
      </c>
      <c r="Y796" s="205" t="str">
        <f t="shared" si="75"/>
        <v/>
      </c>
      <c r="Z796" s="205" t="str">
        <f t="shared" si="76"/>
        <v/>
      </c>
      <c r="AA796" s="163">
        <f t="shared" si="77"/>
        <v>0</v>
      </c>
    </row>
    <row r="797" spans="1:27" ht="26.1" customHeight="1" thickTop="1" thickBot="1">
      <c r="A797" s="32"/>
      <c r="B797" s="33"/>
      <c r="C797" s="32"/>
      <c r="D797" s="218"/>
      <c r="E797" s="219"/>
      <c r="F797" s="220"/>
      <c r="G797" s="34"/>
      <c r="H797" s="221"/>
      <c r="I797" s="2"/>
      <c r="J797" s="221"/>
      <c r="K797" s="2"/>
      <c r="L797" s="221"/>
      <c r="M797" s="2"/>
      <c r="N797" s="221"/>
      <c r="O797" s="2"/>
      <c r="P797" s="221"/>
      <c r="Q797" s="2"/>
      <c r="R797" s="221"/>
      <c r="S797" s="2"/>
      <c r="T797" s="169" t="str">
        <f t="shared" si="78"/>
        <v/>
      </c>
      <c r="U797" s="39" t="str">
        <f t="shared" si="79"/>
        <v/>
      </c>
      <c r="V797" s="170"/>
      <c r="W797" s="40"/>
      <c r="X797" s="41" t="str">
        <f t="shared" si="74"/>
        <v/>
      </c>
      <c r="Y797" s="205" t="str">
        <f t="shared" si="75"/>
        <v/>
      </c>
      <c r="Z797" s="205" t="str">
        <f t="shared" si="76"/>
        <v/>
      </c>
      <c r="AA797" s="163">
        <f t="shared" si="77"/>
        <v>0</v>
      </c>
    </row>
    <row r="798" spans="1:27" ht="26.1" customHeight="1" thickTop="1" thickBot="1">
      <c r="A798" s="32"/>
      <c r="B798" s="33"/>
      <c r="C798" s="32"/>
      <c r="D798" s="218"/>
      <c r="E798" s="219"/>
      <c r="F798" s="220"/>
      <c r="G798" s="34"/>
      <c r="H798" s="221"/>
      <c r="I798" s="2"/>
      <c r="J798" s="221"/>
      <c r="K798" s="2"/>
      <c r="L798" s="221"/>
      <c r="M798" s="2"/>
      <c r="N798" s="221"/>
      <c r="O798" s="2"/>
      <c r="P798" s="221"/>
      <c r="Q798" s="2"/>
      <c r="R798" s="221"/>
      <c r="S798" s="2"/>
      <c r="T798" s="169" t="str">
        <f t="shared" si="78"/>
        <v/>
      </c>
      <c r="U798" s="39" t="str">
        <f t="shared" si="79"/>
        <v/>
      </c>
      <c r="V798" s="170"/>
      <c r="W798" s="40"/>
      <c r="X798" s="41" t="str">
        <f t="shared" si="74"/>
        <v/>
      </c>
      <c r="Y798" s="205" t="str">
        <f t="shared" si="75"/>
        <v/>
      </c>
      <c r="Z798" s="205" t="str">
        <f t="shared" si="76"/>
        <v/>
      </c>
      <c r="AA798" s="163">
        <f t="shared" si="77"/>
        <v>0</v>
      </c>
    </row>
    <row r="799" spans="1:27" ht="26.1" customHeight="1" thickTop="1" thickBot="1">
      <c r="A799" s="32"/>
      <c r="B799" s="33"/>
      <c r="C799" s="32"/>
      <c r="D799" s="218"/>
      <c r="E799" s="219"/>
      <c r="F799" s="220"/>
      <c r="G799" s="34"/>
      <c r="H799" s="221"/>
      <c r="I799" s="2"/>
      <c r="J799" s="221"/>
      <c r="K799" s="2"/>
      <c r="L799" s="221"/>
      <c r="M799" s="2"/>
      <c r="N799" s="221"/>
      <c r="O799" s="2"/>
      <c r="P799" s="221"/>
      <c r="Q799" s="2"/>
      <c r="R799" s="221"/>
      <c r="S799" s="2"/>
      <c r="T799" s="169" t="str">
        <f t="shared" si="78"/>
        <v/>
      </c>
      <c r="U799" s="39" t="str">
        <f t="shared" si="79"/>
        <v/>
      </c>
      <c r="V799" s="170"/>
      <c r="W799" s="40"/>
      <c r="X799" s="41" t="str">
        <f t="shared" si="74"/>
        <v/>
      </c>
      <c r="Y799" s="205" t="str">
        <f t="shared" si="75"/>
        <v/>
      </c>
      <c r="Z799" s="205" t="str">
        <f t="shared" si="76"/>
        <v/>
      </c>
      <c r="AA799" s="163">
        <f t="shared" si="77"/>
        <v>0</v>
      </c>
    </row>
    <row r="800" spans="1:27" ht="26.1" customHeight="1" thickTop="1" thickBot="1">
      <c r="A800" s="32"/>
      <c r="B800" s="33"/>
      <c r="C800" s="32"/>
      <c r="D800" s="218"/>
      <c r="E800" s="219"/>
      <c r="F800" s="220"/>
      <c r="G800" s="34"/>
      <c r="H800" s="221"/>
      <c r="I800" s="2"/>
      <c r="J800" s="221"/>
      <c r="K800" s="2"/>
      <c r="L800" s="221"/>
      <c r="M800" s="2"/>
      <c r="N800" s="221"/>
      <c r="O800" s="2"/>
      <c r="P800" s="221"/>
      <c r="Q800" s="2"/>
      <c r="R800" s="221"/>
      <c r="S800" s="2"/>
      <c r="T800" s="169" t="str">
        <f t="shared" si="78"/>
        <v/>
      </c>
      <c r="U800" s="39" t="str">
        <f t="shared" si="79"/>
        <v/>
      </c>
      <c r="V800" s="170"/>
      <c r="W800" s="40"/>
      <c r="X800" s="41" t="str">
        <f t="shared" si="74"/>
        <v/>
      </c>
      <c r="Y800" s="205" t="str">
        <f t="shared" si="75"/>
        <v/>
      </c>
      <c r="Z800" s="205" t="str">
        <f t="shared" si="76"/>
        <v/>
      </c>
      <c r="AA800" s="163">
        <f t="shared" si="77"/>
        <v>0</v>
      </c>
    </row>
    <row r="801" spans="1:27" ht="26.1" customHeight="1" thickTop="1" thickBot="1">
      <c r="A801" s="32"/>
      <c r="B801" s="33"/>
      <c r="C801" s="32"/>
      <c r="D801" s="218"/>
      <c r="E801" s="219"/>
      <c r="F801" s="220"/>
      <c r="G801" s="34"/>
      <c r="H801" s="221"/>
      <c r="I801" s="2"/>
      <c r="J801" s="221"/>
      <c r="K801" s="2"/>
      <c r="L801" s="221"/>
      <c r="M801" s="2"/>
      <c r="N801" s="221"/>
      <c r="O801" s="2"/>
      <c r="P801" s="221"/>
      <c r="Q801" s="2"/>
      <c r="R801" s="221"/>
      <c r="S801" s="2"/>
      <c r="T801" s="169" t="str">
        <f t="shared" si="78"/>
        <v/>
      </c>
      <c r="U801" s="39" t="str">
        <f t="shared" si="79"/>
        <v/>
      </c>
      <c r="V801" s="170"/>
      <c r="W801" s="40"/>
      <c r="X801" s="41" t="str">
        <f t="shared" si="74"/>
        <v/>
      </c>
      <c r="Y801" s="205" t="str">
        <f t="shared" si="75"/>
        <v/>
      </c>
      <c r="Z801" s="205" t="str">
        <f t="shared" si="76"/>
        <v/>
      </c>
      <c r="AA801" s="163">
        <f t="shared" si="77"/>
        <v>0</v>
      </c>
    </row>
    <row r="802" spans="1:27" ht="26.1" customHeight="1" thickTop="1" thickBot="1">
      <c r="A802" s="32"/>
      <c r="B802" s="33"/>
      <c r="C802" s="32"/>
      <c r="D802" s="218"/>
      <c r="E802" s="219"/>
      <c r="F802" s="220"/>
      <c r="G802" s="34"/>
      <c r="H802" s="221"/>
      <c r="I802" s="2"/>
      <c r="J802" s="221"/>
      <c r="K802" s="2"/>
      <c r="L802" s="221"/>
      <c r="M802" s="2"/>
      <c r="N802" s="221"/>
      <c r="O802" s="2"/>
      <c r="P802" s="221"/>
      <c r="Q802" s="2"/>
      <c r="R802" s="221"/>
      <c r="S802" s="2"/>
      <c r="T802" s="169" t="str">
        <f t="shared" si="78"/>
        <v/>
      </c>
      <c r="U802" s="39" t="str">
        <f t="shared" si="79"/>
        <v/>
      </c>
      <c r="V802" s="170"/>
      <c r="W802" s="40"/>
      <c r="X802" s="41" t="str">
        <f t="shared" si="74"/>
        <v/>
      </c>
      <c r="Y802" s="205" t="str">
        <f t="shared" si="75"/>
        <v/>
      </c>
      <c r="Z802" s="205" t="str">
        <f t="shared" si="76"/>
        <v/>
      </c>
      <c r="AA802" s="163">
        <f t="shared" si="77"/>
        <v>0</v>
      </c>
    </row>
    <row r="803" spans="1:27" ht="26.1" customHeight="1" thickTop="1" thickBot="1">
      <c r="A803" s="32"/>
      <c r="B803" s="33"/>
      <c r="C803" s="32"/>
      <c r="D803" s="218"/>
      <c r="E803" s="219"/>
      <c r="F803" s="220"/>
      <c r="G803" s="34"/>
      <c r="H803" s="221"/>
      <c r="I803" s="2"/>
      <c r="J803" s="221"/>
      <c r="K803" s="2"/>
      <c r="L803" s="221"/>
      <c r="M803" s="2"/>
      <c r="N803" s="221"/>
      <c r="O803" s="2"/>
      <c r="P803" s="221"/>
      <c r="Q803" s="2"/>
      <c r="R803" s="221"/>
      <c r="S803" s="2"/>
      <c r="T803" s="169" t="str">
        <f t="shared" si="78"/>
        <v/>
      </c>
      <c r="U803" s="39" t="str">
        <f t="shared" si="79"/>
        <v/>
      </c>
      <c r="V803" s="170"/>
      <c r="W803" s="40"/>
      <c r="X803" s="41" t="str">
        <f t="shared" si="74"/>
        <v/>
      </c>
      <c r="Y803" s="205" t="str">
        <f t="shared" si="75"/>
        <v/>
      </c>
      <c r="Z803" s="205" t="str">
        <f t="shared" si="76"/>
        <v/>
      </c>
      <c r="AA803" s="163">
        <f t="shared" si="77"/>
        <v>0</v>
      </c>
    </row>
    <row r="804" spans="1:27" ht="26.1" customHeight="1" thickTop="1" thickBot="1">
      <c r="A804" s="32"/>
      <c r="B804" s="33"/>
      <c r="C804" s="32"/>
      <c r="D804" s="218"/>
      <c r="E804" s="219"/>
      <c r="F804" s="220"/>
      <c r="G804" s="34"/>
      <c r="H804" s="221"/>
      <c r="I804" s="2"/>
      <c r="J804" s="221"/>
      <c r="K804" s="2"/>
      <c r="L804" s="221"/>
      <c r="M804" s="2"/>
      <c r="N804" s="221"/>
      <c r="O804" s="2"/>
      <c r="P804" s="221"/>
      <c r="Q804" s="2"/>
      <c r="R804" s="221"/>
      <c r="S804" s="2"/>
      <c r="T804" s="169" t="str">
        <f t="shared" si="78"/>
        <v/>
      </c>
      <c r="U804" s="39" t="str">
        <f t="shared" si="79"/>
        <v/>
      </c>
      <c r="V804" s="170"/>
      <c r="W804" s="40"/>
      <c r="X804" s="41" t="str">
        <f t="shared" si="74"/>
        <v/>
      </c>
      <c r="Y804" s="205" t="str">
        <f t="shared" si="75"/>
        <v/>
      </c>
      <c r="Z804" s="205" t="str">
        <f t="shared" si="76"/>
        <v/>
      </c>
      <c r="AA804" s="163">
        <f t="shared" si="77"/>
        <v>0</v>
      </c>
    </row>
    <row r="805" spans="1:27" ht="26.1" customHeight="1" thickTop="1" thickBot="1">
      <c r="A805" s="32"/>
      <c r="B805" s="33"/>
      <c r="C805" s="32"/>
      <c r="D805" s="218"/>
      <c r="E805" s="219"/>
      <c r="F805" s="220"/>
      <c r="G805" s="34"/>
      <c r="H805" s="221"/>
      <c r="I805" s="2"/>
      <c r="J805" s="221"/>
      <c r="K805" s="2"/>
      <c r="L805" s="221"/>
      <c r="M805" s="2"/>
      <c r="N805" s="221"/>
      <c r="O805" s="2"/>
      <c r="P805" s="221"/>
      <c r="Q805" s="2"/>
      <c r="R805" s="221"/>
      <c r="S805" s="2"/>
      <c r="T805" s="169" t="str">
        <f t="shared" si="78"/>
        <v/>
      </c>
      <c r="U805" s="39" t="str">
        <f t="shared" si="79"/>
        <v/>
      </c>
      <c r="V805" s="170"/>
      <c r="W805" s="40"/>
      <c r="X805" s="41" t="str">
        <f t="shared" si="74"/>
        <v/>
      </c>
      <c r="Y805" s="205" t="str">
        <f t="shared" si="75"/>
        <v/>
      </c>
      <c r="Z805" s="205" t="str">
        <f t="shared" si="76"/>
        <v/>
      </c>
      <c r="AA805" s="163">
        <f t="shared" si="77"/>
        <v>0</v>
      </c>
    </row>
    <row r="806" spans="1:27" ht="26.1" customHeight="1" thickTop="1" thickBot="1">
      <c r="A806" s="32"/>
      <c r="B806" s="33"/>
      <c r="C806" s="32"/>
      <c r="D806" s="218"/>
      <c r="E806" s="219"/>
      <c r="F806" s="220"/>
      <c r="G806" s="34"/>
      <c r="H806" s="221"/>
      <c r="I806" s="2"/>
      <c r="J806" s="221"/>
      <c r="K806" s="2"/>
      <c r="L806" s="221"/>
      <c r="M806" s="2"/>
      <c r="N806" s="221"/>
      <c r="O806" s="2"/>
      <c r="P806" s="221"/>
      <c r="Q806" s="2"/>
      <c r="R806" s="221"/>
      <c r="S806" s="2"/>
      <c r="T806" s="169" t="str">
        <f t="shared" si="78"/>
        <v/>
      </c>
      <c r="U806" s="39" t="str">
        <f t="shared" si="79"/>
        <v/>
      </c>
      <c r="V806" s="170"/>
      <c r="W806" s="40"/>
      <c r="X806" s="41" t="str">
        <f t="shared" si="74"/>
        <v/>
      </c>
      <c r="Y806" s="205" t="str">
        <f t="shared" si="75"/>
        <v/>
      </c>
      <c r="Z806" s="205" t="str">
        <f t="shared" si="76"/>
        <v/>
      </c>
      <c r="AA806" s="163">
        <f t="shared" si="77"/>
        <v>0</v>
      </c>
    </row>
    <row r="807" spans="1:27" ht="26.1" customHeight="1" thickTop="1" thickBot="1">
      <c r="A807" s="32"/>
      <c r="B807" s="33"/>
      <c r="C807" s="32"/>
      <c r="D807" s="218"/>
      <c r="E807" s="219"/>
      <c r="F807" s="220"/>
      <c r="G807" s="34"/>
      <c r="H807" s="221"/>
      <c r="I807" s="2"/>
      <c r="J807" s="221"/>
      <c r="K807" s="2"/>
      <c r="L807" s="221"/>
      <c r="M807" s="2"/>
      <c r="N807" s="221"/>
      <c r="O807" s="2"/>
      <c r="P807" s="221"/>
      <c r="Q807" s="2"/>
      <c r="R807" s="221"/>
      <c r="S807" s="2"/>
      <c r="T807" s="169" t="str">
        <f t="shared" si="78"/>
        <v/>
      </c>
      <c r="U807" s="39" t="str">
        <f t="shared" si="79"/>
        <v/>
      </c>
      <c r="V807" s="170"/>
      <c r="W807" s="40"/>
      <c r="X807" s="41" t="str">
        <f t="shared" si="74"/>
        <v/>
      </c>
      <c r="Y807" s="205" t="str">
        <f t="shared" si="75"/>
        <v/>
      </c>
      <c r="Z807" s="205" t="str">
        <f t="shared" si="76"/>
        <v/>
      </c>
      <c r="AA807" s="163">
        <f t="shared" si="77"/>
        <v>0</v>
      </c>
    </row>
    <row r="808" spans="1:27" ht="26.1" customHeight="1" thickTop="1" thickBot="1">
      <c r="A808" s="32"/>
      <c r="B808" s="33"/>
      <c r="C808" s="32"/>
      <c r="D808" s="218"/>
      <c r="E808" s="219"/>
      <c r="F808" s="220"/>
      <c r="G808" s="34"/>
      <c r="H808" s="221"/>
      <c r="I808" s="2"/>
      <c r="J808" s="221"/>
      <c r="K808" s="2"/>
      <c r="L808" s="221"/>
      <c r="M808" s="2"/>
      <c r="N808" s="221"/>
      <c r="O808" s="2"/>
      <c r="P808" s="221"/>
      <c r="Q808" s="2"/>
      <c r="R808" s="221"/>
      <c r="S808" s="2"/>
      <c r="T808" s="169" t="str">
        <f t="shared" si="78"/>
        <v/>
      </c>
      <c r="U808" s="39" t="str">
        <f t="shared" si="79"/>
        <v/>
      </c>
      <c r="V808" s="170"/>
      <c r="W808" s="40"/>
      <c r="X808" s="41" t="str">
        <f t="shared" si="74"/>
        <v/>
      </c>
      <c r="Y808" s="205" t="str">
        <f t="shared" si="75"/>
        <v/>
      </c>
      <c r="Z808" s="205" t="str">
        <f t="shared" si="76"/>
        <v/>
      </c>
      <c r="AA808" s="163">
        <f t="shared" si="77"/>
        <v>0</v>
      </c>
    </row>
    <row r="809" spans="1:27" ht="26.1" customHeight="1" thickTop="1" thickBot="1">
      <c r="A809" s="32"/>
      <c r="B809" s="33"/>
      <c r="C809" s="32"/>
      <c r="D809" s="218"/>
      <c r="E809" s="219"/>
      <c r="F809" s="220"/>
      <c r="G809" s="34"/>
      <c r="H809" s="221"/>
      <c r="I809" s="2"/>
      <c r="J809" s="221"/>
      <c r="K809" s="2"/>
      <c r="L809" s="221"/>
      <c r="M809" s="2"/>
      <c r="N809" s="221"/>
      <c r="O809" s="2"/>
      <c r="P809" s="221"/>
      <c r="Q809" s="2"/>
      <c r="R809" s="221"/>
      <c r="S809" s="2"/>
      <c r="T809" s="169" t="str">
        <f t="shared" si="78"/>
        <v/>
      </c>
      <c r="U809" s="39" t="str">
        <f t="shared" si="79"/>
        <v/>
      </c>
      <c r="V809" s="170"/>
      <c r="W809" s="40"/>
      <c r="X809" s="41" t="str">
        <f t="shared" si="74"/>
        <v/>
      </c>
      <c r="Y809" s="205" t="str">
        <f t="shared" si="75"/>
        <v/>
      </c>
      <c r="Z809" s="205" t="str">
        <f t="shared" si="76"/>
        <v/>
      </c>
      <c r="AA809" s="163">
        <f t="shared" si="77"/>
        <v>0</v>
      </c>
    </row>
    <row r="810" spans="1:27" ht="26.1" customHeight="1" thickTop="1" thickBot="1">
      <c r="A810" s="32"/>
      <c r="B810" s="33"/>
      <c r="C810" s="32"/>
      <c r="D810" s="218"/>
      <c r="E810" s="219"/>
      <c r="F810" s="220"/>
      <c r="G810" s="34"/>
      <c r="H810" s="221"/>
      <c r="I810" s="2"/>
      <c r="J810" s="221"/>
      <c r="K810" s="2"/>
      <c r="L810" s="221"/>
      <c r="M810" s="2"/>
      <c r="N810" s="221"/>
      <c r="O810" s="2"/>
      <c r="P810" s="221"/>
      <c r="Q810" s="2"/>
      <c r="R810" s="221"/>
      <c r="S810" s="2"/>
      <c r="T810" s="169" t="str">
        <f t="shared" si="78"/>
        <v/>
      </c>
      <c r="U810" s="39" t="str">
        <f t="shared" si="79"/>
        <v/>
      </c>
      <c r="V810" s="170"/>
      <c r="W810" s="40"/>
      <c r="X810" s="41" t="str">
        <f t="shared" si="74"/>
        <v/>
      </c>
      <c r="Y810" s="205" t="str">
        <f t="shared" si="75"/>
        <v/>
      </c>
      <c r="Z810" s="205" t="str">
        <f t="shared" si="76"/>
        <v/>
      </c>
      <c r="AA810" s="163">
        <f t="shared" si="77"/>
        <v>0</v>
      </c>
    </row>
    <row r="811" spans="1:27" ht="26.1" customHeight="1" thickTop="1" thickBot="1">
      <c r="A811" s="32"/>
      <c r="B811" s="33"/>
      <c r="C811" s="32"/>
      <c r="D811" s="218"/>
      <c r="E811" s="219"/>
      <c r="F811" s="220"/>
      <c r="G811" s="34"/>
      <c r="H811" s="221"/>
      <c r="I811" s="2"/>
      <c r="J811" s="221"/>
      <c r="K811" s="2"/>
      <c r="L811" s="221"/>
      <c r="M811" s="2"/>
      <c r="N811" s="221"/>
      <c r="O811" s="2"/>
      <c r="P811" s="221"/>
      <c r="Q811" s="2"/>
      <c r="R811" s="221"/>
      <c r="S811" s="2"/>
      <c r="T811" s="169" t="str">
        <f t="shared" si="78"/>
        <v/>
      </c>
      <c r="U811" s="39" t="str">
        <f t="shared" si="79"/>
        <v/>
      </c>
      <c r="V811" s="170"/>
      <c r="W811" s="40"/>
      <c r="X811" s="41" t="str">
        <f t="shared" si="74"/>
        <v/>
      </c>
      <c r="Y811" s="205" t="str">
        <f t="shared" si="75"/>
        <v/>
      </c>
      <c r="Z811" s="205" t="str">
        <f t="shared" si="76"/>
        <v/>
      </c>
      <c r="AA811" s="163">
        <f t="shared" si="77"/>
        <v>0</v>
      </c>
    </row>
    <row r="812" spans="1:27" ht="26.1" customHeight="1" thickTop="1" thickBot="1">
      <c r="A812" s="32"/>
      <c r="B812" s="33"/>
      <c r="C812" s="32"/>
      <c r="D812" s="218"/>
      <c r="E812" s="219"/>
      <c r="F812" s="220"/>
      <c r="G812" s="34"/>
      <c r="H812" s="221"/>
      <c r="I812" s="2"/>
      <c r="J812" s="221"/>
      <c r="K812" s="2"/>
      <c r="L812" s="221"/>
      <c r="M812" s="2"/>
      <c r="N812" s="221"/>
      <c r="O812" s="2"/>
      <c r="P812" s="221"/>
      <c r="Q812" s="2"/>
      <c r="R812" s="221"/>
      <c r="S812" s="2"/>
      <c r="T812" s="169" t="str">
        <f t="shared" si="78"/>
        <v/>
      </c>
      <c r="U812" s="39" t="str">
        <f t="shared" si="79"/>
        <v/>
      </c>
      <c r="V812" s="170"/>
      <c r="W812" s="40"/>
      <c r="X812" s="41" t="str">
        <f t="shared" si="74"/>
        <v/>
      </c>
      <c r="Y812" s="205" t="str">
        <f t="shared" si="75"/>
        <v/>
      </c>
      <c r="Z812" s="205" t="str">
        <f t="shared" si="76"/>
        <v/>
      </c>
      <c r="AA812" s="163">
        <f t="shared" si="77"/>
        <v>0</v>
      </c>
    </row>
    <row r="813" spans="1:27" ht="26.1" customHeight="1" thickTop="1" thickBot="1">
      <c r="A813" s="32"/>
      <c r="B813" s="33"/>
      <c r="C813" s="32"/>
      <c r="D813" s="218"/>
      <c r="E813" s="219"/>
      <c r="F813" s="220"/>
      <c r="G813" s="34"/>
      <c r="H813" s="221"/>
      <c r="I813" s="2"/>
      <c r="J813" s="221"/>
      <c r="K813" s="2"/>
      <c r="L813" s="221"/>
      <c r="M813" s="2"/>
      <c r="N813" s="221"/>
      <c r="O813" s="2"/>
      <c r="P813" s="221"/>
      <c r="Q813" s="2"/>
      <c r="R813" s="221"/>
      <c r="S813" s="2"/>
      <c r="T813" s="169" t="str">
        <f>IF(AND(COUNTA(I813,K813,M813,O813,Q813,S813)=0,COUNTA(H813,J813,L813,N813,P813,R813)=6),"x","")</f>
        <v/>
      </c>
      <c r="U813" s="39" t="str">
        <f>IF(COUNTA(I813,K813,M813,O813,Q813,S813)=1,"x","")</f>
        <v/>
      </c>
      <c r="V813" s="170"/>
      <c r="W813" s="40"/>
      <c r="X813" s="41" t="str">
        <f t="shared" si="74"/>
        <v/>
      </c>
      <c r="Y813" s="205" t="str">
        <f t="shared" si="75"/>
        <v/>
      </c>
      <c r="Z813" s="205" t="str">
        <f t="shared" si="76"/>
        <v/>
      </c>
      <c r="AA813" s="163">
        <f t="shared" si="77"/>
        <v>0</v>
      </c>
    </row>
    <row r="814" spans="1:27" ht="24" customHeight="1" thickTop="1"/>
    <row r="815" spans="1:27" ht="24" customHeight="1"/>
    <row r="816" spans="1:27" ht="24" customHeight="1"/>
    <row r="817" ht="24" customHeight="1"/>
    <row r="818" ht="24" customHeight="1"/>
    <row r="819" ht="24" customHeight="1"/>
    <row r="820" ht="24" customHeight="1"/>
  </sheetData>
  <sheetProtection sheet="1" objects="1" scenarios="1"/>
  <mergeCells count="43">
    <mergeCell ref="E12:F12"/>
    <mergeCell ref="H10:I12"/>
    <mergeCell ref="J12:K12"/>
    <mergeCell ref="J10:K11"/>
    <mergeCell ref="X11:X12"/>
    <mergeCell ref="T10:W10"/>
    <mergeCell ref="T11:U12"/>
    <mergeCell ref="V11:V12"/>
    <mergeCell ref="W11:W12"/>
    <mergeCell ref="A9:B9"/>
    <mergeCell ref="C9:F9"/>
    <mergeCell ref="L10:O10"/>
    <mergeCell ref="P10:S10"/>
    <mergeCell ref="L11:M11"/>
    <mergeCell ref="N11:O11"/>
    <mergeCell ref="P11:Q11"/>
    <mergeCell ref="R11:S11"/>
    <mergeCell ref="N9:O9"/>
    <mergeCell ref="L12:M12"/>
    <mergeCell ref="J8:O8"/>
    <mergeCell ref="T9:U9"/>
    <mergeCell ref="H5:K7"/>
    <mergeCell ref="T8:U8"/>
    <mergeCell ref="L5:O7"/>
    <mergeCell ref="N12:O12"/>
    <mergeCell ref="P12:Q12"/>
    <mergeCell ref="R12:S12"/>
    <mergeCell ref="E11:F11"/>
    <mergeCell ref="V8:W8"/>
    <mergeCell ref="V9:W9"/>
    <mergeCell ref="B1:D1"/>
    <mergeCell ref="W3:X3"/>
    <mergeCell ref="H2:K2"/>
    <mergeCell ref="A2:D2"/>
    <mergeCell ref="C8:F8"/>
    <mergeCell ref="A8:B8"/>
    <mergeCell ref="H4:S4"/>
    <mergeCell ref="H8:I9"/>
    <mergeCell ref="J9:K9"/>
    <mergeCell ref="L9:M9"/>
    <mergeCell ref="P5:S7"/>
    <mergeCell ref="P8:S8"/>
    <mergeCell ref="P9:S9"/>
  </mergeCells>
  <phoneticPr fontId="87" type="noConversion"/>
  <conditionalFormatting sqref="W1:X1">
    <cfRule type="cellIs" dxfId="71" priority="1" stopIfTrue="1" operator="equal">
      <formula>"Fehler"</formula>
    </cfRule>
  </conditionalFormatting>
  <conditionalFormatting sqref="N14:N813 P14:P813 J14:J813 R14:R813 H14:H813 L14:L813">
    <cfRule type="expression" dxfId="70" priority="2" stopIfTrue="1">
      <formula>COUNTA(H14,I14)&gt;1</formula>
    </cfRule>
  </conditionalFormatting>
  <conditionalFormatting sqref="W14:W813">
    <cfRule type="expression" dxfId="69" priority="3" stopIfTrue="1">
      <formula>AND(OR(U14="x",V14="x"),W14="")</formula>
    </cfRule>
  </conditionalFormatting>
  <conditionalFormatting sqref="T14:T813">
    <cfRule type="expression" dxfId="68" priority="4" stopIfTrue="1">
      <formula>COUNTIF(T14:U14,"x")=2</formula>
    </cfRule>
  </conditionalFormatting>
  <conditionalFormatting sqref="G1 I1">
    <cfRule type="cellIs" dxfId="67" priority="6" stopIfTrue="1" operator="equal">
      <formula>"Fehler"</formula>
    </cfRule>
  </conditionalFormatting>
  <conditionalFormatting sqref="U14:U813">
    <cfRule type="expression" dxfId="66" priority="7" stopIfTrue="1">
      <formula>COUNTIF(T14:U14,"x")=2</formula>
    </cfRule>
  </conditionalFormatting>
  <conditionalFormatting sqref="V14:V813">
    <cfRule type="expression" dxfId="65" priority="8" stopIfTrue="1">
      <formula>AND(OR(T14="x",U14="x"),V14="")</formula>
    </cfRule>
  </conditionalFormatting>
  <conditionalFormatting sqref="G14:G813">
    <cfRule type="expression" dxfId="64" priority="11" stopIfTrue="1">
      <formula>AND(COUNTIF(E14:F14,"x")&gt;0,G14="",COUNTIF(T14:U14,"x")&gt;0)</formula>
    </cfRule>
  </conditionalFormatting>
  <conditionalFormatting sqref="E14:E813">
    <cfRule type="expression" dxfId="63" priority="12" stopIfTrue="1">
      <formula>AND(E14&gt;0,F14&gt;0)</formula>
    </cfRule>
    <cfRule type="expression" dxfId="62" priority="13" stopIfTrue="1">
      <formula>AND(COUNTIF(E14:F14,"x")=0,G14&gt;0)</formula>
    </cfRule>
  </conditionalFormatting>
  <conditionalFormatting sqref="F14:F813">
    <cfRule type="expression" dxfId="61" priority="14" stopIfTrue="1">
      <formula>AND(E14&gt;0,F14&gt;0)</formula>
    </cfRule>
    <cfRule type="expression" dxfId="60" priority="15" stopIfTrue="1">
      <formula>AND(COUNTIF(E14:F14,"x")=0,G14&gt;0)</formula>
    </cfRule>
  </conditionalFormatting>
  <conditionalFormatting sqref="K14:K813 M14:M813 O14:O813 Q14:Q813 S14:S813 I14:I813">
    <cfRule type="expression" dxfId="59" priority="16" stopIfTrue="1">
      <formula>AND(I14="x",COUNTA($I14,$K14,$M14,$O14,$Q14,$S14)&gt;1)</formula>
    </cfRule>
  </conditionalFormatting>
  <conditionalFormatting sqref="Y14:Y813">
    <cfRule type="expression" dxfId="58" priority="22" stopIfTrue="1">
      <formula>AND(G14="Boiler",#REF!&gt;24)</formula>
    </cfRule>
  </conditionalFormatting>
  <conditionalFormatting sqref="T9">
    <cfRule type="expression" dxfId="57" priority="23" stopIfTrue="1">
      <formula>$V$9="nein"</formula>
    </cfRule>
  </conditionalFormatting>
  <printOptions horizontalCentered="1"/>
  <pageMargins left="0.35" right="0.36" top="0.39" bottom="0.31496062992125984" header="0.19685039370078741" footer="0.11811023622047245"/>
  <pageSetup paperSize="9" scale="85" orientation="landscape" horizontalDpi="4294967294" verticalDpi="4294967294" r:id="rId1"/>
  <headerFooter alignWithMargins="0">
    <oddFooter xml:space="preserve">&amp;LFormat-Update von J. Faber am 20.04.2017&amp;C&amp;A&amp;RSeite &amp;P von &amp;N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38273" r:id="rId4">
          <objectPr defaultSize="0" autoPict="0" r:id="rId5">
            <anchor moveWithCells="1">
              <from>
                <xdr:col>7</xdr:col>
                <xdr:colOff>295275</xdr:colOff>
                <xdr:row>10</xdr:row>
                <xdr:rowOff>133350</xdr:rowOff>
              </from>
              <to>
                <xdr:col>8</xdr:col>
                <xdr:colOff>28575</xdr:colOff>
                <xdr:row>11</xdr:row>
                <xdr:rowOff>104775</xdr:rowOff>
              </to>
            </anchor>
          </objectPr>
        </oleObject>
      </mc:Choice>
      <mc:Fallback>
        <oleObject progId="MS_ClipArt_Gallery" shapeId="382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23"/>
  <dimension ref="A1:AC58"/>
  <sheetViews>
    <sheetView showGridLines="0" showZeros="0" zoomScale="85" zoomScaleNormal="85" workbookViewId="0">
      <selection activeCell="F17" sqref="F17"/>
    </sheetView>
  </sheetViews>
  <sheetFormatPr baseColWidth="10" defaultRowHeight="12.75"/>
  <cols>
    <col min="1" max="3" width="8.7109375" style="42" customWidth="1"/>
    <col min="4" max="5" width="4.7109375" style="42" customWidth="1"/>
    <col min="6" max="6" width="9" style="42" customWidth="1"/>
    <col min="7" max="10" width="8.7109375" style="42" customWidth="1"/>
    <col min="11" max="11" width="1.7109375" style="42" customWidth="1"/>
    <col min="12" max="12" width="11.5703125" style="42" customWidth="1"/>
    <col min="13" max="16384" width="11.42578125" style="42"/>
  </cols>
  <sheetData>
    <row r="1" spans="1:13">
      <c r="B1" s="43"/>
      <c r="C1" s="43"/>
      <c r="D1" s="44"/>
      <c r="E1" s="44"/>
      <c r="F1" s="45" t="s">
        <v>29</v>
      </c>
    </row>
    <row r="2" spans="1:13">
      <c r="B2" s="43"/>
      <c r="C2" s="43"/>
      <c r="D2" s="44"/>
      <c r="E2" s="44"/>
      <c r="F2" s="45" t="s">
        <v>30</v>
      </c>
    </row>
    <row r="3" spans="1:13">
      <c r="B3" s="43"/>
      <c r="C3" s="43"/>
      <c r="D3" s="44"/>
      <c r="E3" s="44"/>
      <c r="F3" s="45" t="s">
        <v>31</v>
      </c>
    </row>
    <row r="4" spans="1:13">
      <c r="B4" s="43"/>
      <c r="C4" s="44"/>
      <c r="D4" s="44"/>
      <c r="E4" s="44"/>
    </row>
    <row r="6" spans="1:13" s="50" customFormat="1" ht="20.25">
      <c r="A6" s="46" t="s">
        <v>49</v>
      </c>
      <c r="B6" s="47"/>
      <c r="C6" s="48"/>
      <c r="D6" s="48"/>
      <c r="E6" s="48"/>
      <c r="F6" s="49"/>
      <c r="G6" s="49"/>
      <c r="H6" s="49"/>
      <c r="I6" s="49"/>
      <c r="J6" s="49"/>
    </row>
    <row r="7" spans="1:13" ht="15" customHeight="1">
      <c r="B7" s="51"/>
      <c r="C7" s="51"/>
      <c r="D7" s="51"/>
      <c r="E7" s="51"/>
    </row>
    <row r="8" spans="1:13" ht="15" customHeight="1">
      <c r="A8" s="43"/>
      <c r="B8" s="52"/>
      <c r="C8" s="53" t="s">
        <v>50</v>
      </c>
      <c r="D8" s="465">
        <f>' Protokoll (1)'!A9</f>
        <v>0</v>
      </c>
      <c r="E8" s="463"/>
      <c r="F8" s="463"/>
      <c r="G8" s="131"/>
      <c r="H8" s="131"/>
      <c r="I8" s="131"/>
      <c r="J8" s="131"/>
    </row>
    <row r="9" spans="1:13" ht="15" customHeight="1">
      <c r="A9" s="43"/>
      <c r="B9" s="52"/>
      <c r="C9" s="53" t="s">
        <v>51</v>
      </c>
      <c r="D9" s="466">
        <f>' Protokoll (1)'!C9</f>
        <v>0</v>
      </c>
      <c r="E9" s="466"/>
      <c r="F9" s="466"/>
      <c r="G9" s="466"/>
      <c r="H9" s="466"/>
      <c r="I9" s="466"/>
      <c r="J9" s="466"/>
    </row>
    <row r="10" spans="1:13" ht="15" customHeight="1">
      <c r="A10" s="43"/>
      <c r="B10" s="52"/>
      <c r="C10" s="54" t="s">
        <v>52</v>
      </c>
      <c r="D10" s="465">
        <f>' Protokoll (1)'!G9</f>
        <v>0</v>
      </c>
      <c r="E10" s="465"/>
      <c r="F10" s="465"/>
      <c r="G10" s="465"/>
      <c r="H10" s="465"/>
      <c r="I10" s="465"/>
      <c r="J10" s="465"/>
    </row>
    <row r="11" spans="1:13" ht="15" customHeight="1">
      <c r="A11" s="43"/>
      <c r="B11" s="52"/>
      <c r="C11" s="53" t="s">
        <v>32</v>
      </c>
      <c r="D11" s="463">
        <f>' Protokoll (1)'!V9</f>
        <v>0</v>
      </c>
      <c r="E11" s="463"/>
      <c r="F11" s="463"/>
      <c r="G11" s="463"/>
      <c r="H11" s="463"/>
      <c r="I11" s="463"/>
      <c r="J11" s="463"/>
    </row>
    <row r="12" spans="1:13" ht="15" customHeight="1">
      <c r="A12" s="43"/>
      <c r="B12" s="52"/>
      <c r="C12" s="53" t="s">
        <v>33</v>
      </c>
      <c r="D12" s="463">
        <f>' Protokoll (1)'!C14</f>
        <v>0</v>
      </c>
      <c r="E12" s="463"/>
      <c r="F12" s="463"/>
      <c r="G12" s="463"/>
      <c r="H12" s="463"/>
      <c r="I12" s="463"/>
      <c r="J12" s="463"/>
      <c r="M12" s="132"/>
    </row>
    <row r="13" spans="1:13" ht="15" customHeight="1">
      <c r="A13" s="43"/>
      <c r="B13" s="52"/>
      <c r="C13" s="53" t="s">
        <v>34</v>
      </c>
      <c r="D13" s="464" t="str">
        <f>' Protokoll (1)'!V2</f>
        <v/>
      </c>
      <c r="E13" s="464"/>
      <c r="F13" s="464"/>
      <c r="G13" s="464"/>
      <c r="H13" s="131"/>
      <c r="I13" s="131"/>
      <c r="J13" s="131"/>
    </row>
    <row r="14" spans="1:13" ht="15" customHeight="1">
      <c r="A14" s="43"/>
      <c r="B14" s="52"/>
      <c r="C14" s="53" t="s">
        <v>35</v>
      </c>
      <c r="D14" s="462">
        <f>' Protokoll (1)'!X9</f>
        <v>16</v>
      </c>
      <c r="E14" s="462"/>
      <c r="F14" s="462"/>
      <c r="G14" s="131"/>
      <c r="H14" s="131"/>
      <c r="I14" s="131"/>
      <c r="J14" s="131"/>
    </row>
    <row r="15" spans="1:13" ht="15" customHeight="1"/>
    <row r="16" spans="1:13" ht="15" customHeight="1">
      <c r="D16" s="55"/>
      <c r="E16" s="55"/>
      <c r="F16" s="56" t="s">
        <v>37</v>
      </c>
      <c r="G16" s="57"/>
    </row>
    <row r="17" spans="1:15" ht="15" customHeight="1">
      <c r="D17" s="55"/>
      <c r="E17" s="58"/>
      <c r="F17" s="133">
        <f>IF(' Protokoll (1)'!Y1="FEHLER","FEHLER",' Protokoll (1)'!Y1-' Protokoll (1)'!Y2)</f>
        <v>2</v>
      </c>
      <c r="G17" s="59"/>
    </row>
    <row r="18" spans="1:15" ht="15" customHeight="1"/>
    <row r="19" spans="1:15" ht="15" customHeight="1"/>
    <row r="20" spans="1:15" ht="15" customHeight="1">
      <c r="A20" s="55"/>
      <c r="B20" s="56" t="s">
        <v>38</v>
      </c>
      <c r="C20" s="57"/>
      <c r="D20" s="52"/>
      <c r="E20" s="52"/>
      <c r="H20" s="60"/>
      <c r="I20" s="56" t="s">
        <v>39</v>
      </c>
      <c r="J20" s="59"/>
    </row>
    <row r="21" spans="1:15" ht="15" customHeight="1">
      <c r="A21" s="55"/>
      <c r="B21" s="133">
        <f>SUM(F17-I21)</f>
        <v>2</v>
      </c>
      <c r="C21" s="59"/>
      <c r="D21" s="61"/>
      <c r="E21" s="61"/>
      <c r="H21" s="60"/>
      <c r="I21" s="133">
        <f>' Protokoll (1)'!Z1-' Protokoll (1)'!Z2</f>
        <v>0</v>
      </c>
      <c r="J21" s="59"/>
    </row>
    <row r="22" spans="1:15" ht="15" customHeight="1">
      <c r="H22" s="43"/>
      <c r="J22" s="43"/>
    </row>
    <row r="23" spans="1:15" ht="15" customHeight="1">
      <c r="H23" s="43"/>
    </row>
    <row r="24" spans="1:15" ht="15" customHeight="1">
      <c r="A24" s="55"/>
      <c r="B24" s="56" t="s">
        <v>40</v>
      </c>
      <c r="C24" s="57"/>
      <c r="D24" s="52"/>
      <c r="E24" s="52"/>
      <c r="H24" s="60"/>
      <c r="I24" s="56" t="s">
        <v>40</v>
      </c>
      <c r="J24" s="59"/>
    </row>
    <row r="25" spans="1:15" ht="15" customHeight="1">
      <c r="A25" s="55"/>
      <c r="B25" s="134">
        <f>IF(F17=0,0,(B21*100/F17))</f>
        <v>100</v>
      </c>
      <c r="C25" s="59"/>
      <c r="D25" s="61"/>
      <c r="E25" s="61"/>
      <c r="H25" s="62"/>
      <c r="I25" s="135">
        <f>IF(F17=0,0,(I21*100/F17))</f>
        <v>0</v>
      </c>
      <c r="J25" s="63"/>
    </row>
    <row r="26" spans="1:15" ht="15" customHeight="1"/>
    <row r="27" spans="1:15" ht="15" customHeight="1"/>
    <row r="28" spans="1:15" ht="15" customHeight="1">
      <c r="D28" s="55"/>
      <c r="E28" s="58"/>
      <c r="F28" s="56" t="s">
        <v>41</v>
      </c>
      <c r="G28" s="57"/>
    </row>
    <row r="29" spans="1:15" ht="15" customHeight="1">
      <c r="D29" s="55"/>
      <c r="E29" s="58"/>
      <c r="F29" s="133">
        <f>' Protokoll (1)'!V1</f>
        <v>0</v>
      </c>
      <c r="G29" s="59"/>
    </row>
    <row r="30" spans="1:15" ht="15" customHeight="1"/>
    <row r="31" spans="1:15" ht="15" customHeight="1"/>
    <row r="32" spans="1:15" ht="15" customHeight="1">
      <c r="A32" s="55"/>
      <c r="B32" s="56" t="s">
        <v>38</v>
      </c>
      <c r="C32" s="57"/>
      <c r="D32" s="52"/>
      <c r="E32" s="52"/>
      <c r="H32" s="60"/>
      <c r="I32" s="56" t="s">
        <v>39</v>
      </c>
      <c r="J32" s="59"/>
      <c r="L32" s="64" t="s">
        <v>53</v>
      </c>
      <c r="M32" s="65" t="s">
        <v>65</v>
      </c>
      <c r="N32" s="66"/>
      <c r="O32" s="67" t="s">
        <v>54</v>
      </c>
    </row>
    <row r="33" spans="1:18" ht="15" customHeight="1">
      <c r="A33" s="55"/>
      <c r="B33" s="133">
        <f>SUM(F29-I33)</f>
        <v>0</v>
      </c>
      <c r="C33" s="59"/>
      <c r="D33" s="61"/>
      <c r="E33" s="61"/>
      <c r="H33" s="55"/>
      <c r="I33" s="133">
        <f>' Protokoll (1)'!AA3</f>
        <v>0</v>
      </c>
      <c r="J33" s="59"/>
      <c r="L33" s="68">
        <v>6</v>
      </c>
      <c r="M33" s="69">
        <v>3.6</v>
      </c>
      <c r="N33" s="70">
        <v>8.4</v>
      </c>
      <c r="O33" s="71">
        <v>4.0999999999999996</v>
      </c>
    </row>
    <row r="34" spans="1:18" ht="15" customHeight="1">
      <c r="L34" s="68">
        <v>12</v>
      </c>
      <c r="M34" s="69">
        <v>7.6</v>
      </c>
      <c r="N34" s="70">
        <v>16.399999999999999</v>
      </c>
      <c r="O34" s="71">
        <v>8.1</v>
      </c>
    </row>
    <row r="35" spans="1:18" ht="15" customHeight="1">
      <c r="L35" s="68">
        <v>24</v>
      </c>
      <c r="M35" s="69">
        <v>15.6</v>
      </c>
      <c r="N35" s="70">
        <v>32.4</v>
      </c>
      <c r="O35" s="71">
        <v>16.100000000000001</v>
      </c>
    </row>
    <row r="36" spans="1:18" ht="15" customHeight="1">
      <c r="A36" s="55"/>
      <c r="B36" s="56" t="s">
        <v>40</v>
      </c>
      <c r="C36" s="57"/>
      <c r="D36" s="52"/>
      <c r="E36" s="52"/>
      <c r="H36" s="60"/>
      <c r="I36" s="56" t="s">
        <v>40</v>
      </c>
      <c r="J36" s="59"/>
      <c r="L36" s="68">
        <v>48</v>
      </c>
      <c r="M36" s="69">
        <v>31.6</v>
      </c>
      <c r="N36" s="70">
        <v>64.400000000000006</v>
      </c>
      <c r="O36" s="71">
        <v>32.1</v>
      </c>
    </row>
    <row r="37" spans="1:18" ht="15" customHeight="1">
      <c r="A37" s="55"/>
      <c r="B37" s="134">
        <f>IF(F29=0,0,(B33*100/F29))</f>
        <v>0</v>
      </c>
      <c r="C37" s="59"/>
      <c r="D37" s="61"/>
      <c r="E37" s="61"/>
      <c r="H37" s="55"/>
      <c r="I37" s="134">
        <f>IF(F29=0,0,(I33*100/F29))</f>
        <v>0</v>
      </c>
      <c r="J37" s="59"/>
      <c r="L37" s="68">
        <v>72</v>
      </c>
      <c r="M37" s="69">
        <v>47.6</v>
      </c>
      <c r="N37" s="70">
        <v>96.4</v>
      </c>
      <c r="O37" s="71">
        <v>48.1</v>
      </c>
    </row>
    <row r="38" spans="1:18" ht="15" customHeight="1">
      <c r="L38" s="72"/>
      <c r="M38" s="72"/>
      <c r="N38" s="72"/>
    </row>
    <row r="39" spans="1:18" ht="15" customHeight="1">
      <c r="L39" s="73"/>
      <c r="M39" s="74" t="s">
        <v>55</v>
      </c>
      <c r="N39" s="75"/>
    </row>
    <row r="40" spans="1:18" ht="15" customHeight="1">
      <c r="D40" s="55"/>
      <c r="E40" s="58"/>
      <c r="F40" s="76" t="s">
        <v>42</v>
      </c>
      <c r="G40" s="77"/>
      <c r="L40" s="78" t="s">
        <v>56</v>
      </c>
      <c r="M40" s="78">
        <v>0</v>
      </c>
      <c r="N40" s="79">
        <v>0.33</v>
      </c>
    </row>
    <row r="41" spans="1:18" ht="15" customHeight="1">
      <c r="D41" s="55"/>
      <c r="E41" s="58"/>
      <c r="F41" s="134">
        <f>IF(F17=0,0,(F29*100/F17))</f>
        <v>0</v>
      </c>
      <c r="G41" s="59"/>
      <c r="L41" s="78" t="s">
        <v>57</v>
      </c>
      <c r="M41" s="78">
        <v>1.1000000000000001</v>
      </c>
      <c r="N41" s="79">
        <v>0.25</v>
      </c>
    </row>
    <row r="42" spans="1:18" ht="15" customHeight="1">
      <c r="L42" s="78" t="s">
        <v>58</v>
      </c>
      <c r="M42" s="78">
        <v>2.1</v>
      </c>
      <c r="N42" s="79">
        <v>0.16</v>
      </c>
    </row>
    <row r="43" spans="1:18" ht="15" customHeight="1">
      <c r="D43" s="55"/>
      <c r="E43" s="58"/>
      <c r="F43" s="56" t="str">
        <f>IF(OR(F44=F45,F45=""),"Prüfturnus",(IF(F44&lt;F45,"Prüfturnusverlängerung","Prüfturnusverkürzung")))</f>
        <v>Prüfturnus</v>
      </c>
      <c r="G43" s="57"/>
      <c r="H43" s="80"/>
      <c r="L43" s="81" t="s">
        <v>59</v>
      </c>
      <c r="M43" s="81">
        <v>3.1</v>
      </c>
      <c r="N43" s="82">
        <v>0</v>
      </c>
    </row>
    <row r="44" spans="1:18" ht="15" customHeight="1">
      <c r="D44" s="83"/>
      <c r="E44" s="84" t="s">
        <v>43</v>
      </c>
      <c r="F44" s="136">
        <f>' Protokoll (1)'!X9</f>
        <v>16</v>
      </c>
      <c r="G44" s="85" t="s">
        <v>36</v>
      </c>
      <c r="H44" s="80"/>
    </row>
    <row r="45" spans="1:18" ht="15" customHeight="1">
      <c r="D45" s="83"/>
      <c r="E45" s="84" t="str">
        <f>IF(F45="","","auf")</f>
        <v>auf</v>
      </c>
      <c r="F45" s="256">
        <f>IF(F44&gt;0,IF(AND(F41&gt;10,' Protokoll (1)'!V9="ja"),IF(F44&lt;VLOOKUP(D14,Turnus,4),ROUND(D14*(1-0.33),0),ROUND(F44*(1-0.33),0)),IF(F44*(1+VLOOKUP(F41,Quotensatz,2))&gt;VLOOKUP(D14,Turnus,3),ROUND(VLOOKUP(D14,Turnus,3),0),IF(F44&lt;VLOOKUP(D14,Turnus,2),ROUND(VLOOKUP(D14,Turnus,2),0),IF(' Protokoll (1)'!T9="ja",D14,ROUND(F44*(1+VLOOKUP(F41,Quotensatz,2)),0))))),"")</f>
        <v>16</v>
      </c>
      <c r="G45" s="85" t="str">
        <f>IF(F45="","","Monate")</f>
        <v>Monate</v>
      </c>
      <c r="I45" s="137"/>
      <c r="J45" s="137"/>
      <c r="K45" s="137"/>
      <c r="L45" s="137"/>
      <c r="M45" s="137"/>
      <c r="N45" s="137"/>
      <c r="R45" s="244" t="s">
        <v>126</v>
      </c>
    </row>
    <row r="46" spans="1:18" ht="15" customHeight="1" thickBot="1">
      <c r="F46" s="87"/>
      <c r="G46" s="87"/>
      <c r="H46" s="88"/>
      <c r="L46" s="138"/>
    </row>
    <row r="47" spans="1:18" ht="15" customHeight="1" thickTop="1" thickBot="1">
      <c r="B47" s="89" t="s">
        <v>60</v>
      </c>
      <c r="C47" s="90"/>
      <c r="D47" s="90"/>
      <c r="E47" s="90"/>
      <c r="F47" s="91" t="e">
        <f>EDATE(D13,(IF(F45="",F44,F45)))</f>
        <v>#VALUE!</v>
      </c>
      <c r="G47" s="92"/>
      <c r="H47" s="93"/>
      <c r="I47" s="59"/>
      <c r="K47" s="94"/>
      <c r="L47" s="138"/>
      <c r="M47" s="86"/>
    </row>
    <row r="48" spans="1:18" ht="13.5" thickTop="1">
      <c r="F48" s="80"/>
      <c r="H48" s="95" t="s">
        <v>61</v>
      </c>
    </row>
    <row r="50" spans="2:29"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2:29"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2:29"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2:29"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2:29"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2:29"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2:29"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2:29"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2:29"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</sheetData>
  <sheetProtection sheet="1" objects="1" scenarios="1"/>
  <mergeCells count="7">
    <mergeCell ref="D14:F14"/>
    <mergeCell ref="D12:J12"/>
    <mergeCell ref="D13:G13"/>
    <mergeCell ref="D8:F8"/>
    <mergeCell ref="D9:J9"/>
    <mergeCell ref="D10:J10"/>
    <mergeCell ref="D11:J11"/>
  </mergeCells>
  <phoneticPr fontId="87" type="noConversion"/>
  <printOptions horizontalCentered="1" gridLinesSet="0"/>
  <pageMargins left="0.98425196850393704" right="0.78740157480314965" top="0.6" bottom="0.59055118110236227" header="1.1811023622047245" footer="0.51181102362204722"/>
  <pageSetup paperSize="9" scale="103" orientation="portrait" horizontalDpi="180" verticalDpi="180" r:id="rId1"/>
  <headerFooter alignWithMargins="0">
    <oddFooter>&amp;C&amp;8&amp;F, &amp;A, &amp;D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24"/>
  <dimension ref="A1:BO812"/>
  <sheetViews>
    <sheetView showGridLines="0" showZeros="0" zoomScaleNormal="100" workbookViewId="0">
      <selection activeCell="AF1" sqref="AF1"/>
    </sheetView>
  </sheetViews>
  <sheetFormatPr baseColWidth="10" defaultRowHeight="12.75" outlineLevelCol="1"/>
  <cols>
    <col min="1" max="1" width="23.140625" style="6" customWidth="1"/>
    <col min="2" max="2" width="2.140625" style="6" customWidth="1"/>
    <col min="3" max="3" width="6.5703125" style="6" customWidth="1"/>
    <col min="4" max="4" width="4.7109375" style="6" customWidth="1"/>
    <col min="5" max="5" width="7.7109375" style="6" customWidth="1"/>
    <col min="6" max="6" width="10.7109375" style="6" customWidth="1"/>
    <col min="7" max="8" width="5.140625" style="6" customWidth="1"/>
    <col min="9" max="9" width="15.7109375" style="6" customWidth="1"/>
    <col min="10" max="21" width="5.140625" style="6" hidden="1" customWidth="1" outlineLevel="1"/>
    <col min="22" max="22" width="5.140625" style="10" hidden="1" customWidth="1" outlineLevel="1"/>
    <col min="23" max="23" width="5.140625" style="6" hidden="1" customWidth="1" outlineLevel="1"/>
    <col min="24" max="24" width="8.7109375" style="6" customWidth="1" collapsed="1"/>
    <col min="25" max="25" width="20.7109375" style="6" customWidth="1"/>
    <col min="26" max="26" width="8.7109375" style="6" hidden="1" customWidth="1" outlineLevel="1"/>
    <col min="27" max="30" width="11.42578125" style="6" hidden="1" customWidth="1" outlineLevel="1"/>
    <col min="31" max="31" width="2.140625" style="6" customWidth="1" collapsed="1"/>
    <col min="32" max="32" width="7.140625" style="6" customWidth="1"/>
    <col min="33" max="33" width="4.85546875" style="6" customWidth="1"/>
    <col min="34" max="34" width="7.42578125" style="6" customWidth="1"/>
    <col min="35" max="36" width="7.85546875" style="6" customWidth="1"/>
    <col min="37" max="45" width="11.42578125" style="6"/>
    <col min="46" max="59" width="11.42578125" style="6" outlineLevel="1"/>
    <col min="60" max="61" width="11.42578125" style="6"/>
    <col min="62" max="66" width="11.42578125" style="6" outlineLevel="1"/>
    <col min="67" max="67" width="11.42578125" style="6" collapsed="1"/>
    <col min="68" max="16384" width="11.42578125" style="6"/>
  </cols>
  <sheetData>
    <row r="1" spans="2:37" ht="24.95" customHeight="1">
      <c r="B1" s="258"/>
      <c r="C1" s="3" t="s">
        <v>24</v>
      </c>
      <c r="D1" s="4"/>
      <c r="E1" s="5"/>
      <c r="J1" s="22"/>
      <c r="K1" s="215"/>
      <c r="L1" s="114"/>
      <c r="M1" s="103"/>
      <c r="N1" s="103"/>
      <c r="O1" s="103"/>
      <c r="P1" s="103"/>
      <c r="Q1" s="103"/>
      <c r="R1" s="103"/>
      <c r="S1" s="103"/>
      <c r="T1" s="103"/>
      <c r="U1" s="103"/>
      <c r="V1" s="145"/>
      <c r="W1" s="115"/>
      <c r="AE1" s="259"/>
    </row>
    <row r="2" spans="2:37" ht="12.75" customHeight="1">
      <c r="B2" s="258"/>
      <c r="C2" s="7"/>
      <c r="D2" s="8"/>
      <c r="E2" s="9"/>
      <c r="F2" s="10"/>
      <c r="G2" s="10"/>
      <c r="H2" s="10"/>
      <c r="I2" s="10"/>
      <c r="J2" s="22"/>
      <c r="K2" s="215"/>
      <c r="L2" s="114"/>
      <c r="M2" s="103"/>
      <c r="N2" s="103"/>
      <c r="O2" s="103"/>
      <c r="P2" s="103"/>
      <c r="Q2" s="103"/>
      <c r="R2" s="103"/>
      <c r="S2" s="103"/>
      <c r="T2" s="103"/>
      <c r="U2" s="103"/>
      <c r="V2" s="145"/>
      <c r="W2" s="115"/>
      <c r="AE2" s="259"/>
    </row>
    <row r="3" spans="2:37" ht="20.100000000000001" customHeight="1">
      <c r="B3" s="258"/>
      <c r="C3" s="11"/>
      <c r="D3" s="12"/>
      <c r="E3" s="13" t="s">
        <v>25</v>
      </c>
      <c r="F3" s="97">
        <f>IF(I23="","",' Protokoll (1)'!V9)</f>
        <v>0</v>
      </c>
      <c r="G3" s="10"/>
      <c r="H3" s="10"/>
      <c r="I3" s="10"/>
      <c r="J3" s="22"/>
      <c r="K3" s="215"/>
      <c r="L3" s="114"/>
      <c r="M3" s="103"/>
      <c r="N3" s="103"/>
      <c r="O3" s="103"/>
      <c r="P3" s="103"/>
      <c r="Q3" s="103"/>
      <c r="R3" s="103"/>
      <c r="S3" s="103"/>
      <c r="T3" s="103"/>
      <c r="U3" s="103"/>
      <c r="V3" s="145"/>
      <c r="W3" s="115"/>
      <c r="AE3" s="259"/>
    </row>
    <row r="4" spans="2:37" ht="20.100000000000001" customHeight="1">
      <c r="B4" s="258"/>
      <c r="C4" s="14"/>
      <c r="D4" s="12"/>
      <c r="E4" s="15" t="s">
        <v>136</v>
      </c>
      <c r="F4" s="97">
        <f>IF(I23="","",' Protokoll (1)'!A9)</f>
        <v>0</v>
      </c>
      <c r="G4" s="10"/>
      <c r="H4" s="10"/>
      <c r="I4" s="10"/>
      <c r="J4" s="22"/>
      <c r="K4" s="215"/>
      <c r="L4" s="114"/>
      <c r="M4" s="103"/>
      <c r="N4" s="103"/>
      <c r="O4" s="103"/>
      <c r="P4" s="103"/>
      <c r="Q4" s="103"/>
      <c r="R4" s="103"/>
      <c r="S4" s="103"/>
      <c r="T4" s="103"/>
      <c r="U4" s="103"/>
      <c r="V4" s="145"/>
      <c r="W4" s="115"/>
      <c r="AE4" s="259"/>
    </row>
    <row r="5" spans="2:37" ht="20.100000000000001" customHeight="1">
      <c r="B5" s="258"/>
      <c r="C5" s="17"/>
      <c r="D5" s="18"/>
      <c r="E5" s="20" t="s">
        <v>51</v>
      </c>
      <c r="F5" s="97">
        <f>IF($I$23="","",' Protokoll (1)'!C9)</f>
        <v>0</v>
      </c>
      <c r="G5" s="17"/>
      <c r="H5" s="17"/>
      <c r="I5" s="17"/>
      <c r="J5" s="22"/>
      <c r="K5" s="215"/>
      <c r="L5" s="114"/>
      <c r="M5" s="103"/>
      <c r="N5" s="103"/>
      <c r="O5" s="103"/>
      <c r="P5" s="103"/>
      <c r="Q5" s="103"/>
      <c r="R5" s="103"/>
      <c r="S5" s="103"/>
      <c r="T5" s="103"/>
      <c r="U5" s="103"/>
      <c r="V5" s="145"/>
      <c r="W5" s="115"/>
      <c r="AE5" s="259"/>
    </row>
    <row r="6" spans="2:37" ht="20.100000000000001" customHeight="1">
      <c r="B6" s="258"/>
      <c r="C6" s="19"/>
      <c r="D6" s="12"/>
      <c r="E6" s="260" t="s">
        <v>52</v>
      </c>
      <c r="F6" s="97">
        <f>IF($I$23="","",' Protokoll (1)'!G9)</f>
        <v>0</v>
      </c>
      <c r="G6" s="14"/>
      <c r="H6" s="14"/>
      <c r="I6" s="14"/>
      <c r="J6" s="22"/>
      <c r="K6" s="215"/>
      <c r="L6" s="114"/>
      <c r="M6" s="103"/>
      <c r="N6" s="103"/>
      <c r="O6" s="103"/>
      <c r="P6" s="103"/>
      <c r="Q6" s="103"/>
      <c r="R6" s="103"/>
      <c r="S6" s="103"/>
      <c r="T6" s="103"/>
      <c r="U6" s="103"/>
      <c r="V6" s="145"/>
      <c r="W6" s="115"/>
      <c r="AE6" s="259"/>
    </row>
    <row r="7" spans="2:37" ht="20.100000000000001" customHeight="1">
      <c r="B7" s="258"/>
      <c r="C7" s="19"/>
      <c r="D7" s="12"/>
      <c r="E7" s="260" t="s">
        <v>33</v>
      </c>
      <c r="F7" s="97">
        <f>IF($I$23="","",' Protokoll (1)'!C14)</f>
        <v>0</v>
      </c>
      <c r="G7" s="14"/>
      <c r="H7" s="14"/>
      <c r="I7" s="14"/>
      <c r="AE7" s="259"/>
    </row>
    <row r="8" spans="2:37" ht="20.100000000000001" customHeight="1">
      <c r="B8" s="258"/>
      <c r="C8" s="14"/>
      <c r="D8" s="12"/>
      <c r="E8" s="15" t="s">
        <v>26</v>
      </c>
      <c r="F8" s="248"/>
      <c r="G8" s="14"/>
      <c r="H8" s="14"/>
      <c r="I8" s="14"/>
      <c r="AE8" s="259"/>
    </row>
    <row r="9" spans="2:37">
      <c r="B9" s="258"/>
      <c r="C9" s="10"/>
      <c r="D9" s="16"/>
      <c r="E9" s="10"/>
      <c r="F9" s="10"/>
      <c r="G9" s="10"/>
      <c r="H9" s="10"/>
      <c r="I9" s="10"/>
      <c r="AE9" s="259"/>
    </row>
    <row r="10" spans="2:37">
      <c r="B10" s="258"/>
      <c r="C10" s="10"/>
      <c r="D10" s="16"/>
      <c r="E10" s="10"/>
      <c r="F10" s="10"/>
      <c r="G10" s="10"/>
      <c r="H10" s="10"/>
      <c r="I10" s="10"/>
      <c r="AE10" s="259"/>
    </row>
    <row r="11" spans="2:37" ht="22.5" customHeight="1">
      <c r="B11" s="258"/>
      <c r="C11" s="467" t="s">
        <v>27</v>
      </c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AE11" s="259"/>
    </row>
    <row r="12" spans="2:37" ht="22.5" customHeight="1">
      <c r="B12" s="258"/>
      <c r="C12" s="468" t="s">
        <v>133</v>
      </c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AE12" s="259"/>
    </row>
    <row r="13" spans="2:37">
      <c r="B13" s="258"/>
      <c r="C13" s="10"/>
      <c r="D13" s="16"/>
      <c r="E13" s="10"/>
      <c r="F13" s="10"/>
      <c r="G13" s="21"/>
      <c r="H13" s="21"/>
      <c r="I13" s="21"/>
      <c r="AE13" s="259"/>
    </row>
    <row r="14" spans="2:37" ht="24.95" customHeight="1">
      <c r="B14" s="258"/>
      <c r="C14" s="476" t="e">
        <f>IF(I23="","",CONCATENATE(AF14,AH15,".",AH16,".",AH17,AI15,AJ15,AK15,AJ16,AK16,AJ17,AK14))</f>
        <v>#VALUE!</v>
      </c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  <c r="AE14" s="259"/>
      <c r="AF14" s="261" t="s">
        <v>130</v>
      </c>
      <c r="AG14" s="262"/>
      <c r="AH14" s="263" t="str">
        <f>' Protokoll (1)'!V2</f>
        <v/>
      </c>
      <c r="AI14" s="261" t="s">
        <v>132</v>
      </c>
      <c r="AJ14" s="264" t="str">
        <f>IF(MAX(' Protokoll (1)'!V13:V369)&gt;MIN(' Protokoll (1)'!V13:V369),MAX(' Protokoll (1)'!V13:V369),"-----------")</f>
        <v>-----------</v>
      </c>
      <c r="AK14" s="261" t="s">
        <v>131</v>
      </c>
    </row>
    <row r="15" spans="2:37" ht="24.95" customHeight="1">
      <c r="B15" s="258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6"/>
      <c r="AE15" s="259"/>
      <c r="AH15" s="265" t="e">
        <f>DAY(AH14)</f>
        <v>#VALUE!</v>
      </c>
      <c r="AI15" s="265" t="str">
        <f>IF(AJ14="-----------","",AI14)</f>
        <v/>
      </c>
      <c r="AJ15" s="265" t="str">
        <f>IF($AJ$14="-----------","",DAY(AJ14))</f>
        <v/>
      </c>
      <c r="AK15" s="265" t="str">
        <f>IF($AJ$14="-----------","",".")</f>
        <v/>
      </c>
    </row>
    <row r="16" spans="2:37" ht="21" customHeight="1">
      <c r="B16" s="258"/>
      <c r="C16" s="23"/>
      <c r="D16" s="24"/>
      <c r="E16" s="25"/>
      <c r="F16" s="10"/>
      <c r="G16" s="10"/>
      <c r="H16" s="10"/>
      <c r="I16" s="10"/>
      <c r="AE16" s="259"/>
      <c r="AH16" s="266" t="e">
        <f>MONTH(AH14)</f>
        <v>#VALUE!</v>
      </c>
      <c r="AJ16" s="266" t="str">
        <f>IF($AJ$14="-----------","",MONTH(AJ14))</f>
        <v/>
      </c>
      <c r="AK16" s="266" t="str">
        <f>IF($AJ$14="-----------","",".")</f>
        <v/>
      </c>
    </row>
    <row r="17" spans="1:36" ht="20.100000000000001" customHeight="1">
      <c r="B17" s="258"/>
      <c r="C17" s="26" t="s">
        <v>28</v>
      </c>
      <c r="D17" s="16"/>
      <c r="E17" s="10"/>
      <c r="F17" s="10"/>
      <c r="G17" s="10"/>
      <c r="H17" s="10"/>
      <c r="I17" s="10"/>
      <c r="AE17" s="259"/>
      <c r="AH17" s="265" t="e">
        <f>YEAR(AH14)</f>
        <v>#VALUE!</v>
      </c>
      <c r="AJ17" s="265" t="str">
        <f>IF($AJ$14="-----------","",YEAR(AJ14))</f>
        <v/>
      </c>
    </row>
    <row r="18" spans="1:36" ht="11.25" customHeight="1" thickBot="1">
      <c r="B18" s="258"/>
      <c r="C18" s="26"/>
      <c r="D18" s="16"/>
      <c r="E18" s="10"/>
      <c r="F18" s="10"/>
      <c r="G18" s="10"/>
      <c r="H18" s="10"/>
      <c r="I18" s="10"/>
      <c r="AE18" s="259"/>
      <c r="AJ18" s="265" t="str">
        <f>IF(AJ14="-----------","",AJ14)</f>
        <v/>
      </c>
    </row>
    <row r="19" spans="1:36" ht="12" customHeight="1" thickTop="1">
      <c r="B19" s="277"/>
      <c r="C19" s="469" t="s">
        <v>62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1"/>
      <c r="Z19" s="267"/>
      <c r="AE19" s="259"/>
    </row>
    <row r="20" spans="1:36" ht="12" customHeight="1" thickBot="1">
      <c r="B20" s="277"/>
      <c r="C20" s="472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4"/>
      <c r="Z20" s="268" t="s">
        <v>2</v>
      </c>
      <c r="AE20" s="259"/>
    </row>
    <row r="21" spans="1:36" ht="12" customHeight="1" thickTop="1" thickBot="1">
      <c r="B21" s="277"/>
      <c r="C21" s="278" t="s">
        <v>3</v>
      </c>
      <c r="D21" s="122" t="s">
        <v>4</v>
      </c>
      <c r="E21" s="121" t="s">
        <v>5</v>
      </c>
      <c r="F21" s="121" t="s">
        <v>6</v>
      </c>
      <c r="G21" s="123" t="s">
        <v>7</v>
      </c>
      <c r="H21" s="124"/>
      <c r="I21" s="121" t="s">
        <v>8</v>
      </c>
      <c r="J21" s="249"/>
      <c r="K21" s="250"/>
      <c r="L21" s="348" t="s">
        <v>108</v>
      </c>
      <c r="M21" s="349"/>
      <c r="N21" s="348" t="s">
        <v>112</v>
      </c>
      <c r="O21" s="349"/>
      <c r="P21" s="351" t="s">
        <v>113</v>
      </c>
      <c r="Q21" s="349"/>
      <c r="R21" s="348" t="s">
        <v>115</v>
      </c>
      <c r="S21" s="349"/>
      <c r="T21" s="348" t="s">
        <v>116</v>
      </c>
      <c r="U21" s="349"/>
      <c r="V21" s="360" t="s">
        <v>47</v>
      </c>
      <c r="W21" s="361"/>
      <c r="X21" s="121" t="s">
        <v>10</v>
      </c>
      <c r="Y21" s="125" t="s">
        <v>11</v>
      </c>
      <c r="Z21" s="269" t="s">
        <v>12</v>
      </c>
      <c r="AE21" s="259"/>
    </row>
    <row r="22" spans="1:36" ht="12" customHeight="1" thickTop="1">
      <c r="B22" s="277"/>
      <c r="C22" s="27" t="s">
        <v>13</v>
      </c>
      <c r="D22" s="28" t="s">
        <v>13</v>
      </c>
      <c r="E22" s="27"/>
      <c r="F22" s="27" t="s">
        <v>14</v>
      </c>
      <c r="G22" s="29" t="s">
        <v>15</v>
      </c>
      <c r="H22" s="30" t="s">
        <v>16</v>
      </c>
      <c r="I22" s="31" t="s">
        <v>134</v>
      </c>
      <c r="J22" s="126" t="s">
        <v>17</v>
      </c>
      <c r="K22" s="127" t="s">
        <v>18</v>
      </c>
      <c r="L22" s="126" t="s">
        <v>17</v>
      </c>
      <c r="M22" s="127" t="s">
        <v>18</v>
      </c>
      <c r="N22" s="126" t="s">
        <v>17</v>
      </c>
      <c r="O22" s="127" t="s">
        <v>18</v>
      </c>
      <c r="P22" s="126" t="s">
        <v>17</v>
      </c>
      <c r="Q22" s="127" t="s">
        <v>18</v>
      </c>
      <c r="R22" s="126" t="s">
        <v>17</v>
      </c>
      <c r="S22" s="127" t="s">
        <v>18</v>
      </c>
      <c r="T22" s="126" t="s">
        <v>17</v>
      </c>
      <c r="U22" s="127" t="s">
        <v>18</v>
      </c>
      <c r="V22" s="128" t="s">
        <v>19</v>
      </c>
      <c r="W22" s="129" t="s">
        <v>20</v>
      </c>
      <c r="X22" s="27" t="s">
        <v>21</v>
      </c>
      <c r="Y22" s="27"/>
      <c r="Z22" s="270" t="s">
        <v>22</v>
      </c>
      <c r="AE22" s="259"/>
    </row>
    <row r="23" spans="1:36" ht="25.5" customHeight="1" thickBot="1">
      <c r="A23" s="475" t="s">
        <v>135</v>
      </c>
      <c r="B23" s="277"/>
      <c r="C23" s="38">
        <v>1233</v>
      </c>
      <c r="D23" s="147" t="s">
        <v>72</v>
      </c>
      <c r="E23" s="38" t="s">
        <v>64</v>
      </c>
      <c r="F23" s="148" t="s">
        <v>159</v>
      </c>
      <c r="G23" s="35" t="s">
        <v>23</v>
      </c>
      <c r="H23" s="36"/>
      <c r="I23" s="149" t="s">
        <v>146</v>
      </c>
      <c r="J23" s="1" t="s">
        <v>23</v>
      </c>
      <c r="K23" s="2"/>
      <c r="L23" s="1" t="s">
        <v>23</v>
      </c>
      <c r="M23" s="2"/>
      <c r="N23" s="1" t="s">
        <v>144</v>
      </c>
      <c r="O23" s="2"/>
      <c r="P23" s="1" t="s">
        <v>144</v>
      </c>
      <c r="Q23" s="2"/>
      <c r="R23" s="1" t="s">
        <v>23</v>
      </c>
      <c r="S23" s="2"/>
      <c r="T23" s="1"/>
      <c r="U23" s="2" t="s">
        <v>23</v>
      </c>
      <c r="V23" s="275" t="s">
        <v>71</v>
      </c>
      <c r="W23" s="276" t="s">
        <v>23</v>
      </c>
      <c r="X23" s="150">
        <v>38840</v>
      </c>
      <c r="Y23" s="151" t="s">
        <v>172</v>
      </c>
      <c r="Z23" s="41" t="s">
        <v>70</v>
      </c>
      <c r="AA23" s="152">
        <v>0</v>
      </c>
      <c r="AB23" s="152" t="s">
        <v>71</v>
      </c>
      <c r="AC23" s="152" t="s">
        <v>71</v>
      </c>
      <c r="AD23" s="257" t="s">
        <v>71</v>
      </c>
      <c r="AE23" s="259"/>
    </row>
    <row r="24" spans="1:36" ht="26.1" customHeight="1" thickTop="1" thickBot="1">
      <c r="A24" s="475"/>
      <c r="B24" s="277"/>
      <c r="C24" s="38">
        <v>1234</v>
      </c>
      <c r="D24" s="147" t="s">
        <v>80</v>
      </c>
      <c r="E24" s="38" t="s">
        <v>64</v>
      </c>
      <c r="F24" s="148" t="s">
        <v>81</v>
      </c>
      <c r="G24" s="35" t="s">
        <v>23</v>
      </c>
      <c r="H24" s="36"/>
      <c r="I24" s="149" t="s">
        <v>147</v>
      </c>
      <c r="J24" s="1" t="s">
        <v>23</v>
      </c>
      <c r="K24" s="2"/>
      <c r="L24" s="1" t="s">
        <v>23</v>
      </c>
      <c r="M24" s="2"/>
      <c r="N24" s="1" t="s">
        <v>144</v>
      </c>
      <c r="O24" s="2"/>
      <c r="P24" s="1" t="s">
        <v>144</v>
      </c>
      <c r="Q24" s="2"/>
      <c r="R24" s="1"/>
      <c r="S24" s="2" t="s">
        <v>23</v>
      </c>
      <c r="T24" s="1"/>
      <c r="U24" s="2"/>
      <c r="V24" s="275" t="s">
        <v>71</v>
      </c>
      <c r="W24" s="276" t="s">
        <v>23</v>
      </c>
      <c r="X24" s="150">
        <v>38841</v>
      </c>
      <c r="Y24" s="151"/>
      <c r="Z24" s="41" t="s">
        <v>70</v>
      </c>
      <c r="AA24" s="152">
        <v>0</v>
      </c>
      <c r="AB24" s="152" t="s">
        <v>71</v>
      </c>
      <c r="AC24" s="152" t="s">
        <v>71</v>
      </c>
      <c r="AD24" s="257" t="s">
        <v>71</v>
      </c>
      <c r="AE24" s="259"/>
    </row>
    <row r="25" spans="1:36" ht="26.1" customHeight="1" thickTop="1" thickBot="1">
      <c r="A25" s="475"/>
      <c r="B25" s="277"/>
      <c r="C25" s="38">
        <v>1237</v>
      </c>
      <c r="D25" s="147" t="s">
        <v>86</v>
      </c>
      <c r="E25" s="38" t="s">
        <v>64</v>
      </c>
      <c r="F25" s="148" t="s">
        <v>81</v>
      </c>
      <c r="G25" s="35" t="s">
        <v>23</v>
      </c>
      <c r="H25" s="36" t="s">
        <v>23</v>
      </c>
      <c r="I25" s="149" t="s">
        <v>149</v>
      </c>
      <c r="J25" s="1" t="s">
        <v>23</v>
      </c>
      <c r="K25" s="2"/>
      <c r="L25" s="1" t="s">
        <v>23</v>
      </c>
      <c r="M25" s="2"/>
      <c r="N25" s="1" t="s">
        <v>23</v>
      </c>
      <c r="O25" s="2"/>
      <c r="P25" s="1" t="s">
        <v>23</v>
      </c>
      <c r="Q25" s="2" t="s">
        <v>23</v>
      </c>
      <c r="R25" s="1"/>
      <c r="S25" s="2"/>
      <c r="T25" s="1"/>
      <c r="U25" s="2"/>
      <c r="V25" s="275" t="s">
        <v>71</v>
      </c>
      <c r="W25" s="276" t="s">
        <v>23</v>
      </c>
      <c r="X25" s="150"/>
      <c r="Y25" s="151"/>
      <c r="Z25" s="41" t="s">
        <v>70</v>
      </c>
      <c r="AA25" s="152">
        <v>0</v>
      </c>
      <c r="AB25" s="152" t="s">
        <v>71</v>
      </c>
      <c r="AC25" s="152" t="s">
        <v>71</v>
      </c>
      <c r="AD25" s="257" t="s">
        <v>71</v>
      </c>
      <c r="AE25" s="259"/>
    </row>
    <row r="26" spans="1:36" ht="26.1" customHeight="1" thickTop="1" thickBot="1">
      <c r="A26" s="475"/>
      <c r="B26" s="277"/>
      <c r="C26" s="38">
        <v>1238</v>
      </c>
      <c r="D26" s="147" t="s">
        <v>87</v>
      </c>
      <c r="E26" s="38" t="s">
        <v>64</v>
      </c>
      <c r="F26" s="148" t="s">
        <v>83</v>
      </c>
      <c r="G26" s="35"/>
      <c r="H26" s="36" t="s">
        <v>23</v>
      </c>
      <c r="I26" s="149" t="s">
        <v>158</v>
      </c>
      <c r="J26" s="1" t="s">
        <v>23</v>
      </c>
      <c r="K26" s="2"/>
      <c r="L26" s="1"/>
      <c r="M26" s="2" t="s">
        <v>23</v>
      </c>
      <c r="N26" s="1"/>
      <c r="O26" s="2"/>
      <c r="P26" s="1"/>
      <c r="Q26" s="2"/>
      <c r="R26" s="1"/>
      <c r="S26" s="2"/>
      <c r="T26" s="1"/>
      <c r="U26" s="2"/>
      <c r="V26" s="275" t="s">
        <v>71</v>
      </c>
      <c r="W26" s="276" t="s">
        <v>23</v>
      </c>
      <c r="X26" s="150">
        <v>38845</v>
      </c>
      <c r="Y26" s="151" t="s">
        <v>173</v>
      </c>
      <c r="Z26" s="41" t="s">
        <v>70</v>
      </c>
      <c r="AA26" s="152">
        <v>0</v>
      </c>
      <c r="AB26" s="152" t="s">
        <v>71</v>
      </c>
      <c r="AC26" s="152" t="s">
        <v>71</v>
      </c>
      <c r="AD26" s="257" t="s">
        <v>71</v>
      </c>
      <c r="AE26" s="259"/>
    </row>
    <row r="27" spans="1:36" ht="26.1" customHeight="1" thickTop="1" thickBot="1">
      <c r="A27" s="475"/>
      <c r="B27" s="277"/>
      <c r="C27" s="38">
        <v>1239</v>
      </c>
      <c r="D27" s="147" t="s">
        <v>88</v>
      </c>
      <c r="E27" s="38" t="s">
        <v>64</v>
      </c>
      <c r="F27" s="148" t="s">
        <v>85</v>
      </c>
      <c r="G27" s="35" t="s">
        <v>23</v>
      </c>
      <c r="H27" s="36"/>
      <c r="I27" s="149" t="s">
        <v>161</v>
      </c>
      <c r="J27" s="1"/>
      <c r="K27" s="2" t="s">
        <v>23</v>
      </c>
      <c r="L27" s="1"/>
      <c r="M27" s="2"/>
      <c r="N27" s="1"/>
      <c r="O27" s="2"/>
      <c r="P27" s="1"/>
      <c r="Q27" s="2"/>
      <c r="R27" s="1"/>
      <c r="S27" s="2"/>
      <c r="T27" s="1"/>
      <c r="U27" s="2"/>
      <c r="V27" s="275" t="s">
        <v>71</v>
      </c>
      <c r="W27" s="276" t="s">
        <v>23</v>
      </c>
      <c r="X27" s="150">
        <v>38846</v>
      </c>
      <c r="Y27" s="151" t="s">
        <v>165</v>
      </c>
      <c r="Z27" s="41" t="s">
        <v>70</v>
      </c>
      <c r="AA27" s="152">
        <v>0</v>
      </c>
      <c r="AB27" s="152" t="s">
        <v>71</v>
      </c>
      <c r="AC27" s="152" t="s">
        <v>71</v>
      </c>
      <c r="AD27" s="257" t="s">
        <v>71</v>
      </c>
      <c r="AE27" s="259"/>
    </row>
    <row r="28" spans="1:36" ht="26.1" customHeight="1" thickTop="1" thickBot="1">
      <c r="B28" s="277"/>
      <c r="C28" s="38">
        <v>1240</v>
      </c>
      <c r="D28" s="147" t="s">
        <v>89</v>
      </c>
      <c r="E28" s="38" t="s">
        <v>64</v>
      </c>
      <c r="F28" s="148" t="s">
        <v>90</v>
      </c>
      <c r="G28" s="35"/>
      <c r="H28" s="36" t="s">
        <v>23</v>
      </c>
      <c r="I28" s="149" t="s">
        <v>150</v>
      </c>
      <c r="J28" s="1"/>
      <c r="K28" s="2" t="s">
        <v>23</v>
      </c>
      <c r="L28" s="1"/>
      <c r="M28" s="2"/>
      <c r="N28" s="1"/>
      <c r="O28" s="2"/>
      <c r="P28" s="1"/>
      <c r="Q28" s="2"/>
      <c r="R28" s="1"/>
      <c r="S28" s="2"/>
      <c r="T28" s="1"/>
      <c r="U28" s="2"/>
      <c r="V28" s="275" t="s">
        <v>71</v>
      </c>
      <c r="W28" s="276" t="s">
        <v>23</v>
      </c>
      <c r="X28" s="150"/>
      <c r="Y28" s="151" t="s">
        <v>163</v>
      </c>
      <c r="Z28" s="41" t="s">
        <v>70</v>
      </c>
      <c r="AA28" s="152">
        <v>0</v>
      </c>
      <c r="AB28" s="152" t="s">
        <v>71</v>
      </c>
      <c r="AC28" s="152" t="s">
        <v>71</v>
      </c>
      <c r="AD28" s="257" t="s">
        <v>71</v>
      </c>
      <c r="AE28" s="259"/>
    </row>
    <row r="29" spans="1:36" ht="26.1" customHeight="1" thickTop="1" thickBot="1">
      <c r="B29" s="277"/>
      <c r="C29" s="38"/>
      <c r="D29" s="147"/>
      <c r="E29" s="38"/>
      <c r="F29" s="148"/>
      <c r="G29" s="35"/>
      <c r="H29" s="36"/>
      <c r="I29" s="149"/>
      <c r="J29" s="1"/>
      <c r="K29" s="2"/>
      <c r="L29" s="1"/>
      <c r="M29" s="2"/>
      <c r="N29" s="1"/>
      <c r="O29" s="2"/>
      <c r="P29" s="1"/>
      <c r="Q29" s="2"/>
      <c r="R29" s="1"/>
      <c r="S29" s="2"/>
      <c r="T29" s="1"/>
      <c r="U29" s="2"/>
      <c r="V29" s="275" t="str">
        <f t="shared" ref="V29:V78" si="0">IF(AND(COUNTA(K29,M29,O29,Q29,S29,U29)=0,COUNTA(J29,L29,N29,P29,R29,T29)=6),"x","")</f>
        <v/>
      </c>
      <c r="W29" s="276" t="str">
        <f t="shared" ref="W29:W80" si="1">IF(COUNTA(K29,M29,O29,Q29,S29,U29)=1,"x","")</f>
        <v/>
      </c>
      <c r="X29" s="150"/>
      <c r="Y29" s="151"/>
      <c r="Z29" s="41" t="s">
        <v>70</v>
      </c>
      <c r="AA29" s="152">
        <v>0</v>
      </c>
      <c r="AB29" s="152" t="s">
        <v>71</v>
      </c>
      <c r="AC29" s="152" t="s">
        <v>71</v>
      </c>
      <c r="AD29" s="257" t="s">
        <v>71</v>
      </c>
      <c r="AE29" s="259"/>
    </row>
    <row r="30" spans="1:36" ht="26.1" customHeight="1" thickTop="1" thickBot="1">
      <c r="B30" s="277"/>
      <c r="C30" s="38"/>
      <c r="D30" s="147"/>
      <c r="E30" s="38"/>
      <c r="F30" s="148"/>
      <c r="G30" s="35"/>
      <c r="H30" s="36"/>
      <c r="I30" s="149"/>
      <c r="J30" s="1"/>
      <c r="K30" s="2"/>
      <c r="L30" s="1"/>
      <c r="M30" s="2"/>
      <c r="N30" s="1"/>
      <c r="O30" s="2"/>
      <c r="P30" s="1"/>
      <c r="Q30" s="2"/>
      <c r="R30" s="1"/>
      <c r="S30" s="2"/>
      <c r="T30" s="1"/>
      <c r="U30" s="2"/>
      <c r="V30" s="275" t="str">
        <f t="shared" si="0"/>
        <v/>
      </c>
      <c r="W30" s="276" t="str">
        <f t="shared" si="1"/>
        <v/>
      </c>
      <c r="X30" s="150"/>
      <c r="Y30" s="151"/>
      <c r="Z30" s="41" t="s">
        <v>70</v>
      </c>
      <c r="AA30" s="152">
        <v>0</v>
      </c>
      <c r="AB30" s="152" t="s">
        <v>71</v>
      </c>
      <c r="AC30" s="152" t="s">
        <v>71</v>
      </c>
      <c r="AD30" s="257" t="s">
        <v>71</v>
      </c>
      <c r="AE30" s="259"/>
    </row>
    <row r="31" spans="1:36" ht="26.1" customHeight="1" thickTop="1" thickBot="1">
      <c r="B31" s="277"/>
      <c r="C31" s="38"/>
      <c r="D31" s="147"/>
      <c r="E31" s="38"/>
      <c r="F31" s="148"/>
      <c r="G31" s="35"/>
      <c r="H31" s="36"/>
      <c r="I31" s="149"/>
      <c r="J31" s="1"/>
      <c r="K31" s="2"/>
      <c r="L31" s="1"/>
      <c r="M31" s="2"/>
      <c r="N31" s="1"/>
      <c r="O31" s="2"/>
      <c r="P31" s="1"/>
      <c r="Q31" s="2"/>
      <c r="R31" s="1"/>
      <c r="S31" s="2"/>
      <c r="T31" s="1"/>
      <c r="U31" s="2"/>
      <c r="V31" s="275" t="str">
        <f t="shared" si="0"/>
        <v/>
      </c>
      <c r="W31" s="276" t="str">
        <f t="shared" si="1"/>
        <v/>
      </c>
      <c r="X31" s="150"/>
      <c r="Y31" s="151"/>
      <c r="Z31" s="41" t="s">
        <v>70</v>
      </c>
      <c r="AA31" s="152">
        <v>0</v>
      </c>
      <c r="AB31" s="152" t="s">
        <v>71</v>
      </c>
      <c r="AC31" s="152" t="s">
        <v>71</v>
      </c>
      <c r="AD31" s="257" t="s">
        <v>71</v>
      </c>
      <c r="AE31" s="259"/>
    </row>
    <row r="32" spans="1:36" ht="26.1" customHeight="1" thickTop="1" thickBot="1">
      <c r="B32" s="277"/>
      <c r="C32" s="38"/>
      <c r="D32" s="147"/>
      <c r="E32" s="38"/>
      <c r="F32" s="148"/>
      <c r="G32" s="35"/>
      <c r="H32" s="36"/>
      <c r="I32" s="149"/>
      <c r="J32" s="1"/>
      <c r="K32" s="2"/>
      <c r="L32" s="1"/>
      <c r="M32" s="2"/>
      <c r="N32" s="1"/>
      <c r="O32" s="2"/>
      <c r="P32" s="1"/>
      <c r="Q32" s="2"/>
      <c r="R32" s="1"/>
      <c r="S32" s="2"/>
      <c r="T32" s="1"/>
      <c r="U32" s="2"/>
      <c r="V32" s="275" t="str">
        <f t="shared" si="0"/>
        <v/>
      </c>
      <c r="W32" s="276" t="str">
        <f t="shared" si="1"/>
        <v/>
      </c>
      <c r="X32" s="150"/>
      <c r="Y32" s="151"/>
      <c r="Z32" s="41" t="s">
        <v>70</v>
      </c>
      <c r="AA32" s="152">
        <v>0</v>
      </c>
      <c r="AB32" s="152" t="s">
        <v>71</v>
      </c>
      <c r="AC32" s="152" t="s">
        <v>71</v>
      </c>
      <c r="AD32" s="257" t="s">
        <v>71</v>
      </c>
      <c r="AE32" s="259"/>
    </row>
    <row r="33" spans="2:31" ht="26.1" customHeight="1" thickTop="1" thickBot="1">
      <c r="B33" s="277"/>
      <c r="C33" s="38"/>
      <c r="D33" s="147"/>
      <c r="E33" s="38"/>
      <c r="F33" s="148"/>
      <c r="G33" s="35"/>
      <c r="H33" s="36"/>
      <c r="I33" s="149"/>
      <c r="J33" s="1"/>
      <c r="K33" s="2"/>
      <c r="L33" s="1"/>
      <c r="M33" s="2"/>
      <c r="N33" s="1"/>
      <c r="O33" s="2"/>
      <c r="P33" s="1"/>
      <c r="Q33" s="2"/>
      <c r="R33" s="1"/>
      <c r="S33" s="2"/>
      <c r="T33" s="1"/>
      <c r="U33" s="2"/>
      <c r="V33" s="275" t="str">
        <f t="shared" si="0"/>
        <v/>
      </c>
      <c r="W33" s="276" t="str">
        <f t="shared" si="1"/>
        <v/>
      </c>
      <c r="X33" s="150"/>
      <c r="Y33" s="151"/>
      <c r="Z33" s="41" t="s">
        <v>70</v>
      </c>
      <c r="AA33" s="152">
        <v>0</v>
      </c>
      <c r="AB33" s="152" t="s">
        <v>71</v>
      </c>
      <c r="AC33" s="152" t="s">
        <v>71</v>
      </c>
      <c r="AD33" s="257" t="s">
        <v>71</v>
      </c>
      <c r="AE33" s="259"/>
    </row>
    <row r="34" spans="2:31" ht="26.1" customHeight="1" thickTop="1" thickBot="1">
      <c r="B34" s="277"/>
      <c r="C34" s="38"/>
      <c r="D34" s="147"/>
      <c r="E34" s="38"/>
      <c r="F34" s="148"/>
      <c r="G34" s="35"/>
      <c r="H34" s="36"/>
      <c r="I34" s="149"/>
      <c r="J34" s="1"/>
      <c r="K34" s="2"/>
      <c r="L34" s="1"/>
      <c r="M34" s="2"/>
      <c r="N34" s="1"/>
      <c r="O34" s="2"/>
      <c r="P34" s="1"/>
      <c r="Q34" s="2"/>
      <c r="R34" s="1"/>
      <c r="S34" s="2"/>
      <c r="T34" s="1"/>
      <c r="U34" s="2"/>
      <c r="V34" s="275" t="str">
        <f t="shared" si="0"/>
        <v/>
      </c>
      <c r="W34" s="276" t="str">
        <f t="shared" si="1"/>
        <v/>
      </c>
      <c r="X34" s="150"/>
      <c r="Y34" s="151"/>
      <c r="Z34" s="41" t="s">
        <v>70</v>
      </c>
      <c r="AA34" s="152">
        <v>0</v>
      </c>
      <c r="AB34" s="152" t="s">
        <v>71</v>
      </c>
      <c r="AC34" s="152" t="s">
        <v>71</v>
      </c>
      <c r="AD34" s="257" t="s">
        <v>71</v>
      </c>
      <c r="AE34" s="259"/>
    </row>
    <row r="35" spans="2:31" ht="26.1" customHeight="1" thickTop="1" thickBot="1">
      <c r="C35" s="38"/>
      <c r="D35" s="147"/>
      <c r="E35" s="38"/>
      <c r="F35" s="148"/>
      <c r="G35" s="35"/>
      <c r="H35" s="36"/>
      <c r="I35" s="149"/>
      <c r="J35" s="1"/>
      <c r="K35" s="2"/>
      <c r="L35" s="1"/>
      <c r="M35" s="2"/>
      <c r="N35" s="1"/>
      <c r="O35" s="2"/>
      <c r="P35" s="1"/>
      <c r="Q35" s="2"/>
      <c r="R35" s="1"/>
      <c r="S35" s="2"/>
      <c r="T35" s="1"/>
      <c r="U35" s="2"/>
      <c r="V35" s="275" t="str">
        <f t="shared" si="0"/>
        <v/>
      </c>
      <c r="W35" s="276" t="str">
        <f t="shared" si="1"/>
        <v/>
      </c>
      <c r="X35" s="150"/>
      <c r="Y35" s="151"/>
      <c r="Z35" s="41" t="s">
        <v>70</v>
      </c>
      <c r="AA35" s="152">
        <v>0</v>
      </c>
      <c r="AB35" s="152" t="s">
        <v>71</v>
      </c>
      <c r="AC35" s="152" t="s">
        <v>71</v>
      </c>
      <c r="AD35" s="152" t="s">
        <v>71</v>
      </c>
    </row>
    <row r="36" spans="2:31" ht="26.1" customHeight="1" thickTop="1" thickBot="1">
      <c r="C36" s="38"/>
      <c r="D36" s="147"/>
      <c r="E36" s="38"/>
      <c r="F36" s="148"/>
      <c r="G36" s="35"/>
      <c r="H36" s="36"/>
      <c r="I36" s="149"/>
      <c r="J36" s="1"/>
      <c r="K36" s="2"/>
      <c r="L36" s="1"/>
      <c r="M36" s="2"/>
      <c r="N36" s="1"/>
      <c r="O36" s="2"/>
      <c r="P36" s="1"/>
      <c r="Q36" s="2"/>
      <c r="R36" s="1"/>
      <c r="S36" s="2"/>
      <c r="T36" s="1"/>
      <c r="U36" s="2"/>
      <c r="V36" s="275" t="str">
        <f t="shared" si="0"/>
        <v/>
      </c>
      <c r="W36" s="276" t="str">
        <f t="shared" si="1"/>
        <v/>
      </c>
      <c r="X36" s="150"/>
      <c r="Y36" s="151"/>
      <c r="Z36" s="41" t="s">
        <v>70</v>
      </c>
      <c r="AA36" s="152">
        <v>0</v>
      </c>
      <c r="AB36" s="152" t="s">
        <v>71</v>
      </c>
      <c r="AC36" s="152" t="s">
        <v>71</v>
      </c>
      <c r="AD36" s="152" t="s">
        <v>71</v>
      </c>
    </row>
    <row r="37" spans="2:31" ht="26.1" customHeight="1" thickTop="1" thickBot="1">
      <c r="C37" s="38"/>
      <c r="D37" s="147"/>
      <c r="E37" s="38"/>
      <c r="F37" s="148"/>
      <c r="G37" s="35"/>
      <c r="H37" s="36"/>
      <c r="I37" s="149"/>
      <c r="J37" s="1"/>
      <c r="K37" s="2"/>
      <c r="L37" s="1"/>
      <c r="M37" s="2"/>
      <c r="N37" s="1"/>
      <c r="O37" s="2"/>
      <c r="P37" s="1"/>
      <c r="Q37" s="2"/>
      <c r="R37" s="1"/>
      <c r="S37" s="2"/>
      <c r="T37" s="1"/>
      <c r="U37" s="2"/>
      <c r="V37" s="275" t="str">
        <f t="shared" si="0"/>
        <v/>
      </c>
      <c r="W37" s="276" t="str">
        <f t="shared" si="1"/>
        <v/>
      </c>
      <c r="X37" s="150"/>
      <c r="Y37" s="151"/>
      <c r="Z37" s="41" t="s">
        <v>70</v>
      </c>
      <c r="AA37" s="152">
        <v>0</v>
      </c>
      <c r="AB37" s="152" t="s">
        <v>71</v>
      </c>
      <c r="AC37" s="152" t="s">
        <v>71</v>
      </c>
      <c r="AD37" s="152" t="s">
        <v>71</v>
      </c>
    </row>
    <row r="38" spans="2:31" ht="26.1" customHeight="1" thickTop="1" thickBot="1">
      <c r="C38" s="38"/>
      <c r="D38" s="147"/>
      <c r="E38" s="38"/>
      <c r="F38" s="148"/>
      <c r="G38" s="35"/>
      <c r="H38" s="36"/>
      <c r="I38" s="149"/>
      <c r="J38" s="1"/>
      <c r="K38" s="2"/>
      <c r="L38" s="1"/>
      <c r="M38" s="2"/>
      <c r="N38" s="1"/>
      <c r="O38" s="2"/>
      <c r="P38" s="1"/>
      <c r="Q38" s="2"/>
      <c r="R38" s="1"/>
      <c r="S38" s="2"/>
      <c r="T38" s="1"/>
      <c r="U38" s="2"/>
      <c r="V38" s="275" t="str">
        <f t="shared" si="0"/>
        <v/>
      </c>
      <c r="W38" s="276" t="str">
        <f t="shared" si="1"/>
        <v/>
      </c>
      <c r="X38" s="150"/>
      <c r="Y38" s="151"/>
      <c r="Z38" s="41" t="s">
        <v>70</v>
      </c>
      <c r="AA38" s="152">
        <v>0</v>
      </c>
      <c r="AB38" s="152" t="s">
        <v>71</v>
      </c>
      <c r="AC38" s="152" t="s">
        <v>71</v>
      </c>
      <c r="AD38" s="152" t="s">
        <v>71</v>
      </c>
    </row>
    <row r="39" spans="2:31" ht="26.1" customHeight="1" thickTop="1" thickBot="1">
      <c r="C39" s="38"/>
      <c r="D39" s="147"/>
      <c r="E39" s="38"/>
      <c r="F39" s="148"/>
      <c r="G39" s="35"/>
      <c r="H39" s="36"/>
      <c r="I39" s="149"/>
      <c r="J39" s="1"/>
      <c r="K39" s="2"/>
      <c r="L39" s="1"/>
      <c r="M39" s="2"/>
      <c r="N39" s="1"/>
      <c r="O39" s="2"/>
      <c r="P39" s="1"/>
      <c r="Q39" s="2"/>
      <c r="R39" s="1"/>
      <c r="S39" s="2"/>
      <c r="T39" s="1"/>
      <c r="U39" s="2"/>
      <c r="V39" s="275" t="str">
        <f t="shared" si="0"/>
        <v/>
      </c>
      <c r="W39" s="276" t="str">
        <f t="shared" si="1"/>
        <v/>
      </c>
      <c r="X39" s="150"/>
      <c r="Y39" s="151"/>
      <c r="Z39" s="41" t="s">
        <v>70</v>
      </c>
      <c r="AA39" s="152">
        <v>0</v>
      </c>
      <c r="AB39" s="152" t="s">
        <v>71</v>
      </c>
      <c r="AC39" s="152" t="s">
        <v>71</v>
      </c>
      <c r="AD39" s="152" t="s">
        <v>71</v>
      </c>
    </row>
    <row r="40" spans="2:31" ht="26.1" customHeight="1" thickTop="1" thickBot="1">
      <c r="C40" s="38"/>
      <c r="D40" s="147"/>
      <c r="E40" s="38"/>
      <c r="F40" s="148"/>
      <c r="G40" s="35"/>
      <c r="H40" s="36"/>
      <c r="I40" s="149"/>
      <c r="J40" s="1"/>
      <c r="K40" s="2"/>
      <c r="L40" s="1"/>
      <c r="M40" s="2"/>
      <c r="N40" s="1"/>
      <c r="O40" s="2"/>
      <c r="P40" s="1"/>
      <c r="Q40" s="2"/>
      <c r="R40" s="1"/>
      <c r="S40" s="2"/>
      <c r="T40" s="1"/>
      <c r="U40" s="2"/>
      <c r="V40" s="275" t="str">
        <f t="shared" si="0"/>
        <v/>
      </c>
      <c r="W40" s="276" t="str">
        <f t="shared" si="1"/>
        <v/>
      </c>
      <c r="X40" s="150"/>
      <c r="Y40" s="151"/>
      <c r="Z40" s="41" t="s">
        <v>70</v>
      </c>
      <c r="AA40" s="152">
        <v>0</v>
      </c>
      <c r="AB40" s="152" t="s">
        <v>71</v>
      </c>
      <c r="AC40" s="152" t="s">
        <v>71</v>
      </c>
      <c r="AD40" s="152" t="s">
        <v>71</v>
      </c>
    </row>
    <row r="41" spans="2:31" ht="26.1" customHeight="1" thickTop="1" thickBot="1">
      <c r="C41" s="38"/>
      <c r="D41" s="147"/>
      <c r="E41" s="38"/>
      <c r="F41" s="148"/>
      <c r="G41" s="35"/>
      <c r="H41" s="36"/>
      <c r="I41" s="149"/>
      <c r="J41" s="1"/>
      <c r="K41" s="2"/>
      <c r="L41" s="1"/>
      <c r="M41" s="2"/>
      <c r="N41" s="1"/>
      <c r="O41" s="2"/>
      <c r="P41" s="1"/>
      <c r="Q41" s="2"/>
      <c r="R41" s="1"/>
      <c r="S41" s="2"/>
      <c r="T41" s="1"/>
      <c r="U41" s="2"/>
      <c r="V41" s="275" t="str">
        <f t="shared" si="0"/>
        <v/>
      </c>
      <c r="W41" s="276" t="str">
        <f t="shared" si="1"/>
        <v/>
      </c>
      <c r="X41" s="150"/>
      <c r="Y41" s="151"/>
      <c r="Z41" s="41" t="s">
        <v>70</v>
      </c>
      <c r="AA41" s="152">
        <v>0</v>
      </c>
      <c r="AB41" s="152" t="s">
        <v>71</v>
      </c>
      <c r="AC41" s="152" t="s">
        <v>71</v>
      </c>
      <c r="AD41" s="152" t="s">
        <v>71</v>
      </c>
    </row>
    <row r="42" spans="2:31" ht="26.1" customHeight="1" thickTop="1" thickBot="1">
      <c r="C42" s="38"/>
      <c r="D42" s="147"/>
      <c r="E42" s="38"/>
      <c r="F42" s="148"/>
      <c r="G42" s="35"/>
      <c r="H42" s="36"/>
      <c r="I42" s="149"/>
      <c r="J42" s="1"/>
      <c r="K42" s="2"/>
      <c r="L42" s="1"/>
      <c r="M42" s="2"/>
      <c r="N42" s="1"/>
      <c r="O42" s="2"/>
      <c r="P42" s="1"/>
      <c r="Q42" s="2"/>
      <c r="R42" s="1"/>
      <c r="S42" s="2"/>
      <c r="T42" s="1"/>
      <c r="U42" s="2"/>
      <c r="V42" s="275" t="str">
        <f t="shared" si="0"/>
        <v/>
      </c>
      <c r="W42" s="276" t="str">
        <f t="shared" si="1"/>
        <v/>
      </c>
      <c r="X42" s="150"/>
      <c r="Y42" s="151"/>
      <c r="Z42" s="41" t="s">
        <v>70</v>
      </c>
      <c r="AA42" s="152">
        <v>0</v>
      </c>
      <c r="AB42" s="152" t="s">
        <v>71</v>
      </c>
      <c r="AC42" s="152" t="s">
        <v>71</v>
      </c>
      <c r="AD42" s="152" t="s">
        <v>71</v>
      </c>
    </row>
    <row r="43" spans="2:31" ht="26.1" customHeight="1" thickTop="1" thickBot="1">
      <c r="C43" s="38"/>
      <c r="D43" s="147"/>
      <c r="E43" s="38"/>
      <c r="F43" s="148"/>
      <c r="G43" s="35"/>
      <c r="H43" s="36"/>
      <c r="I43" s="149"/>
      <c r="J43" s="1"/>
      <c r="K43" s="2"/>
      <c r="L43" s="1"/>
      <c r="M43" s="2"/>
      <c r="N43" s="1"/>
      <c r="O43" s="2"/>
      <c r="P43" s="1"/>
      <c r="Q43" s="2"/>
      <c r="R43" s="1"/>
      <c r="S43" s="2"/>
      <c r="T43" s="1"/>
      <c r="U43" s="2"/>
      <c r="V43" s="275" t="str">
        <f t="shared" si="0"/>
        <v/>
      </c>
      <c r="W43" s="276" t="str">
        <f t="shared" si="1"/>
        <v/>
      </c>
      <c r="X43" s="150"/>
      <c r="Y43" s="151"/>
      <c r="Z43" s="41" t="s">
        <v>70</v>
      </c>
      <c r="AA43" s="152">
        <v>0</v>
      </c>
      <c r="AB43" s="152" t="s">
        <v>71</v>
      </c>
      <c r="AC43" s="152" t="s">
        <v>71</v>
      </c>
      <c r="AD43" s="152" t="s">
        <v>71</v>
      </c>
    </row>
    <row r="44" spans="2:31" ht="26.1" customHeight="1" thickTop="1" thickBot="1">
      <c r="C44" s="32"/>
      <c r="D44" s="33"/>
      <c r="E44" s="32"/>
      <c r="F44" s="34"/>
      <c r="G44" s="139"/>
      <c r="H44" s="140"/>
      <c r="I44" s="34"/>
      <c r="J44" s="1"/>
      <c r="K44" s="2"/>
      <c r="L44" s="1"/>
      <c r="M44" s="2"/>
      <c r="N44" s="1"/>
      <c r="O44" s="2"/>
      <c r="P44" s="1"/>
      <c r="Q44" s="2"/>
      <c r="R44" s="1"/>
      <c r="S44" s="2"/>
      <c r="T44" s="1"/>
      <c r="U44" s="2"/>
      <c r="V44" s="275" t="str">
        <f t="shared" si="0"/>
        <v/>
      </c>
      <c r="W44" s="276" t="str">
        <f t="shared" si="1"/>
        <v/>
      </c>
      <c r="X44" s="99"/>
      <c r="Y44" s="40"/>
      <c r="Z44" s="271"/>
    </row>
    <row r="45" spans="2:31" ht="26.1" customHeight="1" thickTop="1" thickBot="1">
      <c r="C45" s="32"/>
      <c r="D45" s="33"/>
      <c r="E45" s="32"/>
      <c r="F45" s="34"/>
      <c r="G45" s="139"/>
      <c r="H45" s="140"/>
      <c r="I45" s="34"/>
      <c r="J45" s="1"/>
      <c r="K45" s="2"/>
      <c r="L45" s="1"/>
      <c r="M45" s="2"/>
      <c r="N45" s="1"/>
      <c r="O45" s="2"/>
      <c r="P45" s="1"/>
      <c r="Q45" s="2"/>
      <c r="R45" s="1"/>
      <c r="S45" s="2"/>
      <c r="T45" s="1"/>
      <c r="U45" s="2"/>
      <c r="V45" s="275" t="str">
        <f t="shared" si="0"/>
        <v/>
      </c>
      <c r="W45" s="276" t="str">
        <f t="shared" si="1"/>
        <v/>
      </c>
      <c r="X45" s="99"/>
      <c r="Y45" s="40"/>
      <c r="Z45" s="271"/>
    </row>
    <row r="46" spans="2:31" ht="26.1" customHeight="1" thickTop="1" thickBot="1">
      <c r="C46" s="32"/>
      <c r="D46" s="33"/>
      <c r="E46" s="32"/>
      <c r="F46" s="34"/>
      <c r="G46" s="139"/>
      <c r="H46" s="140"/>
      <c r="I46" s="34"/>
      <c r="J46" s="1"/>
      <c r="K46" s="2"/>
      <c r="L46" s="1"/>
      <c r="M46" s="2"/>
      <c r="N46" s="1"/>
      <c r="O46" s="2"/>
      <c r="P46" s="1"/>
      <c r="Q46" s="2"/>
      <c r="R46" s="1"/>
      <c r="S46" s="2"/>
      <c r="T46" s="1"/>
      <c r="U46" s="2"/>
      <c r="V46" s="275" t="str">
        <f t="shared" si="0"/>
        <v/>
      </c>
      <c r="W46" s="276" t="str">
        <f t="shared" si="1"/>
        <v/>
      </c>
      <c r="X46" s="99"/>
      <c r="Y46" s="40"/>
      <c r="Z46" s="271"/>
    </row>
    <row r="47" spans="2:31" ht="26.1" customHeight="1" thickTop="1" thickBot="1">
      <c r="C47" s="32"/>
      <c r="D47" s="33"/>
      <c r="E47" s="32"/>
      <c r="F47" s="34"/>
      <c r="G47" s="139"/>
      <c r="H47" s="140"/>
      <c r="I47" s="34"/>
      <c r="J47" s="1"/>
      <c r="K47" s="2"/>
      <c r="L47" s="1"/>
      <c r="M47" s="2"/>
      <c r="N47" s="1"/>
      <c r="O47" s="2"/>
      <c r="P47" s="1"/>
      <c r="Q47" s="2"/>
      <c r="R47" s="1"/>
      <c r="S47" s="2"/>
      <c r="T47" s="1"/>
      <c r="U47" s="2"/>
      <c r="V47" s="275" t="str">
        <f t="shared" si="0"/>
        <v/>
      </c>
      <c r="W47" s="276" t="str">
        <f t="shared" si="1"/>
        <v/>
      </c>
      <c r="X47" s="99"/>
      <c r="Y47" s="40"/>
      <c r="Z47" s="271"/>
    </row>
    <row r="48" spans="2:31" ht="26.1" customHeight="1" thickTop="1" thickBot="1">
      <c r="C48" s="32"/>
      <c r="D48" s="33"/>
      <c r="E48" s="32"/>
      <c r="F48" s="34"/>
      <c r="G48" s="139"/>
      <c r="H48" s="140"/>
      <c r="I48" s="34"/>
      <c r="J48" s="1"/>
      <c r="K48" s="2"/>
      <c r="L48" s="1"/>
      <c r="M48" s="2"/>
      <c r="N48" s="1"/>
      <c r="O48" s="2"/>
      <c r="P48" s="1"/>
      <c r="Q48" s="2"/>
      <c r="R48" s="1"/>
      <c r="S48" s="2"/>
      <c r="T48" s="1"/>
      <c r="U48" s="2"/>
      <c r="V48" s="275" t="str">
        <f t="shared" si="0"/>
        <v/>
      </c>
      <c r="W48" s="276" t="str">
        <f t="shared" si="1"/>
        <v/>
      </c>
      <c r="X48" s="99"/>
      <c r="Y48" s="40"/>
      <c r="Z48" s="271"/>
    </row>
    <row r="49" spans="3:26" ht="26.1" customHeight="1" thickTop="1" thickBot="1">
      <c r="C49" s="32"/>
      <c r="D49" s="33"/>
      <c r="E49" s="32"/>
      <c r="F49" s="34"/>
      <c r="G49" s="139"/>
      <c r="H49" s="140"/>
      <c r="I49" s="34"/>
      <c r="J49" s="1"/>
      <c r="K49" s="2"/>
      <c r="L49" s="1"/>
      <c r="M49" s="2"/>
      <c r="N49" s="1"/>
      <c r="O49" s="2"/>
      <c r="P49" s="1"/>
      <c r="Q49" s="2"/>
      <c r="R49" s="1"/>
      <c r="S49" s="2"/>
      <c r="T49" s="1"/>
      <c r="U49" s="2"/>
      <c r="V49" s="275" t="str">
        <f t="shared" si="0"/>
        <v/>
      </c>
      <c r="W49" s="276" t="str">
        <f t="shared" si="1"/>
        <v/>
      </c>
      <c r="X49" s="99"/>
      <c r="Y49" s="40"/>
      <c r="Z49" s="271"/>
    </row>
    <row r="50" spans="3:26" ht="26.1" customHeight="1" thickTop="1" thickBot="1">
      <c r="C50" s="32"/>
      <c r="D50" s="33"/>
      <c r="E50" s="32"/>
      <c r="F50" s="34"/>
      <c r="G50" s="139"/>
      <c r="H50" s="140"/>
      <c r="I50" s="34"/>
      <c r="J50" s="1"/>
      <c r="K50" s="2"/>
      <c r="L50" s="1"/>
      <c r="M50" s="2"/>
      <c r="N50" s="1"/>
      <c r="O50" s="2"/>
      <c r="P50" s="1"/>
      <c r="Q50" s="2"/>
      <c r="R50" s="1"/>
      <c r="S50" s="2"/>
      <c r="T50" s="1"/>
      <c r="U50" s="2"/>
      <c r="V50" s="275" t="str">
        <f t="shared" si="0"/>
        <v/>
      </c>
      <c r="W50" s="276" t="str">
        <f t="shared" si="1"/>
        <v/>
      </c>
      <c r="X50" s="99"/>
      <c r="Y50" s="40"/>
      <c r="Z50" s="271"/>
    </row>
    <row r="51" spans="3:26" ht="26.1" customHeight="1" thickTop="1" thickBot="1">
      <c r="C51" s="32"/>
      <c r="D51" s="33"/>
      <c r="E51" s="32"/>
      <c r="F51" s="34"/>
      <c r="G51" s="139"/>
      <c r="H51" s="140"/>
      <c r="I51" s="34"/>
      <c r="J51" s="1"/>
      <c r="K51" s="2"/>
      <c r="L51" s="1"/>
      <c r="M51" s="2"/>
      <c r="N51" s="1"/>
      <c r="O51" s="2"/>
      <c r="P51" s="1"/>
      <c r="Q51" s="2"/>
      <c r="R51" s="1"/>
      <c r="S51" s="2"/>
      <c r="T51" s="1"/>
      <c r="U51" s="2"/>
      <c r="V51" s="275" t="str">
        <f t="shared" si="0"/>
        <v/>
      </c>
      <c r="W51" s="276" t="str">
        <f t="shared" si="1"/>
        <v/>
      </c>
      <c r="X51" s="99"/>
      <c r="Y51" s="40"/>
      <c r="Z51" s="271"/>
    </row>
    <row r="52" spans="3:26" ht="26.1" customHeight="1" thickTop="1" thickBot="1">
      <c r="C52" s="32"/>
      <c r="D52" s="33"/>
      <c r="E52" s="32"/>
      <c r="F52" s="34"/>
      <c r="G52" s="139"/>
      <c r="H52" s="140"/>
      <c r="I52" s="34"/>
      <c r="J52" s="1"/>
      <c r="K52" s="2"/>
      <c r="L52" s="1"/>
      <c r="M52" s="2"/>
      <c r="N52" s="1"/>
      <c r="O52" s="2"/>
      <c r="P52" s="1"/>
      <c r="Q52" s="2"/>
      <c r="R52" s="1"/>
      <c r="S52" s="2"/>
      <c r="T52" s="1"/>
      <c r="U52" s="2"/>
      <c r="V52" s="275" t="str">
        <f t="shared" si="0"/>
        <v/>
      </c>
      <c r="W52" s="276" t="str">
        <f t="shared" si="1"/>
        <v/>
      </c>
      <c r="X52" s="99"/>
      <c r="Y52" s="40"/>
      <c r="Z52" s="271"/>
    </row>
    <row r="53" spans="3:26" ht="26.1" customHeight="1" thickTop="1" thickBot="1">
      <c r="C53" s="32"/>
      <c r="D53" s="33"/>
      <c r="E53" s="32"/>
      <c r="F53" s="34"/>
      <c r="G53" s="139"/>
      <c r="H53" s="140"/>
      <c r="I53" s="34"/>
      <c r="J53" s="1"/>
      <c r="K53" s="2"/>
      <c r="L53" s="1"/>
      <c r="M53" s="2"/>
      <c r="N53" s="1"/>
      <c r="O53" s="2"/>
      <c r="P53" s="1"/>
      <c r="Q53" s="2"/>
      <c r="R53" s="1"/>
      <c r="S53" s="2"/>
      <c r="T53" s="1"/>
      <c r="U53" s="2"/>
      <c r="V53" s="275" t="str">
        <f t="shared" si="0"/>
        <v/>
      </c>
      <c r="W53" s="276" t="str">
        <f t="shared" si="1"/>
        <v/>
      </c>
      <c r="X53" s="99"/>
      <c r="Y53" s="40"/>
      <c r="Z53" s="271"/>
    </row>
    <row r="54" spans="3:26" ht="26.1" customHeight="1" thickTop="1" thickBot="1">
      <c r="C54" s="32"/>
      <c r="D54" s="33"/>
      <c r="E54" s="32"/>
      <c r="F54" s="34"/>
      <c r="G54" s="139"/>
      <c r="H54" s="140"/>
      <c r="I54" s="34"/>
      <c r="J54" s="1"/>
      <c r="K54" s="2"/>
      <c r="L54" s="1"/>
      <c r="M54" s="2"/>
      <c r="N54" s="1"/>
      <c r="O54" s="2"/>
      <c r="P54" s="1"/>
      <c r="Q54" s="2"/>
      <c r="R54" s="1"/>
      <c r="S54" s="2"/>
      <c r="T54" s="1"/>
      <c r="U54" s="2"/>
      <c r="V54" s="275" t="str">
        <f t="shared" si="0"/>
        <v/>
      </c>
      <c r="W54" s="276" t="str">
        <f t="shared" si="1"/>
        <v/>
      </c>
      <c r="X54" s="99"/>
      <c r="Y54" s="40"/>
      <c r="Z54" s="271"/>
    </row>
    <row r="55" spans="3:26" ht="26.1" customHeight="1" thickTop="1" thickBot="1">
      <c r="C55" s="32"/>
      <c r="D55" s="33"/>
      <c r="E55" s="32"/>
      <c r="F55" s="34"/>
      <c r="G55" s="139"/>
      <c r="H55" s="140"/>
      <c r="I55" s="34"/>
      <c r="J55" s="1"/>
      <c r="K55" s="2"/>
      <c r="L55" s="1"/>
      <c r="M55" s="2"/>
      <c r="N55" s="1"/>
      <c r="O55" s="2"/>
      <c r="P55" s="1"/>
      <c r="Q55" s="2"/>
      <c r="R55" s="1"/>
      <c r="S55" s="2"/>
      <c r="T55" s="1"/>
      <c r="U55" s="2"/>
      <c r="V55" s="275" t="str">
        <f t="shared" si="0"/>
        <v/>
      </c>
      <c r="W55" s="276" t="str">
        <f t="shared" si="1"/>
        <v/>
      </c>
      <c r="X55" s="99"/>
      <c r="Y55" s="40"/>
      <c r="Z55" s="271"/>
    </row>
    <row r="56" spans="3:26" ht="26.1" customHeight="1" thickTop="1" thickBot="1">
      <c r="C56" s="32"/>
      <c r="D56" s="33"/>
      <c r="E56" s="32"/>
      <c r="F56" s="34"/>
      <c r="G56" s="139"/>
      <c r="H56" s="140"/>
      <c r="I56" s="34"/>
      <c r="J56" s="1"/>
      <c r="K56" s="2"/>
      <c r="L56" s="1"/>
      <c r="M56" s="2"/>
      <c r="N56" s="1"/>
      <c r="O56" s="2"/>
      <c r="P56" s="1"/>
      <c r="Q56" s="2"/>
      <c r="R56" s="1"/>
      <c r="S56" s="2"/>
      <c r="T56" s="1"/>
      <c r="U56" s="2"/>
      <c r="V56" s="275" t="str">
        <f t="shared" si="0"/>
        <v/>
      </c>
      <c r="W56" s="276" t="str">
        <f t="shared" si="1"/>
        <v/>
      </c>
      <c r="X56" s="99"/>
      <c r="Y56" s="40"/>
      <c r="Z56" s="271"/>
    </row>
    <row r="57" spans="3:26" ht="26.1" customHeight="1" thickTop="1" thickBot="1">
      <c r="C57" s="32"/>
      <c r="D57" s="33"/>
      <c r="E57" s="32"/>
      <c r="F57" s="34"/>
      <c r="G57" s="139"/>
      <c r="H57" s="140"/>
      <c r="I57" s="34"/>
      <c r="J57" s="1"/>
      <c r="K57" s="2"/>
      <c r="L57" s="1"/>
      <c r="M57" s="2"/>
      <c r="N57" s="1"/>
      <c r="O57" s="2"/>
      <c r="P57" s="1"/>
      <c r="Q57" s="2"/>
      <c r="R57" s="1"/>
      <c r="S57" s="2"/>
      <c r="T57" s="1"/>
      <c r="U57" s="2"/>
      <c r="V57" s="275" t="str">
        <f t="shared" si="0"/>
        <v/>
      </c>
      <c r="W57" s="276" t="str">
        <f t="shared" si="1"/>
        <v/>
      </c>
      <c r="X57" s="99"/>
      <c r="Y57" s="40"/>
      <c r="Z57" s="271"/>
    </row>
    <row r="58" spans="3:26" ht="26.1" customHeight="1" thickTop="1" thickBot="1">
      <c r="C58" s="32"/>
      <c r="D58" s="33"/>
      <c r="E58" s="32"/>
      <c r="F58" s="34"/>
      <c r="G58" s="139"/>
      <c r="H58" s="140"/>
      <c r="I58" s="34"/>
      <c r="J58" s="1"/>
      <c r="K58" s="2"/>
      <c r="L58" s="1"/>
      <c r="M58" s="2"/>
      <c r="N58" s="1"/>
      <c r="O58" s="2"/>
      <c r="P58" s="1"/>
      <c r="Q58" s="2"/>
      <c r="R58" s="1"/>
      <c r="S58" s="2"/>
      <c r="T58" s="1"/>
      <c r="U58" s="2"/>
      <c r="V58" s="275" t="str">
        <f t="shared" si="0"/>
        <v/>
      </c>
      <c r="W58" s="276" t="str">
        <f t="shared" si="1"/>
        <v/>
      </c>
      <c r="X58" s="99"/>
      <c r="Y58" s="40"/>
      <c r="Z58" s="271"/>
    </row>
    <row r="59" spans="3:26" ht="26.1" customHeight="1" thickTop="1" thickBot="1">
      <c r="C59" s="32"/>
      <c r="D59" s="33"/>
      <c r="E59" s="32"/>
      <c r="F59" s="34"/>
      <c r="G59" s="139"/>
      <c r="H59" s="140"/>
      <c r="I59" s="34"/>
      <c r="J59" s="1"/>
      <c r="K59" s="2"/>
      <c r="L59" s="1"/>
      <c r="M59" s="2"/>
      <c r="N59" s="1"/>
      <c r="O59" s="2"/>
      <c r="P59" s="1"/>
      <c r="Q59" s="2"/>
      <c r="R59" s="1"/>
      <c r="S59" s="2"/>
      <c r="T59" s="1"/>
      <c r="U59" s="2"/>
      <c r="V59" s="275" t="str">
        <f t="shared" si="0"/>
        <v/>
      </c>
      <c r="W59" s="276" t="str">
        <f t="shared" si="1"/>
        <v/>
      </c>
      <c r="X59" s="99"/>
      <c r="Y59" s="40"/>
      <c r="Z59" s="271"/>
    </row>
    <row r="60" spans="3:26" ht="26.1" customHeight="1" thickTop="1" thickBot="1">
      <c r="C60" s="32"/>
      <c r="D60" s="33"/>
      <c r="E60" s="32"/>
      <c r="F60" s="34"/>
      <c r="G60" s="139"/>
      <c r="H60" s="140"/>
      <c r="I60" s="34"/>
      <c r="J60" s="1"/>
      <c r="K60" s="2"/>
      <c r="L60" s="1"/>
      <c r="M60" s="2"/>
      <c r="N60" s="1"/>
      <c r="O60" s="2"/>
      <c r="P60" s="1"/>
      <c r="Q60" s="2"/>
      <c r="R60" s="1"/>
      <c r="S60" s="2"/>
      <c r="T60" s="1"/>
      <c r="U60" s="2"/>
      <c r="V60" s="275" t="str">
        <f t="shared" si="0"/>
        <v/>
      </c>
      <c r="W60" s="276" t="str">
        <f t="shared" si="1"/>
        <v/>
      </c>
      <c r="X60" s="99"/>
      <c r="Y60" s="40"/>
      <c r="Z60" s="271"/>
    </row>
    <row r="61" spans="3:26" ht="26.1" customHeight="1" thickTop="1" thickBot="1">
      <c r="C61" s="32"/>
      <c r="D61" s="33"/>
      <c r="E61" s="32"/>
      <c r="F61" s="34"/>
      <c r="G61" s="139"/>
      <c r="H61" s="140"/>
      <c r="I61" s="34"/>
      <c r="J61" s="1"/>
      <c r="K61" s="2"/>
      <c r="L61" s="1"/>
      <c r="M61" s="2"/>
      <c r="N61" s="1"/>
      <c r="O61" s="2"/>
      <c r="P61" s="1"/>
      <c r="Q61" s="2"/>
      <c r="R61" s="1"/>
      <c r="S61" s="2"/>
      <c r="T61" s="1"/>
      <c r="U61" s="2"/>
      <c r="V61" s="275" t="str">
        <f t="shared" si="0"/>
        <v/>
      </c>
      <c r="W61" s="276" t="str">
        <f t="shared" si="1"/>
        <v/>
      </c>
      <c r="X61" s="99"/>
      <c r="Y61" s="40"/>
      <c r="Z61" s="271"/>
    </row>
    <row r="62" spans="3:26" ht="26.1" customHeight="1" thickTop="1" thickBot="1">
      <c r="C62" s="32"/>
      <c r="D62" s="33"/>
      <c r="E62" s="32"/>
      <c r="F62" s="34"/>
      <c r="G62" s="139"/>
      <c r="H62" s="140"/>
      <c r="I62" s="34"/>
      <c r="J62" s="1"/>
      <c r="K62" s="2"/>
      <c r="L62" s="1"/>
      <c r="M62" s="2"/>
      <c r="N62" s="1"/>
      <c r="O62" s="2"/>
      <c r="P62" s="1"/>
      <c r="Q62" s="2"/>
      <c r="R62" s="1"/>
      <c r="S62" s="2"/>
      <c r="T62" s="1"/>
      <c r="U62" s="2"/>
      <c r="V62" s="275" t="str">
        <f t="shared" si="0"/>
        <v/>
      </c>
      <c r="W62" s="276" t="str">
        <f t="shared" si="1"/>
        <v/>
      </c>
      <c r="X62" s="99"/>
      <c r="Y62" s="40"/>
      <c r="Z62" s="271"/>
    </row>
    <row r="63" spans="3:26" ht="26.1" customHeight="1" thickTop="1" thickBot="1">
      <c r="C63" s="32"/>
      <c r="D63" s="33"/>
      <c r="E63" s="32"/>
      <c r="F63" s="34"/>
      <c r="G63" s="139"/>
      <c r="H63" s="140"/>
      <c r="I63" s="34"/>
      <c r="J63" s="1"/>
      <c r="K63" s="2"/>
      <c r="L63" s="1"/>
      <c r="M63" s="2"/>
      <c r="N63" s="1"/>
      <c r="O63" s="2"/>
      <c r="P63" s="1"/>
      <c r="Q63" s="2"/>
      <c r="R63" s="1"/>
      <c r="S63" s="2"/>
      <c r="T63" s="1"/>
      <c r="U63" s="2"/>
      <c r="V63" s="275" t="str">
        <f t="shared" si="0"/>
        <v/>
      </c>
      <c r="W63" s="276" t="str">
        <f t="shared" si="1"/>
        <v/>
      </c>
      <c r="X63" s="99"/>
      <c r="Y63" s="40"/>
      <c r="Z63" s="271"/>
    </row>
    <row r="64" spans="3:26" ht="26.1" customHeight="1" thickTop="1" thickBot="1">
      <c r="C64" s="32"/>
      <c r="D64" s="33"/>
      <c r="E64" s="32"/>
      <c r="F64" s="34"/>
      <c r="G64" s="139"/>
      <c r="H64" s="140"/>
      <c r="I64" s="34"/>
      <c r="J64" s="1"/>
      <c r="K64" s="2"/>
      <c r="L64" s="1"/>
      <c r="M64" s="2"/>
      <c r="N64" s="1"/>
      <c r="O64" s="2"/>
      <c r="P64" s="1"/>
      <c r="Q64" s="2"/>
      <c r="R64" s="1"/>
      <c r="S64" s="2"/>
      <c r="T64" s="1"/>
      <c r="U64" s="2"/>
      <c r="V64" s="275" t="str">
        <f t="shared" si="0"/>
        <v/>
      </c>
      <c r="W64" s="276" t="str">
        <f t="shared" si="1"/>
        <v/>
      </c>
      <c r="X64" s="99"/>
      <c r="Y64" s="40"/>
      <c r="Z64" s="271"/>
    </row>
    <row r="65" spans="3:26" ht="26.1" customHeight="1" thickTop="1" thickBot="1">
      <c r="C65" s="32"/>
      <c r="D65" s="33"/>
      <c r="E65" s="32"/>
      <c r="F65" s="34"/>
      <c r="G65" s="139"/>
      <c r="H65" s="140"/>
      <c r="I65" s="34"/>
      <c r="J65" s="1"/>
      <c r="K65" s="2"/>
      <c r="L65" s="1"/>
      <c r="M65" s="2"/>
      <c r="N65" s="1"/>
      <c r="O65" s="2"/>
      <c r="P65" s="1"/>
      <c r="Q65" s="2"/>
      <c r="R65" s="1"/>
      <c r="S65" s="2"/>
      <c r="T65" s="1"/>
      <c r="U65" s="2"/>
      <c r="V65" s="275" t="str">
        <f t="shared" si="0"/>
        <v/>
      </c>
      <c r="W65" s="276" t="str">
        <f t="shared" si="1"/>
        <v/>
      </c>
      <c r="X65" s="99"/>
      <c r="Y65" s="40"/>
      <c r="Z65" s="271"/>
    </row>
    <row r="66" spans="3:26" ht="26.1" customHeight="1" thickTop="1" thickBot="1">
      <c r="C66" s="32"/>
      <c r="D66" s="33"/>
      <c r="E66" s="32"/>
      <c r="F66" s="34"/>
      <c r="G66" s="139"/>
      <c r="H66" s="140"/>
      <c r="I66" s="34"/>
      <c r="J66" s="1"/>
      <c r="K66" s="2"/>
      <c r="L66" s="1"/>
      <c r="M66" s="2"/>
      <c r="N66" s="1"/>
      <c r="O66" s="2"/>
      <c r="P66" s="1"/>
      <c r="Q66" s="2"/>
      <c r="R66" s="1"/>
      <c r="S66" s="2"/>
      <c r="T66" s="1"/>
      <c r="U66" s="2"/>
      <c r="V66" s="275" t="str">
        <f t="shared" si="0"/>
        <v/>
      </c>
      <c r="W66" s="276" t="str">
        <f t="shared" si="1"/>
        <v/>
      </c>
      <c r="X66" s="99"/>
      <c r="Y66" s="40"/>
      <c r="Z66" s="271"/>
    </row>
    <row r="67" spans="3:26" ht="26.1" customHeight="1" thickTop="1" thickBot="1">
      <c r="C67" s="32"/>
      <c r="D67" s="33"/>
      <c r="E67" s="32"/>
      <c r="F67" s="34"/>
      <c r="G67" s="139"/>
      <c r="H67" s="140"/>
      <c r="I67" s="34"/>
      <c r="J67" s="1"/>
      <c r="K67" s="2"/>
      <c r="L67" s="1"/>
      <c r="M67" s="2"/>
      <c r="N67" s="1"/>
      <c r="O67" s="2"/>
      <c r="P67" s="1"/>
      <c r="Q67" s="2"/>
      <c r="R67" s="1"/>
      <c r="S67" s="2"/>
      <c r="T67" s="1"/>
      <c r="U67" s="2"/>
      <c r="V67" s="275" t="str">
        <f t="shared" si="0"/>
        <v/>
      </c>
      <c r="W67" s="276" t="str">
        <f t="shared" si="1"/>
        <v/>
      </c>
      <c r="X67" s="99"/>
      <c r="Y67" s="40"/>
      <c r="Z67" s="271"/>
    </row>
    <row r="68" spans="3:26" ht="26.1" customHeight="1" thickTop="1" thickBot="1">
      <c r="C68" s="32"/>
      <c r="D68" s="33"/>
      <c r="E68" s="32"/>
      <c r="F68" s="34"/>
      <c r="G68" s="139"/>
      <c r="H68" s="140"/>
      <c r="I68" s="34"/>
      <c r="J68" s="1"/>
      <c r="K68" s="2"/>
      <c r="L68" s="1"/>
      <c r="M68" s="2"/>
      <c r="N68" s="1"/>
      <c r="O68" s="2"/>
      <c r="P68" s="1"/>
      <c r="Q68" s="2"/>
      <c r="R68" s="1"/>
      <c r="S68" s="2"/>
      <c r="T68" s="1"/>
      <c r="U68" s="2"/>
      <c r="V68" s="275" t="str">
        <f t="shared" si="0"/>
        <v/>
      </c>
      <c r="W68" s="276" t="str">
        <f t="shared" si="1"/>
        <v/>
      </c>
      <c r="X68" s="99"/>
      <c r="Y68" s="40"/>
      <c r="Z68" s="271"/>
    </row>
    <row r="69" spans="3:26" ht="26.1" customHeight="1" thickTop="1" thickBot="1">
      <c r="C69" s="32"/>
      <c r="D69" s="33"/>
      <c r="E69" s="32"/>
      <c r="F69" s="34"/>
      <c r="G69" s="139"/>
      <c r="H69" s="140"/>
      <c r="I69" s="34"/>
      <c r="J69" s="1"/>
      <c r="K69" s="2"/>
      <c r="L69" s="1"/>
      <c r="M69" s="2"/>
      <c r="N69" s="1"/>
      <c r="O69" s="2"/>
      <c r="P69" s="1"/>
      <c r="Q69" s="2"/>
      <c r="R69" s="1"/>
      <c r="S69" s="2"/>
      <c r="T69" s="1"/>
      <c r="U69" s="2"/>
      <c r="V69" s="275" t="str">
        <f t="shared" si="0"/>
        <v/>
      </c>
      <c r="W69" s="276" t="str">
        <f t="shared" si="1"/>
        <v/>
      </c>
      <c r="X69" s="99"/>
      <c r="Y69" s="40"/>
      <c r="Z69" s="271"/>
    </row>
    <row r="70" spans="3:26" ht="26.1" customHeight="1" thickTop="1" thickBot="1">
      <c r="C70" s="32"/>
      <c r="D70" s="33"/>
      <c r="E70" s="32"/>
      <c r="F70" s="34"/>
      <c r="G70" s="139"/>
      <c r="H70" s="140"/>
      <c r="I70" s="34"/>
      <c r="J70" s="1"/>
      <c r="K70" s="2"/>
      <c r="L70" s="1"/>
      <c r="M70" s="2"/>
      <c r="N70" s="1"/>
      <c r="O70" s="2"/>
      <c r="P70" s="1"/>
      <c r="Q70" s="2"/>
      <c r="R70" s="1"/>
      <c r="S70" s="2"/>
      <c r="T70" s="1"/>
      <c r="U70" s="2"/>
      <c r="V70" s="275" t="str">
        <f t="shared" si="0"/>
        <v/>
      </c>
      <c r="W70" s="276" t="str">
        <f t="shared" si="1"/>
        <v/>
      </c>
      <c r="X70" s="99"/>
      <c r="Y70" s="40"/>
      <c r="Z70" s="271"/>
    </row>
    <row r="71" spans="3:26" ht="26.1" customHeight="1" thickTop="1" thickBot="1">
      <c r="C71" s="32"/>
      <c r="D71" s="33"/>
      <c r="E71" s="32"/>
      <c r="F71" s="34"/>
      <c r="G71" s="139"/>
      <c r="H71" s="140"/>
      <c r="I71" s="34"/>
      <c r="J71" s="1"/>
      <c r="K71" s="2"/>
      <c r="L71" s="1"/>
      <c r="M71" s="2"/>
      <c r="N71" s="1"/>
      <c r="O71" s="2"/>
      <c r="P71" s="1"/>
      <c r="Q71" s="2"/>
      <c r="R71" s="1"/>
      <c r="S71" s="2"/>
      <c r="T71" s="1"/>
      <c r="U71" s="2"/>
      <c r="V71" s="275" t="str">
        <f t="shared" si="0"/>
        <v/>
      </c>
      <c r="W71" s="276" t="str">
        <f t="shared" si="1"/>
        <v/>
      </c>
      <c r="X71" s="99"/>
      <c r="Y71" s="40"/>
      <c r="Z71" s="271"/>
    </row>
    <row r="72" spans="3:26" ht="26.1" customHeight="1" thickTop="1" thickBot="1">
      <c r="C72" s="32"/>
      <c r="D72" s="33"/>
      <c r="E72" s="32"/>
      <c r="F72" s="34"/>
      <c r="G72" s="139"/>
      <c r="H72" s="140"/>
      <c r="I72" s="34"/>
      <c r="J72" s="1"/>
      <c r="K72" s="2"/>
      <c r="L72" s="1"/>
      <c r="M72" s="2"/>
      <c r="N72" s="1"/>
      <c r="O72" s="2"/>
      <c r="P72" s="1"/>
      <c r="Q72" s="2"/>
      <c r="R72" s="1"/>
      <c r="S72" s="2"/>
      <c r="T72" s="1"/>
      <c r="U72" s="2"/>
      <c r="V72" s="275" t="str">
        <f t="shared" si="0"/>
        <v/>
      </c>
      <c r="W72" s="276" t="str">
        <f t="shared" si="1"/>
        <v/>
      </c>
      <c r="X72" s="99"/>
      <c r="Y72" s="40"/>
      <c r="Z72" s="271"/>
    </row>
    <row r="73" spans="3:26" ht="26.1" customHeight="1" thickTop="1" thickBot="1">
      <c r="C73" s="32"/>
      <c r="D73" s="33"/>
      <c r="E73" s="32"/>
      <c r="F73" s="34"/>
      <c r="G73" s="139"/>
      <c r="H73" s="140"/>
      <c r="I73" s="34"/>
      <c r="J73" s="1"/>
      <c r="K73" s="2"/>
      <c r="L73" s="1"/>
      <c r="M73" s="2"/>
      <c r="N73" s="1"/>
      <c r="O73" s="2"/>
      <c r="P73" s="1"/>
      <c r="Q73" s="2"/>
      <c r="R73" s="1"/>
      <c r="S73" s="2"/>
      <c r="T73" s="1"/>
      <c r="U73" s="2"/>
      <c r="V73" s="275" t="str">
        <f t="shared" si="0"/>
        <v/>
      </c>
      <c r="W73" s="276" t="str">
        <f t="shared" si="1"/>
        <v/>
      </c>
      <c r="X73" s="99"/>
      <c r="Y73" s="40"/>
      <c r="Z73" s="271"/>
    </row>
    <row r="74" spans="3:26" ht="26.1" customHeight="1" thickTop="1" thickBot="1">
      <c r="C74" s="32"/>
      <c r="D74" s="33"/>
      <c r="E74" s="32"/>
      <c r="F74" s="34"/>
      <c r="G74" s="139"/>
      <c r="H74" s="140"/>
      <c r="I74" s="34"/>
      <c r="J74" s="1"/>
      <c r="K74" s="2"/>
      <c r="L74" s="1"/>
      <c r="M74" s="2"/>
      <c r="N74" s="1"/>
      <c r="O74" s="2"/>
      <c r="P74" s="1"/>
      <c r="Q74" s="2"/>
      <c r="R74" s="1"/>
      <c r="S74" s="2"/>
      <c r="T74" s="1"/>
      <c r="U74" s="2"/>
      <c r="V74" s="275" t="str">
        <f t="shared" si="0"/>
        <v/>
      </c>
      <c r="W74" s="276" t="str">
        <f t="shared" si="1"/>
        <v/>
      </c>
      <c r="X74" s="99"/>
      <c r="Y74" s="40"/>
      <c r="Z74" s="271"/>
    </row>
    <row r="75" spans="3:26" ht="26.1" customHeight="1" thickTop="1" thickBot="1">
      <c r="C75" s="32"/>
      <c r="D75" s="33"/>
      <c r="E75" s="32"/>
      <c r="F75" s="34"/>
      <c r="G75" s="139"/>
      <c r="H75" s="140"/>
      <c r="I75" s="34"/>
      <c r="J75" s="1"/>
      <c r="K75" s="2"/>
      <c r="L75" s="1"/>
      <c r="M75" s="2"/>
      <c r="N75" s="1"/>
      <c r="O75" s="2"/>
      <c r="P75" s="1"/>
      <c r="Q75" s="2"/>
      <c r="R75" s="1"/>
      <c r="S75" s="2"/>
      <c r="T75" s="1"/>
      <c r="U75" s="2"/>
      <c r="V75" s="275" t="str">
        <f t="shared" si="0"/>
        <v/>
      </c>
      <c r="W75" s="276" t="str">
        <f t="shared" si="1"/>
        <v/>
      </c>
      <c r="X75" s="99"/>
      <c r="Y75" s="40"/>
      <c r="Z75" s="271"/>
    </row>
    <row r="76" spans="3:26" ht="26.1" customHeight="1" thickTop="1" thickBot="1">
      <c r="C76" s="32"/>
      <c r="D76" s="33"/>
      <c r="E76" s="32"/>
      <c r="F76" s="34"/>
      <c r="G76" s="139"/>
      <c r="H76" s="140"/>
      <c r="I76" s="34"/>
      <c r="J76" s="1"/>
      <c r="K76" s="2"/>
      <c r="L76" s="1"/>
      <c r="M76" s="2"/>
      <c r="N76" s="1"/>
      <c r="O76" s="2"/>
      <c r="P76" s="1"/>
      <c r="Q76" s="2"/>
      <c r="R76" s="1"/>
      <c r="S76" s="2"/>
      <c r="T76" s="1"/>
      <c r="U76" s="2"/>
      <c r="V76" s="275" t="str">
        <f t="shared" si="0"/>
        <v/>
      </c>
      <c r="W76" s="276" t="str">
        <f t="shared" si="1"/>
        <v/>
      </c>
      <c r="X76" s="99"/>
      <c r="Y76" s="40"/>
      <c r="Z76" s="271"/>
    </row>
    <row r="77" spans="3:26" ht="26.1" customHeight="1" thickTop="1" thickBot="1">
      <c r="C77" s="32"/>
      <c r="D77" s="33"/>
      <c r="E77" s="32"/>
      <c r="F77" s="34"/>
      <c r="G77" s="139"/>
      <c r="H77" s="140"/>
      <c r="I77" s="34"/>
      <c r="J77" s="1"/>
      <c r="K77" s="2"/>
      <c r="L77" s="1"/>
      <c r="M77" s="2"/>
      <c r="N77" s="1"/>
      <c r="O77" s="2"/>
      <c r="P77" s="1"/>
      <c r="Q77" s="2"/>
      <c r="R77" s="1"/>
      <c r="S77" s="2"/>
      <c r="T77" s="1"/>
      <c r="U77" s="2"/>
      <c r="V77" s="275" t="str">
        <f t="shared" si="0"/>
        <v/>
      </c>
      <c r="W77" s="276" t="str">
        <f t="shared" si="1"/>
        <v/>
      </c>
      <c r="X77" s="99"/>
      <c r="Y77" s="40"/>
      <c r="Z77" s="271"/>
    </row>
    <row r="78" spans="3:26" ht="26.1" customHeight="1" thickTop="1" thickBot="1">
      <c r="C78" s="32"/>
      <c r="D78" s="33"/>
      <c r="E78" s="32"/>
      <c r="F78" s="34"/>
      <c r="G78" s="139"/>
      <c r="H78" s="140"/>
      <c r="I78" s="34"/>
      <c r="J78" s="1"/>
      <c r="K78" s="2"/>
      <c r="L78" s="1"/>
      <c r="M78" s="2"/>
      <c r="N78" s="1"/>
      <c r="O78" s="2"/>
      <c r="P78" s="1"/>
      <c r="Q78" s="2"/>
      <c r="R78" s="1"/>
      <c r="S78" s="2"/>
      <c r="T78" s="1"/>
      <c r="U78" s="2"/>
      <c r="V78" s="275" t="str">
        <f t="shared" si="0"/>
        <v/>
      </c>
      <c r="W78" s="276" t="str">
        <f t="shared" si="1"/>
        <v/>
      </c>
      <c r="X78" s="99"/>
      <c r="Y78" s="40"/>
      <c r="Z78" s="271"/>
    </row>
    <row r="79" spans="3:26" ht="26.1" customHeight="1" thickTop="1" thickBot="1">
      <c r="C79" s="32"/>
      <c r="D79" s="33"/>
      <c r="E79" s="32"/>
      <c r="F79" s="34"/>
      <c r="G79" s="139"/>
      <c r="H79" s="140"/>
      <c r="I79" s="34"/>
      <c r="J79" s="1"/>
      <c r="K79" s="2"/>
      <c r="L79" s="1"/>
      <c r="M79" s="2"/>
      <c r="N79" s="1"/>
      <c r="O79" s="2"/>
      <c r="P79" s="1"/>
      <c r="Q79" s="2"/>
      <c r="R79" s="1"/>
      <c r="S79" s="2"/>
      <c r="T79" s="1"/>
      <c r="U79" s="2"/>
      <c r="V79" s="275" t="str">
        <f t="shared" ref="V79:V142" si="2">IF(AND(COUNTA(K79,M79,O79,Q79,S79,U79)=0,COUNTA(J79,L79,N79,P79,R79,T79)=6),"x","")</f>
        <v/>
      </c>
      <c r="W79" s="276" t="str">
        <f t="shared" si="1"/>
        <v/>
      </c>
      <c r="X79" s="99"/>
      <c r="Y79" s="40"/>
      <c r="Z79" s="271"/>
    </row>
    <row r="80" spans="3:26" ht="26.1" customHeight="1" thickTop="1" thickBot="1">
      <c r="C80" s="32"/>
      <c r="D80" s="33"/>
      <c r="E80" s="32"/>
      <c r="F80" s="34"/>
      <c r="G80" s="139"/>
      <c r="H80" s="140"/>
      <c r="I80" s="34"/>
      <c r="J80" s="1"/>
      <c r="K80" s="2"/>
      <c r="L80" s="1"/>
      <c r="M80" s="2"/>
      <c r="N80" s="1"/>
      <c r="O80" s="2"/>
      <c r="P80" s="1"/>
      <c r="Q80" s="2"/>
      <c r="R80" s="1"/>
      <c r="S80" s="2"/>
      <c r="T80" s="1"/>
      <c r="U80" s="2"/>
      <c r="V80" s="275" t="str">
        <f t="shared" si="2"/>
        <v/>
      </c>
      <c r="W80" s="276" t="str">
        <f t="shared" si="1"/>
        <v/>
      </c>
      <c r="X80" s="99"/>
      <c r="Y80" s="40"/>
      <c r="Z80" s="271"/>
    </row>
    <row r="81" spans="3:26" ht="26.1" customHeight="1" thickTop="1" thickBot="1">
      <c r="C81" s="32"/>
      <c r="D81" s="33"/>
      <c r="E81" s="32"/>
      <c r="F81" s="34"/>
      <c r="G81" s="139"/>
      <c r="H81" s="140"/>
      <c r="I81" s="34"/>
      <c r="J81" s="1"/>
      <c r="K81" s="2"/>
      <c r="L81" s="1"/>
      <c r="M81" s="2"/>
      <c r="N81" s="1"/>
      <c r="O81" s="2"/>
      <c r="P81" s="1"/>
      <c r="Q81" s="2"/>
      <c r="R81" s="1"/>
      <c r="S81" s="2"/>
      <c r="T81" s="1"/>
      <c r="U81" s="2"/>
      <c r="V81" s="275" t="str">
        <f t="shared" si="2"/>
        <v/>
      </c>
      <c r="W81" s="276" t="str">
        <f t="shared" ref="W81:W144" si="3">IF(COUNTA(K81,M81,O81,Q81,S81,U81)=1,"x","")</f>
        <v/>
      </c>
      <c r="X81" s="99"/>
      <c r="Y81" s="40"/>
      <c r="Z81" s="271"/>
    </row>
    <row r="82" spans="3:26" ht="26.1" customHeight="1" thickTop="1" thickBot="1">
      <c r="C82" s="32"/>
      <c r="D82" s="33"/>
      <c r="E82" s="32"/>
      <c r="F82" s="34"/>
      <c r="G82" s="139"/>
      <c r="H82" s="140"/>
      <c r="I82" s="34"/>
      <c r="J82" s="1"/>
      <c r="K82" s="2"/>
      <c r="L82" s="1"/>
      <c r="M82" s="2"/>
      <c r="N82" s="1"/>
      <c r="O82" s="2"/>
      <c r="P82" s="1"/>
      <c r="Q82" s="2"/>
      <c r="R82" s="1"/>
      <c r="S82" s="2"/>
      <c r="T82" s="1"/>
      <c r="U82" s="2"/>
      <c r="V82" s="275" t="str">
        <f t="shared" si="2"/>
        <v/>
      </c>
      <c r="W82" s="276" t="str">
        <f t="shared" si="3"/>
        <v/>
      </c>
      <c r="X82" s="99"/>
      <c r="Y82" s="40"/>
      <c r="Z82" s="271"/>
    </row>
    <row r="83" spans="3:26" ht="26.1" customHeight="1" thickTop="1" thickBot="1">
      <c r="C83" s="32"/>
      <c r="D83" s="33"/>
      <c r="E83" s="32"/>
      <c r="F83" s="34"/>
      <c r="G83" s="139"/>
      <c r="H83" s="140"/>
      <c r="I83" s="34"/>
      <c r="J83" s="1"/>
      <c r="K83" s="2"/>
      <c r="L83" s="1"/>
      <c r="M83" s="2"/>
      <c r="N83" s="1"/>
      <c r="O83" s="2"/>
      <c r="P83" s="1"/>
      <c r="Q83" s="2"/>
      <c r="R83" s="1"/>
      <c r="S83" s="2"/>
      <c r="T83" s="1"/>
      <c r="U83" s="2"/>
      <c r="V83" s="275" t="str">
        <f t="shared" si="2"/>
        <v/>
      </c>
      <c r="W83" s="276" t="str">
        <f t="shared" si="3"/>
        <v/>
      </c>
      <c r="X83" s="99"/>
      <c r="Y83" s="40"/>
      <c r="Z83" s="271"/>
    </row>
    <row r="84" spans="3:26" ht="26.1" customHeight="1" thickTop="1" thickBot="1">
      <c r="C84" s="32"/>
      <c r="D84" s="33"/>
      <c r="E84" s="32"/>
      <c r="F84" s="34"/>
      <c r="G84" s="139"/>
      <c r="H84" s="140"/>
      <c r="I84" s="34"/>
      <c r="J84" s="1"/>
      <c r="K84" s="2"/>
      <c r="L84" s="1"/>
      <c r="M84" s="2"/>
      <c r="N84" s="1"/>
      <c r="O84" s="2"/>
      <c r="P84" s="1"/>
      <c r="Q84" s="2"/>
      <c r="R84" s="1"/>
      <c r="S84" s="2"/>
      <c r="T84" s="1"/>
      <c r="U84" s="2"/>
      <c r="V84" s="275" t="str">
        <f t="shared" si="2"/>
        <v/>
      </c>
      <c r="W84" s="276" t="str">
        <f t="shared" si="3"/>
        <v/>
      </c>
      <c r="X84" s="99"/>
      <c r="Y84" s="40"/>
      <c r="Z84" s="271"/>
    </row>
    <row r="85" spans="3:26" ht="26.1" customHeight="1" thickTop="1" thickBot="1">
      <c r="C85" s="32"/>
      <c r="D85" s="33"/>
      <c r="E85" s="32"/>
      <c r="F85" s="34"/>
      <c r="G85" s="139"/>
      <c r="H85" s="140"/>
      <c r="I85" s="34"/>
      <c r="J85" s="1"/>
      <c r="K85" s="2"/>
      <c r="L85" s="1"/>
      <c r="M85" s="2"/>
      <c r="N85" s="1"/>
      <c r="O85" s="2"/>
      <c r="P85" s="1"/>
      <c r="Q85" s="2"/>
      <c r="R85" s="1"/>
      <c r="S85" s="2"/>
      <c r="T85" s="1"/>
      <c r="U85" s="2"/>
      <c r="V85" s="275" t="str">
        <f t="shared" si="2"/>
        <v/>
      </c>
      <c r="W85" s="276" t="str">
        <f t="shared" si="3"/>
        <v/>
      </c>
      <c r="X85" s="99"/>
      <c r="Y85" s="40"/>
      <c r="Z85" s="271"/>
    </row>
    <row r="86" spans="3:26" ht="26.1" customHeight="1" thickTop="1" thickBot="1">
      <c r="C86" s="32"/>
      <c r="D86" s="33"/>
      <c r="E86" s="32"/>
      <c r="F86" s="34"/>
      <c r="G86" s="139"/>
      <c r="H86" s="140"/>
      <c r="I86" s="34"/>
      <c r="J86" s="1"/>
      <c r="K86" s="2"/>
      <c r="L86" s="1"/>
      <c r="M86" s="2"/>
      <c r="N86" s="1"/>
      <c r="O86" s="2"/>
      <c r="P86" s="1"/>
      <c r="Q86" s="2"/>
      <c r="R86" s="1"/>
      <c r="S86" s="2"/>
      <c r="T86" s="1"/>
      <c r="U86" s="2"/>
      <c r="V86" s="275" t="str">
        <f t="shared" si="2"/>
        <v/>
      </c>
      <c r="W86" s="276" t="str">
        <f t="shared" si="3"/>
        <v/>
      </c>
      <c r="X86" s="99"/>
      <c r="Y86" s="40"/>
      <c r="Z86" s="271"/>
    </row>
    <row r="87" spans="3:26" ht="26.1" customHeight="1" thickTop="1" thickBot="1">
      <c r="C87" s="32"/>
      <c r="D87" s="33"/>
      <c r="E87" s="32"/>
      <c r="F87" s="34"/>
      <c r="G87" s="139"/>
      <c r="H87" s="140"/>
      <c r="I87" s="34"/>
      <c r="J87" s="1"/>
      <c r="K87" s="2"/>
      <c r="L87" s="1"/>
      <c r="M87" s="2"/>
      <c r="N87" s="1"/>
      <c r="O87" s="2"/>
      <c r="P87" s="1"/>
      <c r="Q87" s="2"/>
      <c r="R87" s="1"/>
      <c r="S87" s="2"/>
      <c r="T87" s="1"/>
      <c r="U87" s="2"/>
      <c r="V87" s="275" t="str">
        <f t="shared" si="2"/>
        <v/>
      </c>
      <c r="W87" s="276" t="str">
        <f t="shared" si="3"/>
        <v/>
      </c>
      <c r="X87" s="99"/>
      <c r="Y87" s="40"/>
      <c r="Z87" s="271"/>
    </row>
    <row r="88" spans="3:26" ht="26.1" customHeight="1" thickTop="1" thickBot="1">
      <c r="C88" s="32"/>
      <c r="D88" s="33"/>
      <c r="E88" s="32"/>
      <c r="F88" s="34"/>
      <c r="G88" s="139"/>
      <c r="H88" s="140"/>
      <c r="I88" s="34"/>
      <c r="J88" s="1"/>
      <c r="K88" s="2"/>
      <c r="L88" s="1"/>
      <c r="M88" s="2"/>
      <c r="N88" s="1"/>
      <c r="O88" s="2"/>
      <c r="P88" s="1"/>
      <c r="Q88" s="2"/>
      <c r="R88" s="1"/>
      <c r="S88" s="2"/>
      <c r="T88" s="1"/>
      <c r="U88" s="2"/>
      <c r="V88" s="275" t="str">
        <f t="shared" si="2"/>
        <v/>
      </c>
      <c r="W88" s="276" t="str">
        <f t="shared" si="3"/>
        <v/>
      </c>
      <c r="X88" s="99"/>
      <c r="Y88" s="40"/>
      <c r="Z88" s="271"/>
    </row>
    <row r="89" spans="3:26" ht="26.1" customHeight="1" thickTop="1" thickBot="1">
      <c r="C89" s="32"/>
      <c r="D89" s="33"/>
      <c r="E89" s="32"/>
      <c r="F89" s="34"/>
      <c r="G89" s="139"/>
      <c r="H89" s="140"/>
      <c r="I89" s="34"/>
      <c r="J89" s="1"/>
      <c r="K89" s="2"/>
      <c r="L89" s="1"/>
      <c r="M89" s="2"/>
      <c r="N89" s="1"/>
      <c r="O89" s="2"/>
      <c r="P89" s="1"/>
      <c r="Q89" s="2"/>
      <c r="R89" s="1"/>
      <c r="S89" s="2"/>
      <c r="T89" s="1"/>
      <c r="U89" s="2"/>
      <c r="V89" s="275" t="str">
        <f t="shared" si="2"/>
        <v/>
      </c>
      <c r="W89" s="276" t="str">
        <f t="shared" si="3"/>
        <v/>
      </c>
      <c r="X89" s="99"/>
      <c r="Y89" s="40"/>
      <c r="Z89" s="271"/>
    </row>
    <row r="90" spans="3:26" ht="26.1" customHeight="1" thickTop="1" thickBot="1">
      <c r="C90" s="32"/>
      <c r="D90" s="33"/>
      <c r="E90" s="32"/>
      <c r="F90" s="34"/>
      <c r="G90" s="139"/>
      <c r="H90" s="140"/>
      <c r="I90" s="34"/>
      <c r="J90" s="1"/>
      <c r="K90" s="2"/>
      <c r="L90" s="1"/>
      <c r="M90" s="2"/>
      <c r="N90" s="1"/>
      <c r="O90" s="2"/>
      <c r="P90" s="1"/>
      <c r="Q90" s="2"/>
      <c r="R90" s="1"/>
      <c r="S90" s="2"/>
      <c r="T90" s="1"/>
      <c r="U90" s="2"/>
      <c r="V90" s="275" t="str">
        <f t="shared" si="2"/>
        <v/>
      </c>
      <c r="W90" s="276" t="str">
        <f t="shared" si="3"/>
        <v/>
      </c>
      <c r="X90" s="99"/>
      <c r="Y90" s="40"/>
      <c r="Z90" s="271"/>
    </row>
    <row r="91" spans="3:26" ht="26.1" customHeight="1" thickTop="1" thickBot="1">
      <c r="C91" s="32"/>
      <c r="D91" s="33"/>
      <c r="E91" s="32"/>
      <c r="F91" s="34"/>
      <c r="G91" s="139"/>
      <c r="H91" s="140"/>
      <c r="I91" s="34"/>
      <c r="J91" s="1"/>
      <c r="K91" s="2"/>
      <c r="L91" s="1"/>
      <c r="M91" s="2"/>
      <c r="N91" s="1"/>
      <c r="O91" s="2"/>
      <c r="P91" s="1"/>
      <c r="Q91" s="2"/>
      <c r="R91" s="1"/>
      <c r="S91" s="2"/>
      <c r="T91" s="1"/>
      <c r="U91" s="2"/>
      <c r="V91" s="275" t="str">
        <f t="shared" si="2"/>
        <v/>
      </c>
      <c r="W91" s="276" t="str">
        <f t="shared" si="3"/>
        <v/>
      </c>
      <c r="X91" s="99"/>
      <c r="Y91" s="40"/>
      <c r="Z91" s="271"/>
    </row>
    <row r="92" spans="3:26" ht="26.1" customHeight="1" thickTop="1" thickBot="1">
      <c r="C92" s="32"/>
      <c r="D92" s="33"/>
      <c r="E92" s="32"/>
      <c r="F92" s="34"/>
      <c r="G92" s="139"/>
      <c r="H92" s="140"/>
      <c r="I92" s="34"/>
      <c r="J92" s="1"/>
      <c r="K92" s="2"/>
      <c r="L92" s="1"/>
      <c r="M92" s="2"/>
      <c r="N92" s="1"/>
      <c r="O92" s="2"/>
      <c r="P92" s="1"/>
      <c r="Q92" s="2"/>
      <c r="R92" s="1"/>
      <c r="S92" s="2"/>
      <c r="T92" s="1"/>
      <c r="U92" s="2"/>
      <c r="V92" s="275" t="str">
        <f t="shared" si="2"/>
        <v/>
      </c>
      <c r="W92" s="276" t="str">
        <f t="shared" si="3"/>
        <v/>
      </c>
      <c r="X92" s="99"/>
      <c r="Y92" s="40"/>
      <c r="Z92" s="271"/>
    </row>
    <row r="93" spans="3:26" ht="26.1" customHeight="1" thickTop="1" thickBot="1">
      <c r="C93" s="32"/>
      <c r="D93" s="33"/>
      <c r="E93" s="32"/>
      <c r="F93" s="34"/>
      <c r="G93" s="139"/>
      <c r="H93" s="140"/>
      <c r="I93" s="34"/>
      <c r="J93" s="1"/>
      <c r="K93" s="2"/>
      <c r="L93" s="1"/>
      <c r="M93" s="2"/>
      <c r="N93" s="1"/>
      <c r="O93" s="2"/>
      <c r="P93" s="1"/>
      <c r="Q93" s="2"/>
      <c r="R93" s="1"/>
      <c r="S93" s="2"/>
      <c r="T93" s="1"/>
      <c r="U93" s="2"/>
      <c r="V93" s="275" t="str">
        <f t="shared" si="2"/>
        <v/>
      </c>
      <c r="W93" s="276" t="str">
        <f t="shared" si="3"/>
        <v/>
      </c>
      <c r="X93" s="99"/>
      <c r="Y93" s="40"/>
      <c r="Z93" s="271"/>
    </row>
    <row r="94" spans="3:26" ht="26.1" customHeight="1" thickTop="1" thickBot="1">
      <c r="C94" s="32"/>
      <c r="D94" s="33"/>
      <c r="E94" s="32"/>
      <c r="F94" s="34"/>
      <c r="G94" s="139"/>
      <c r="H94" s="140"/>
      <c r="I94" s="34"/>
      <c r="J94" s="1"/>
      <c r="K94" s="2"/>
      <c r="L94" s="1"/>
      <c r="M94" s="2"/>
      <c r="N94" s="1"/>
      <c r="O94" s="2"/>
      <c r="P94" s="1"/>
      <c r="Q94" s="2"/>
      <c r="R94" s="1"/>
      <c r="S94" s="2"/>
      <c r="T94" s="1"/>
      <c r="U94" s="2"/>
      <c r="V94" s="275" t="str">
        <f t="shared" si="2"/>
        <v/>
      </c>
      <c r="W94" s="276" t="str">
        <f t="shared" si="3"/>
        <v/>
      </c>
      <c r="X94" s="99"/>
      <c r="Y94" s="40"/>
      <c r="Z94" s="271"/>
    </row>
    <row r="95" spans="3:26" ht="26.1" customHeight="1" thickTop="1" thickBot="1">
      <c r="C95" s="32"/>
      <c r="D95" s="33"/>
      <c r="E95" s="32"/>
      <c r="F95" s="34"/>
      <c r="G95" s="139"/>
      <c r="H95" s="140"/>
      <c r="I95" s="34"/>
      <c r="J95" s="1"/>
      <c r="K95" s="2"/>
      <c r="L95" s="1"/>
      <c r="M95" s="2"/>
      <c r="N95" s="1"/>
      <c r="O95" s="2"/>
      <c r="P95" s="1"/>
      <c r="Q95" s="2"/>
      <c r="R95" s="1"/>
      <c r="S95" s="2"/>
      <c r="T95" s="1"/>
      <c r="U95" s="2"/>
      <c r="V95" s="275" t="str">
        <f t="shared" si="2"/>
        <v/>
      </c>
      <c r="W95" s="276" t="str">
        <f t="shared" si="3"/>
        <v/>
      </c>
      <c r="X95" s="99"/>
      <c r="Y95" s="40"/>
      <c r="Z95" s="271"/>
    </row>
    <row r="96" spans="3:26" ht="26.1" customHeight="1" thickTop="1" thickBot="1">
      <c r="C96" s="32"/>
      <c r="D96" s="33"/>
      <c r="E96" s="32"/>
      <c r="F96" s="34"/>
      <c r="G96" s="139"/>
      <c r="H96" s="140"/>
      <c r="I96" s="34"/>
      <c r="J96" s="1"/>
      <c r="K96" s="2"/>
      <c r="L96" s="1"/>
      <c r="M96" s="2"/>
      <c r="N96" s="1"/>
      <c r="O96" s="2"/>
      <c r="P96" s="1"/>
      <c r="Q96" s="2"/>
      <c r="R96" s="1"/>
      <c r="S96" s="2"/>
      <c r="T96" s="1"/>
      <c r="U96" s="2"/>
      <c r="V96" s="275" t="str">
        <f t="shared" si="2"/>
        <v/>
      </c>
      <c r="W96" s="276" t="str">
        <f t="shared" si="3"/>
        <v/>
      </c>
      <c r="X96" s="99"/>
      <c r="Y96" s="40"/>
      <c r="Z96" s="271"/>
    </row>
    <row r="97" spans="3:26" ht="26.1" customHeight="1" thickTop="1" thickBot="1">
      <c r="C97" s="32"/>
      <c r="D97" s="33"/>
      <c r="E97" s="32"/>
      <c r="F97" s="34"/>
      <c r="G97" s="139"/>
      <c r="H97" s="140"/>
      <c r="I97" s="34"/>
      <c r="J97" s="1"/>
      <c r="K97" s="2"/>
      <c r="L97" s="1"/>
      <c r="M97" s="2"/>
      <c r="N97" s="1"/>
      <c r="O97" s="2"/>
      <c r="P97" s="1"/>
      <c r="Q97" s="2"/>
      <c r="R97" s="1"/>
      <c r="S97" s="2"/>
      <c r="T97" s="1"/>
      <c r="U97" s="2"/>
      <c r="V97" s="275" t="str">
        <f t="shared" si="2"/>
        <v/>
      </c>
      <c r="W97" s="276" t="str">
        <f t="shared" si="3"/>
        <v/>
      </c>
      <c r="X97" s="99"/>
      <c r="Y97" s="40"/>
      <c r="Z97" s="271"/>
    </row>
    <row r="98" spans="3:26" ht="26.1" customHeight="1" thickTop="1" thickBot="1">
      <c r="C98" s="32"/>
      <c r="D98" s="33"/>
      <c r="E98" s="32"/>
      <c r="F98" s="34"/>
      <c r="G98" s="139"/>
      <c r="H98" s="140"/>
      <c r="I98" s="34"/>
      <c r="J98" s="1"/>
      <c r="K98" s="2"/>
      <c r="L98" s="1"/>
      <c r="M98" s="2"/>
      <c r="N98" s="1"/>
      <c r="O98" s="2"/>
      <c r="P98" s="1"/>
      <c r="Q98" s="2"/>
      <c r="R98" s="1"/>
      <c r="S98" s="2"/>
      <c r="T98" s="1"/>
      <c r="U98" s="2"/>
      <c r="V98" s="275" t="str">
        <f t="shared" si="2"/>
        <v/>
      </c>
      <c r="W98" s="276" t="str">
        <f t="shared" si="3"/>
        <v/>
      </c>
      <c r="X98" s="99"/>
      <c r="Y98" s="40"/>
      <c r="Z98" s="271"/>
    </row>
    <row r="99" spans="3:26" ht="26.1" customHeight="1" thickTop="1" thickBot="1">
      <c r="C99" s="32"/>
      <c r="D99" s="33"/>
      <c r="E99" s="32"/>
      <c r="F99" s="34"/>
      <c r="G99" s="139"/>
      <c r="H99" s="140"/>
      <c r="I99" s="34"/>
      <c r="J99" s="1"/>
      <c r="K99" s="2"/>
      <c r="L99" s="1"/>
      <c r="M99" s="2"/>
      <c r="N99" s="1"/>
      <c r="O99" s="2"/>
      <c r="P99" s="1"/>
      <c r="Q99" s="2"/>
      <c r="R99" s="1"/>
      <c r="S99" s="2"/>
      <c r="T99" s="1"/>
      <c r="U99" s="2"/>
      <c r="V99" s="275" t="str">
        <f t="shared" si="2"/>
        <v/>
      </c>
      <c r="W99" s="276" t="str">
        <f t="shared" si="3"/>
        <v/>
      </c>
      <c r="X99" s="99"/>
      <c r="Y99" s="40"/>
      <c r="Z99" s="271"/>
    </row>
    <row r="100" spans="3:26" ht="26.1" customHeight="1" thickTop="1" thickBot="1">
      <c r="C100" s="32"/>
      <c r="D100" s="33"/>
      <c r="E100" s="32"/>
      <c r="F100" s="34"/>
      <c r="G100" s="139"/>
      <c r="H100" s="140"/>
      <c r="I100" s="34"/>
      <c r="J100" s="1"/>
      <c r="K100" s="2"/>
      <c r="L100" s="1"/>
      <c r="M100" s="2"/>
      <c r="N100" s="1"/>
      <c r="O100" s="2"/>
      <c r="P100" s="1"/>
      <c r="Q100" s="2"/>
      <c r="R100" s="1"/>
      <c r="S100" s="2"/>
      <c r="T100" s="1"/>
      <c r="U100" s="2"/>
      <c r="V100" s="275" t="str">
        <f t="shared" si="2"/>
        <v/>
      </c>
      <c r="W100" s="276" t="str">
        <f t="shared" si="3"/>
        <v/>
      </c>
      <c r="X100" s="99"/>
      <c r="Y100" s="40"/>
      <c r="Z100" s="271"/>
    </row>
    <row r="101" spans="3:26" ht="26.1" customHeight="1" thickTop="1" thickBot="1">
      <c r="C101" s="32"/>
      <c r="D101" s="33"/>
      <c r="E101" s="32"/>
      <c r="F101" s="34"/>
      <c r="G101" s="139"/>
      <c r="H101" s="140"/>
      <c r="I101" s="34"/>
      <c r="J101" s="1"/>
      <c r="K101" s="2"/>
      <c r="L101" s="1"/>
      <c r="M101" s="2"/>
      <c r="N101" s="1"/>
      <c r="O101" s="2"/>
      <c r="P101" s="1"/>
      <c r="Q101" s="2"/>
      <c r="R101" s="1"/>
      <c r="S101" s="2"/>
      <c r="T101" s="1"/>
      <c r="U101" s="2"/>
      <c r="V101" s="275" t="str">
        <f t="shared" si="2"/>
        <v/>
      </c>
      <c r="W101" s="276" t="str">
        <f t="shared" si="3"/>
        <v/>
      </c>
      <c r="X101" s="99"/>
      <c r="Y101" s="40"/>
      <c r="Z101" s="271"/>
    </row>
    <row r="102" spans="3:26" ht="26.1" customHeight="1" thickTop="1" thickBot="1">
      <c r="C102" s="32"/>
      <c r="D102" s="33"/>
      <c r="E102" s="32"/>
      <c r="F102" s="34"/>
      <c r="G102" s="139"/>
      <c r="H102" s="140"/>
      <c r="I102" s="34"/>
      <c r="J102" s="1"/>
      <c r="K102" s="2"/>
      <c r="L102" s="1"/>
      <c r="M102" s="2"/>
      <c r="N102" s="1"/>
      <c r="O102" s="2"/>
      <c r="P102" s="1"/>
      <c r="Q102" s="2"/>
      <c r="R102" s="1"/>
      <c r="S102" s="2"/>
      <c r="T102" s="1"/>
      <c r="U102" s="2"/>
      <c r="V102" s="275" t="str">
        <f t="shared" si="2"/>
        <v/>
      </c>
      <c r="W102" s="276" t="str">
        <f t="shared" si="3"/>
        <v/>
      </c>
      <c r="X102" s="99"/>
      <c r="Y102" s="40"/>
      <c r="Z102" s="271"/>
    </row>
    <row r="103" spans="3:26" ht="26.1" customHeight="1" thickTop="1" thickBot="1">
      <c r="C103" s="32"/>
      <c r="D103" s="33"/>
      <c r="E103" s="32"/>
      <c r="F103" s="34"/>
      <c r="G103" s="139"/>
      <c r="H103" s="140"/>
      <c r="I103" s="34"/>
      <c r="J103" s="1"/>
      <c r="K103" s="2"/>
      <c r="L103" s="1"/>
      <c r="M103" s="2"/>
      <c r="N103" s="1"/>
      <c r="O103" s="2"/>
      <c r="P103" s="1"/>
      <c r="Q103" s="2"/>
      <c r="R103" s="1"/>
      <c r="S103" s="2"/>
      <c r="T103" s="1"/>
      <c r="U103" s="2"/>
      <c r="V103" s="275" t="str">
        <f t="shared" si="2"/>
        <v/>
      </c>
      <c r="W103" s="276" t="str">
        <f t="shared" si="3"/>
        <v/>
      </c>
      <c r="X103" s="99"/>
      <c r="Y103" s="40"/>
      <c r="Z103" s="271"/>
    </row>
    <row r="104" spans="3:26" ht="26.1" customHeight="1" thickTop="1" thickBot="1">
      <c r="C104" s="32"/>
      <c r="D104" s="33"/>
      <c r="E104" s="32"/>
      <c r="F104" s="34"/>
      <c r="G104" s="139"/>
      <c r="H104" s="140"/>
      <c r="I104" s="34"/>
      <c r="J104" s="1"/>
      <c r="K104" s="2"/>
      <c r="L104" s="1"/>
      <c r="M104" s="2"/>
      <c r="N104" s="1"/>
      <c r="O104" s="2"/>
      <c r="P104" s="1"/>
      <c r="Q104" s="2"/>
      <c r="R104" s="1"/>
      <c r="S104" s="2"/>
      <c r="T104" s="1"/>
      <c r="U104" s="2"/>
      <c r="V104" s="275" t="str">
        <f t="shared" si="2"/>
        <v/>
      </c>
      <c r="W104" s="276" t="str">
        <f t="shared" si="3"/>
        <v/>
      </c>
      <c r="X104" s="99"/>
      <c r="Y104" s="40"/>
      <c r="Z104" s="271"/>
    </row>
    <row r="105" spans="3:26" ht="26.1" customHeight="1" thickTop="1" thickBot="1">
      <c r="C105" s="32"/>
      <c r="D105" s="33"/>
      <c r="E105" s="32"/>
      <c r="F105" s="34"/>
      <c r="G105" s="139"/>
      <c r="H105" s="140"/>
      <c r="I105" s="34"/>
      <c r="J105" s="1"/>
      <c r="K105" s="2"/>
      <c r="L105" s="1"/>
      <c r="M105" s="2"/>
      <c r="N105" s="1"/>
      <c r="O105" s="2"/>
      <c r="P105" s="1"/>
      <c r="Q105" s="2"/>
      <c r="R105" s="1"/>
      <c r="S105" s="2"/>
      <c r="T105" s="1"/>
      <c r="U105" s="2"/>
      <c r="V105" s="275" t="str">
        <f t="shared" si="2"/>
        <v/>
      </c>
      <c r="W105" s="276" t="str">
        <f t="shared" si="3"/>
        <v/>
      </c>
      <c r="X105" s="99"/>
      <c r="Y105" s="40"/>
      <c r="Z105" s="271"/>
    </row>
    <row r="106" spans="3:26" ht="26.1" customHeight="1" thickTop="1" thickBot="1">
      <c r="C106" s="32"/>
      <c r="D106" s="33"/>
      <c r="E106" s="32"/>
      <c r="F106" s="34"/>
      <c r="G106" s="139"/>
      <c r="H106" s="140"/>
      <c r="I106" s="34"/>
      <c r="J106" s="1"/>
      <c r="K106" s="2"/>
      <c r="L106" s="1"/>
      <c r="M106" s="2"/>
      <c r="N106" s="1"/>
      <c r="O106" s="2"/>
      <c r="P106" s="1"/>
      <c r="Q106" s="2"/>
      <c r="R106" s="1"/>
      <c r="S106" s="2"/>
      <c r="T106" s="1"/>
      <c r="U106" s="2"/>
      <c r="V106" s="275" t="str">
        <f t="shared" si="2"/>
        <v/>
      </c>
      <c r="W106" s="276" t="str">
        <f t="shared" si="3"/>
        <v/>
      </c>
      <c r="X106" s="99"/>
      <c r="Y106" s="40"/>
      <c r="Z106" s="271"/>
    </row>
    <row r="107" spans="3:26" ht="26.1" customHeight="1" thickTop="1" thickBot="1">
      <c r="C107" s="32"/>
      <c r="D107" s="33"/>
      <c r="E107" s="32"/>
      <c r="F107" s="34"/>
      <c r="G107" s="139"/>
      <c r="H107" s="140"/>
      <c r="I107" s="34"/>
      <c r="J107" s="1"/>
      <c r="K107" s="2"/>
      <c r="L107" s="1"/>
      <c r="M107" s="2"/>
      <c r="N107" s="1"/>
      <c r="O107" s="2"/>
      <c r="P107" s="1"/>
      <c r="Q107" s="2"/>
      <c r="R107" s="1"/>
      <c r="S107" s="2"/>
      <c r="T107" s="1"/>
      <c r="U107" s="2"/>
      <c r="V107" s="275" t="str">
        <f t="shared" si="2"/>
        <v/>
      </c>
      <c r="W107" s="276" t="str">
        <f t="shared" si="3"/>
        <v/>
      </c>
      <c r="X107" s="99"/>
      <c r="Y107" s="40"/>
      <c r="Z107" s="271"/>
    </row>
    <row r="108" spans="3:26" ht="26.1" customHeight="1" thickTop="1" thickBot="1">
      <c r="C108" s="32"/>
      <c r="D108" s="33"/>
      <c r="E108" s="32"/>
      <c r="F108" s="34"/>
      <c r="G108" s="139"/>
      <c r="H108" s="140"/>
      <c r="I108" s="34"/>
      <c r="J108" s="1"/>
      <c r="K108" s="2"/>
      <c r="L108" s="1"/>
      <c r="M108" s="2"/>
      <c r="N108" s="1"/>
      <c r="O108" s="2"/>
      <c r="P108" s="1"/>
      <c r="Q108" s="2"/>
      <c r="R108" s="1"/>
      <c r="S108" s="2"/>
      <c r="T108" s="1"/>
      <c r="U108" s="2"/>
      <c r="V108" s="275" t="str">
        <f t="shared" si="2"/>
        <v/>
      </c>
      <c r="W108" s="276" t="str">
        <f t="shared" si="3"/>
        <v/>
      </c>
      <c r="X108" s="99"/>
      <c r="Y108" s="40"/>
      <c r="Z108" s="271"/>
    </row>
    <row r="109" spans="3:26" ht="26.1" customHeight="1" thickTop="1" thickBot="1">
      <c r="C109" s="32"/>
      <c r="D109" s="33"/>
      <c r="E109" s="32"/>
      <c r="F109" s="34"/>
      <c r="G109" s="139"/>
      <c r="H109" s="140"/>
      <c r="I109" s="34"/>
      <c r="J109" s="1"/>
      <c r="K109" s="2"/>
      <c r="L109" s="1"/>
      <c r="M109" s="2"/>
      <c r="N109" s="1"/>
      <c r="O109" s="2"/>
      <c r="P109" s="1"/>
      <c r="Q109" s="2"/>
      <c r="R109" s="1"/>
      <c r="S109" s="2"/>
      <c r="T109" s="1"/>
      <c r="U109" s="2"/>
      <c r="V109" s="275" t="str">
        <f t="shared" si="2"/>
        <v/>
      </c>
      <c r="W109" s="276" t="str">
        <f t="shared" si="3"/>
        <v/>
      </c>
      <c r="X109" s="99"/>
      <c r="Y109" s="40"/>
      <c r="Z109" s="271"/>
    </row>
    <row r="110" spans="3:26" ht="26.1" customHeight="1" thickTop="1" thickBot="1">
      <c r="C110" s="32"/>
      <c r="D110" s="33"/>
      <c r="E110" s="32"/>
      <c r="F110" s="34"/>
      <c r="G110" s="139"/>
      <c r="H110" s="140"/>
      <c r="I110" s="34"/>
      <c r="J110" s="1"/>
      <c r="K110" s="2"/>
      <c r="L110" s="1"/>
      <c r="M110" s="2"/>
      <c r="N110" s="1"/>
      <c r="O110" s="2"/>
      <c r="P110" s="1"/>
      <c r="Q110" s="2"/>
      <c r="R110" s="1"/>
      <c r="S110" s="2"/>
      <c r="T110" s="1"/>
      <c r="U110" s="2"/>
      <c r="V110" s="275" t="str">
        <f t="shared" si="2"/>
        <v/>
      </c>
      <c r="W110" s="276" t="str">
        <f t="shared" si="3"/>
        <v/>
      </c>
      <c r="X110" s="99"/>
      <c r="Y110" s="40"/>
      <c r="Z110" s="271"/>
    </row>
    <row r="111" spans="3:26" ht="26.1" customHeight="1" thickTop="1" thickBot="1">
      <c r="C111" s="32"/>
      <c r="D111" s="33"/>
      <c r="E111" s="32"/>
      <c r="F111" s="34"/>
      <c r="G111" s="139"/>
      <c r="H111" s="140"/>
      <c r="I111" s="34"/>
      <c r="J111" s="1"/>
      <c r="K111" s="2"/>
      <c r="L111" s="1"/>
      <c r="M111" s="2"/>
      <c r="N111" s="1"/>
      <c r="O111" s="2"/>
      <c r="P111" s="1"/>
      <c r="Q111" s="2"/>
      <c r="R111" s="1"/>
      <c r="S111" s="2"/>
      <c r="T111" s="1"/>
      <c r="U111" s="2"/>
      <c r="V111" s="275" t="str">
        <f t="shared" si="2"/>
        <v/>
      </c>
      <c r="W111" s="276" t="str">
        <f t="shared" si="3"/>
        <v/>
      </c>
      <c r="X111" s="99"/>
      <c r="Y111" s="40"/>
      <c r="Z111" s="271"/>
    </row>
    <row r="112" spans="3:26" ht="26.1" customHeight="1" thickTop="1" thickBot="1">
      <c r="C112" s="32"/>
      <c r="D112" s="33"/>
      <c r="E112" s="32"/>
      <c r="F112" s="34"/>
      <c r="G112" s="139"/>
      <c r="H112" s="140"/>
      <c r="I112" s="34"/>
      <c r="J112" s="1"/>
      <c r="K112" s="2"/>
      <c r="L112" s="1"/>
      <c r="M112" s="2"/>
      <c r="N112" s="1"/>
      <c r="O112" s="2"/>
      <c r="P112" s="1"/>
      <c r="Q112" s="2"/>
      <c r="R112" s="1"/>
      <c r="S112" s="2"/>
      <c r="T112" s="1"/>
      <c r="U112" s="2"/>
      <c r="V112" s="275" t="str">
        <f t="shared" si="2"/>
        <v/>
      </c>
      <c r="W112" s="276" t="str">
        <f t="shared" si="3"/>
        <v/>
      </c>
      <c r="X112" s="99"/>
      <c r="Y112" s="40"/>
      <c r="Z112" s="271"/>
    </row>
    <row r="113" spans="3:26" ht="26.1" customHeight="1" thickTop="1" thickBot="1">
      <c r="C113" s="32"/>
      <c r="D113" s="33"/>
      <c r="E113" s="32"/>
      <c r="F113" s="34"/>
      <c r="G113" s="139"/>
      <c r="H113" s="140"/>
      <c r="I113" s="34"/>
      <c r="J113" s="1"/>
      <c r="K113" s="2"/>
      <c r="L113" s="1"/>
      <c r="M113" s="2"/>
      <c r="N113" s="1"/>
      <c r="O113" s="2"/>
      <c r="P113" s="1"/>
      <c r="Q113" s="2"/>
      <c r="R113" s="1"/>
      <c r="S113" s="2"/>
      <c r="T113" s="1"/>
      <c r="U113" s="2"/>
      <c r="V113" s="275" t="str">
        <f t="shared" si="2"/>
        <v/>
      </c>
      <c r="W113" s="276" t="str">
        <f t="shared" si="3"/>
        <v/>
      </c>
      <c r="X113" s="99"/>
      <c r="Y113" s="40"/>
      <c r="Z113" s="271"/>
    </row>
    <row r="114" spans="3:26" ht="26.1" customHeight="1" thickTop="1" thickBot="1">
      <c r="C114" s="32"/>
      <c r="D114" s="33"/>
      <c r="E114" s="32"/>
      <c r="F114" s="34"/>
      <c r="G114" s="139"/>
      <c r="H114" s="140"/>
      <c r="I114" s="34"/>
      <c r="J114" s="1"/>
      <c r="K114" s="2"/>
      <c r="L114" s="1"/>
      <c r="M114" s="2"/>
      <c r="N114" s="1"/>
      <c r="O114" s="2"/>
      <c r="P114" s="1"/>
      <c r="Q114" s="2"/>
      <c r="R114" s="1"/>
      <c r="S114" s="2"/>
      <c r="T114" s="1"/>
      <c r="U114" s="2"/>
      <c r="V114" s="275" t="str">
        <f t="shared" si="2"/>
        <v/>
      </c>
      <c r="W114" s="276" t="str">
        <f t="shared" si="3"/>
        <v/>
      </c>
      <c r="X114" s="99"/>
      <c r="Y114" s="40"/>
      <c r="Z114" s="271"/>
    </row>
    <row r="115" spans="3:26" ht="26.1" customHeight="1" thickTop="1" thickBot="1">
      <c r="C115" s="32"/>
      <c r="D115" s="33"/>
      <c r="E115" s="32"/>
      <c r="F115" s="34"/>
      <c r="G115" s="139"/>
      <c r="H115" s="140"/>
      <c r="I115" s="34"/>
      <c r="J115" s="1"/>
      <c r="K115" s="2"/>
      <c r="L115" s="1"/>
      <c r="M115" s="2"/>
      <c r="N115" s="1"/>
      <c r="O115" s="2"/>
      <c r="P115" s="1"/>
      <c r="Q115" s="2"/>
      <c r="R115" s="1"/>
      <c r="S115" s="2"/>
      <c r="T115" s="1"/>
      <c r="U115" s="2"/>
      <c r="V115" s="275" t="str">
        <f t="shared" si="2"/>
        <v/>
      </c>
      <c r="W115" s="276" t="str">
        <f t="shared" si="3"/>
        <v/>
      </c>
      <c r="X115" s="99"/>
      <c r="Y115" s="40"/>
      <c r="Z115" s="271"/>
    </row>
    <row r="116" spans="3:26" ht="26.1" customHeight="1" thickTop="1" thickBot="1">
      <c r="C116" s="32"/>
      <c r="D116" s="33"/>
      <c r="E116" s="32"/>
      <c r="F116" s="34"/>
      <c r="G116" s="139"/>
      <c r="H116" s="140"/>
      <c r="I116" s="34"/>
      <c r="J116" s="1"/>
      <c r="K116" s="2"/>
      <c r="L116" s="1"/>
      <c r="M116" s="2"/>
      <c r="N116" s="1"/>
      <c r="O116" s="2"/>
      <c r="P116" s="1"/>
      <c r="Q116" s="2"/>
      <c r="R116" s="1"/>
      <c r="S116" s="2"/>
      <c r="T116" s="1"/>
      <c r="U116" s="2"/>
      <c r="V116" s="275" t="str">
        <f t="shared" si="2"/>
        <v/>
      </c>
      <c r="W116" s="276" t="str">
        <f t="shared" si="3"/>
        <v/>
      </c>
      <c r="X116" s="99"/>
      <c r="Y116" s="40"/>
      <c r="Z116" s="271"/>
    </row>
    <row r="117" spans="3:26" ht="26.1" customHeight="1" thickTop="1" thickBot="1">
      <c r="C117" s="32"/>
      <c r="D117" s="33"/>
      <c r="E117" s="32"/>
      <c r="F117" s="34"/>
      <c r="G117" s="139"/>
      <c r="H117" s="140"/>
      <c r="I117" s="34"/>
      <c r="J117" s="1"/>
      <c r="K117" s="2"/>
      <c r="L117" s="1"/>
      <c r="M117" s="2"/>
      <c r="N117" s="1"/>
      <c r="O117" s="2"/>
      <c r="P117" s="1"/>
      <c r="Q117" s="2"/>
      <c r="R117" s="1"/>
      <c r="S117" s="2"/>
      <c r="T117" s="1"/>
      <c r="U117" s="2"/>
      <c r="V117" s="275" t="str">
        <f t="shared" si="2"/>
        <v/>
      </c>
      <c r="W117" s="276" t="str">
        <f t="shared" si="3"/>
        <v/>
      </c>
      <c r="X117" s="99"/>
      <c r="Y117" s="40"/>
      <c r="Z117" s="271"/>
    </row>
    <row r="118" spans="3:26" ht="26.1" customHeight="1" thickTop="1" thickBot="1">
      <c r="C118" s="32"/>
      <c r="D118" s="33"/>
      <c r="E118" s="32"/>
      <c r="F118" s="34"/>
      <c r="G118" s="139"/>
      <c r="H118" s="140"/>
      <c r="I118" s="34"/>
      <c r="J118" s="1"/>
      <c r="K118" s="2"/>
      <c r="L118" s="1"/>
      <c r="M118" s="2"/>
      <c r="N118" s="1"/>
      <c r="O118" s="2"/>
      <c r="P118" s="1"/>
      <c r="Q118" s="2"/>
      <c r="R118" s="1"/>
      <c r="S118" s="2"/>
      <c r="T118" s="1"/>
      <c r="U118" s="2"/>
      <c r="V118" s="275" t="str">
        <f t="shared" si="2"/>
        <v/>
      </c>
      <c r="W118" s="276" t="str">
        <f t="shared" si="3"/>
        <v/>
      </c>
      <c r="X118" s="99"/>
      <c r="Y118" s="40"/>
      <c r="Z118" s="271"/>
    </row>
    <row r="119" spans="3:26" ht="26.1" customHeight="1" thickTop="1" thickBot="1">
      <c r="C119" s="32"/>
      <c r="D119" s="33"/>
      <c r="E119" s="32"/>
      <c r="F119" s="34"/>
      <c r="G119" s="139"/>
      <c r="H119" s="140"/>
      <c r="I119" s="34"/>
      <c r="J119" s="1"/>
      <c r="K119" s="2"/>
      <c r="L119" s="1"/>
      <c r="M119" s="2"/>
      <c r="N119" s="1"/>
      <c r="O119" s="2"/>
      <c r="P119" s="1"/>
      <c r="Q119" s="2"/>
      <c r="R119" s="1"/>
      <c r="S119" s="2"/>
      <c r="T119" s="1"/>
      <c r="U119" s="2"/>
      <c r="V119" s="275" t="str">
        <f t="shared" si="2"/>
        <v/>
      </c>
      <c r="W119" s="276" t="str">
        <f t="shared" si="3"/>
        <v/>
      </c>
      <c r="X119" s="99"/>
      <c r="Y119" s="40"/>
      <c r="Z119" s="271"/>
    </row>
    <row r="120" spans="3:26" ht="26.1" customHeight="1" thickTop="1" thickBot="1">
      <c r="C120" s="32"/>
      <c r="D120" s="33"/>
      <c r="E120" s="32"/>
      <c r="F120" s="34"/>
      <c r="G120" s="139"/>
      <c r="H120" s="140"/>
      <c r="I120" s="34"/>
      <c r="J120" s="1"/>
      <c r="K120" s="2"/>
      <c r="L120" s="1"/>
      <c r="M120" s="2"/>
      <c r="N120" s="1"/>
      <c r="O120" s="2"/>
      <c r="P120" s="1"/>
      <c r="Q120" s="2"/>
      <c r="R120" s="1"/>
      <c r="S120" s="2"/>
      <c r="T120" s="1"/>
      <c r="U120" s="2"/>
      <c r="V120" s="275" t="str">
        <f t="shared" si="2"/>
        <v/>
      </c>
      <c r="W120" s="276" t="str">
        <f t="shared" si="3"/>
        <v/>
      </c>
      <c r="X120" s="99"/>
      <c r="Y120" s="40"/>
      <c r="Z120" s="271"/>
    </row>
    <row r="121" spans="3:26" ht="26.1" customHeight="1" thickTop="1" thickBot="1">
      <c r="C121" s="32"/>
      <c r="D121" s="33"/>
      <c r="E121" s="32"/>
      <c r="F121" s="34"/>
      <c r="G121" s="139"/>
      <c r="H121" s="140"/>
      <c r="I121" s="34"/>
      <c r="J121" s="1"/>
      <c r="K121" s="2"/>
      <c r="L121" s="1"/>
      <c r="M121" s="2"/>
      <c r="N121" s="1"/>
      <c r="O121" s="2"/>
      <c r="P121" s="1"/>
      <c r="Q121" s="2"/>
      <c r="R121" s="1"/>
      <c r="S121" s="2"/>
      <c r="T121" s="1"/>
      <c r="U121" s="2"/>
      <c r="V121" s="275" t="str">
        <f t="shared" si="2"/>
        <v/>
      </c>
      <c r="W121" s="276" t="str">
        <f t="shared" si="3"/>
        <v/>
      </c>
      <c r="X121" s="99"/>
      <c r="Y121" s="40"/>
      <c r="Z121" s="271"/>
    </row>
    <row r="122" spans="3:26" ht="26.1" customHeight="1" thickTop="1" thickBot="1">
      <c r="C122" s="32"/>
      <c r="D122" s="33"/>
      <c r="E122" s="32"/>
      <c r="F122" s="34"/>
      <c r="G122" s="139"/>
      <c r="H122" s="140"/>
      <c r="I122" s="34"/>
      <c r="J122" s="1"/>
      <c r="K122" s="2"/>
      <c r="L122" s="1"/>
      <c r="M122" s="2"/>
      <c r="N122" s="1"/>
      <c r="O122" s="2"/>
      <c r="P122" s="1"/>
      <c r="Q122" s="2"/>
      <c r="R122" s="1"/>
      <c r="S122" s="2"/>
      <c r="T122" s="1"/>
      <c r="U122" s="2"/>
      <c r="V122" s="275" t="str">
        <f t="shared" si="2"/>
        <v/>
      </c>
      <c r="W122" s="276" t="str">
        <f t="shared" si="3"/>
        <v/>
      </c>
      <c r="X122" s="99"/>
      <c r="Y122" s="40"/>
      <c r="Z122" s="271"/>
    </row>
    <row r="123" spans="3:26" ht="26.1" customHeight="1" thickTop="1" thickBot="1">
      <c r="C123" s="32"/>
      <c r="D123" s="33"/>
      <c r="E123" s="32"/>
      <c r="F123" s="34"/>
      <c r="G123" s="139"/>
      <c r="H123" s="140"/>
      <c r="I123" s="34"/>
      <c r="J123" s="1"/>
      <c r="K123" s="2"/>
      <c r="L123" s="1"/>
      <c r="M123" s="2"/>
      <c r="N123" s="1"/>
      <c r="O123" s="2"/>
      <c r="P123" s="1"/>
      <c r="Q123" s="2"/>
      <c r="R123" s="1"/>
      <c r="S123" s="2"/>
      <c r="T123" s="1"/>
      <c r="U123" s="2"/>
      <c r="V123" s="275" t="str">
        <f t="shared" si="2"/>
        <v/>
      </c>
      <c r="W123" s="276" t="str">
        <f t="shared" si="3"/>
        <v/>
      </c>
      <c r="X123" s="99"/>
      <c r="Y123" s="40"/>
    </row>
    <row r="124" spans="3:26" ht="26.1" customHeight="1" thickTop="1" thickBot="1">
      <c r="C124" s="32"/>
      <c r="D124" s="33"/>
      <c r="E124" s="32"/>
      <c r="F124" s="34"/>
      <c r="G124" s="139"/>
      <c r="H124" s="140"/>
      <c r="I124" s="34"/>
      <c r="J124" s="1"/>
      <c r="K124" s="2"/>
      <c r="L124" s="1"/>
      <c r="M124" s="2"/>
      <c r="N124" s="1"/>
      <c r="O124" s="2"/>
      <c r="P124" s="1"/>
      <c r="Q124" s="2"/>
      <c r="R124" s="1"/>
      <c r="S124" s="2"/>
      <c r="T124" s="1"/>
      <c r="U124" s="2"/>
      <c r="V124" s="275" t="str">
        <f t="shared" si="2"/>
        <v/>
      </c>
      <c r="W124" s="276" t="str">
        <f t="shared" si="3"/>
        <v/>
      </c>
      <c r="X124" s="99"/>
      <c r="Y124" s="40"/>
    </row>
    <row r="125" spans="3:26" ht="26.1" customHeight="1" thickTop="1" thickBot="1">
      <c r="C125" s="32"/>
      <c r="D125" s="33"/>
      <c r="E125" s="32"/>
      <c r="F125" s="34"/>
      <c r="G125" s="139"/>
      <c r="H125" s="140"/>
      <c r="I125" s="34"/>
      <c r="J125" s="1"/>
      <c r="K125" s="2"/>
      <c r="L125" s="1"/>
      <c r="M125" s="2"/>
      <c r="N125" s="1"/>
      <c r="O125" s="2"/>
      <c r="P125" s="1"/>
      <c r="Q125" s="2"/>
      <c r="R125" s="1"/>
      <c r="S125" s="2"/>
      <c r="T125" s="1"/>
      <c r="U125" s="2"/>
      <c r="V125" s="275" t="str">
        <f t="shared" si="2"/>
        <v/>
      </c>
      <c r="W125" s="276" t="str">
        <f t="shared" si="3"/>
        <v/>
      </c>
      <c r="X125" s="99"/>
      <c r="Y125" s="40"/>
    </row>
    <row r="126" spans="3:26" ht="26.1" customHeight="1" thickTop="1" thickBot="1">
      <c r="C126" s="32"/>
      <c r="D126" s="33"/>
      <c r="E126" s="32"/>
      <c r="F126" s="34"/>
      <c r="G126" s="139"/>
      <c r="H126" s="140"/>
      <c r="I126" s="34"/>
      <c r="J126" s="1"/>
      <c r="K126" s="2"/>
      <c r="L126" s="1"/>
      <c r="M126" s="2"/>
      <c r="N126" s="1"/>
      <c r="O126" s="2"/>
      <c r="P126" s="1"/>
      <c r="Q126" s="2"/>
      <c r="R126" s="1"/>
      <c r="S126" s="2"/>
      <c r="T126" s="1"/>
      <c r="U126" s="2"/>
      <c r="V126" s="275" t="str">
        <f t="shared" si="2"/>
        <v/>
      </c>
      <c r="W126" s="276" t="str">
        <f t="shared" si="3"/>
        <v/>
      </c>
      <c r="X126" s="99"/>
      <c r="Y126" s="40"/>
    </row>
    <row r="127" spans="3:26" ht="26.1" customHeight="1" thickTop="1" thickBot="1">
      <c r="C127" s="32"/>
      <c r="D127" s="33"/>
      <c r="E127" s="32"/>
      <c r="F127" s="34"/>
      <c r="G127" s="139"/>
      <c r="H127" s="140"/>
      <c r="I127" s="34"/>
      <c r="J127" s="1"/>
      <c r="K127" s="2"/>
      <c r="L127" s="1"/>
      <c r="M127" s="2"/>
      <c r="N127" s="1"/>
      <c r="O127" s="2"/>
      <c r="P127" s="1"/>
      <c r="Q127" s="2"/>
      <c r="R127" s="1"/>
      <c r="S127" s="2"/>
      <c r="T127" s="1"/>
      <c r="U127" s="2"/>
      <c r="V127" s="275" t="str">
        <f t="shared" si="2"/>
        <v/>
      </c>
      <c r="W127" s="276" t="str">
        <f t="shared" si="3"/>
        <v/>
      </c>
      <c r="X127" s="99"/>
      <c r="Y127" s="40"/>
    </row>
    <row r="128" spans="3:26" ht="26.1" customHeight="1" thickTop="1" thickBot="1">
      <c r="C128" s="32"/>
      <c r="D128" s="33"/>
      <c r="E128" s="32"/>
      <c r="F128" s="34"/>
      <c r="G128" s="139"/>
      <c r="H128" s="140"/>
      <c r="I128" s="34"/>
      <c r="J128" s="1"/>
      <c r="K128" s="2"/>
      <c r="L128" s="1"/>
      <c r="M128" s="2"/>
      <c r="N128" s="1"/>
      <c r="O128" s="2"/>
      <c r="P128" s="1"/>
      <c r="Q128" s="2"/>
      <c r="R128" s="1"/>
      <c r="S128" s="2"/>
      <c r="T128" s="1"/>
      <c r="U128" s="2"/>
      <c r="V128" s="275" t="str">
        <f t="shared" si="2"/>
        <v/>
      </c>
      <c r="W128" s="276" t="str">
        <f t="shared" si="3"/>
        <v/>
      </c>
      <c r="X128" s="99"/>
      <c r="Y128" s="40"/>
    </row>
    <row r="129" spans="3:25" ht="26.1" customHeight="1" thickTop="1" thickBot="1">
      <c r="C129" s="32"/>
      <c r="D129" s="33"/>
      <c r="E129" s="32"/>
      <c r="F129" s="34"/>
      <c r="G129" s="139"/>
      <c r="H129" s="140"/>
      <c r="I129" s="34"/>
      <c r="J129" s="1"/>
      <c r="K129" s="2"/>
      <c r="L129" s="1"/>
      <c r="M129" s="2"/>
      <c r="N129" s="1"/>
      <c r="O129" s="2"/>
      <c r="P129" s="1"/>
      <c r="Q129" s="2"/>
      <c r="R129" s="1"/>
      <c r="S129" s="2"/>
      <c r="T129" s="1"/>
      <c r="U129" s="2"/>
      <c r="V129" s="275" t="str">
        <f t="shared" si="2"/>
        <v/>
      </c>
      <c r="W129" s="276" t="str">
        <f t="shared" si="3"/>
        <v/>
      </c>
      <c r="X129" s="99"/>
      <c r="Y129" s="40"/>
    </row>
    <row r="130" spans="3:25" ht="26.1" customHeight="1" thickTop="1" thickBot="1">
      <c r="C130" s="32"/>
      <c r="D130" s="33"/>
      <c r="E130" s="32"/>
      <c r="F130" s="34"/>
      <c r="G130" s="139"/>
      <c r="H130" s="140"/>
      <c r="I130" s="34"/>
      <c r="J130" s="1"/>
      <c r="K130" s="2"/>
      <c r="L130" s="1"/>
      <c r="M130" s="2"/>
      <c r="N130" s="1"/>
      <c r="O130" s="2"/>
      <c r="P130" s="1"/>
      <c r="Q130" s="2"/>
      <c r="R130" s="1"/>
      <c r="S130" s="2"/>
      <c r="T130" s="1"/>
      <c r="U130" s="2"/>
      <c r="V130" s="275" t="str">
        <f t="shared" si="2"/>
        <v/>
      </c>
      <c r="W130" s="276" t="str">
        <f t="shared" si="3"/>
        <v/>
      </c>
      <c r="X130" s="99"/>
      <c r="Y130" s="40"/>
    </row>
    <row r="131" spans="3:25" ht="26.1" customHeight="1" thickTop="1" thickBot="1">
      <c r="C131" s="32"/>
      <c r="D131" s="33"/>
      <c r="E131" s="32"/>
      <c r="F131" s="34"/>
      <c r="G131" s="139"/>
      <c r="H131" s="140"/>
      <c r="I131" s="34"/>
      <c r="J131" s="1"/>
      <c r="K131" s="2"/>
      <c r="L131" s="1"/>
      <c r="M131" s="2"/>
      <c r="N131" s="1"/>
      <c r="O131" s="2"/>
      <c r="P131" s="1"/>
      <c r="Q131" s="2"/>
      <c r="R131" s="1"/>
      <c r="S131" s="2"/>
      <c r="T131" s="1"/>
      <c r="U131" s="2"/>
      <c r="V131" s="275" t="str">
        <f t="shared" si="2"/>
        <v/>
      </c>
      <c r="W131" s="276" t="str">
        <f t="shared" si="3"/>
        <v/>
      </c>
      <c r="X131" s="99"/>
      <c r="Y131" s="40"/>
    </row>
    <row r="132" spans="3:25" ht="26.1" customHeight="1" thickTop="1" thickBot="1">
      <c r="C132" s="32"/>
      <c r="D132" s="33"/>
      <c r="E132" s="32"/>
      <c r="F132" s="34"/>
      <c r="G132" s="139"/>
      <c r="H132" s="140"/>
      <c r="I132" s="34"/>
      <c r="J132" s="1"/>
      <c r="K132" s="2"/>
      <c r="L132" s="1"/>
      <c r="M132" s="2"/>
      <c r="N132" s="1"/>
      <c r="O132" s="2"/>
      <c r="P132" s="1"/>
      <c r="Q132" s="2"/>
      <c r="R132" s="1"/>
      <c r="S132" s="2"/>
      <c r="T132" s="1"/>
      <c r="U132" s="2"/>
      <c r="V132" s="275" t="str">
        <f t="shared" si="2"/>
        <v/>
      </c>
      <c r="W132" s="276" t="str">
        <f t="shared" si="3"/>
        <v/>
      </c>
      <c r="X132" s="99"/>
      <c r="Y132" s="40"/>
    </row>
    <row r="133" spans="3:25" ht="26.1" customHeight="1" thickTop="1" thickBot="1">
      <c r="C133" s="32"/>
      <c r="D133" s="33"/>
      <c r="E133" s="32"/>
      <c r="F133" s="34"/>
      <c r="G133" s="139"/>
      <c r="H133" s="140"/>
      <c r="I133" s="34"/>
      <c r="J133" s="1"/>
      <c r="K133" s="2"/>
      <c r="L133" s="1"/>
      <c r="M133" s="2"/>
      <c r="N133" s="1"/>
      <c r="O133" s="2"/>
      <c r="P133" s="1"/>
      <c r="Q133" s="2"/>
      <c r="R133" s="1"/>
      <c r="S133" s="2"/>
      <c r="T133" s="1"/>
      <c r="U133" s="2"/>
      <c r="V133" s="275" t="str">
        <f t="shared" si="2"/>
        <v/>
      </c>
      <c r="W133" s="276" t="str">
        <f t="shared" si="3"/>
        <v/>
      </c>
      <c r="X133" s="99"/>
      <c r="Y133" s="40"/>
    </row>
    <row r="134" spans="3:25" ht="26.1" customHeight="1" thickTop="1" thickBot="1">
      <c r="C134" s="32"/>
      <c r="D134" s="33"/>
      <c r="E134" s="32"/>
      <c r="F134" s="34"/>
      <c r="G134" s="139"/>
      <c r="H134" s="140"/>
      <c r="I134" s="34"/>
      <c r="J134" s="1"/>
      <c r="K134" s="2"/>
      <c r="L134" s="1"/>
      <c r="M134" s="2"/>
      <c r="N134" s="1"/>
      <c r="O134" s="2"/>
      <c r="P134" s="1"/>
      <c r="Q134" s="2"/>
      <c r="R134" s="1"/>
      <c r="S134" s="2"/>
      <c r="T134" s="1"/>
      <c r="U134" s="2"/>
      <c r="V134" s="275" t="str">
        <f t="shared" si="2"/>
        <v/>
      </c>
      <c r="W134" s="276" t="str">
        <f t="shared" si="3"/>
        <v/>
      </c>
      <c r="X134" s="99"/>
      <c r="Y134" s="40"/>
    </row>
    <row r="135" spans="3:25" ht="26.1" customHeight="1" thickTop="1" thickBot="1">
      <c r="C135" s="32"/>
      <c r="D135" s="33"/>
      <c r="E135" s="32"/>
      <c r="F135" s="34"/>
      <c r="G135" s="139"/>
      <c r="H135" s="140"/>
      <c r="I135" s="34"/>
      <c r="J135" s="1"/>
      <c r="K135" s="2"/>
      <c r="L135" s="1"/>
      <c r="M135" s="2"/>
      <c r="N135" s="1"/>
      <c r="O135" s="2"/>
      <c r="P135" s="1"/>
      <c r="Q135" s="2"/>
      <c r="R135" s="1"/>
      <c r="S135" s="2"/>
      <c r="T135" s="1"/>
      <c r="U135" s="2"/>
      <c r="V135" s="275" t="str">
        <f t="shared" si="2"/>
        <v/>
      </c>
      <c r="W135" s="276" t="str">
        <f t="shared" si="3"/>
        <v/>
      </c>
      <c r="X135" s="99"/>
      <c r="Y135" s="40"/>
    </row>
    <row r="136" spans="3:25" ht="26.1" customHeight="1" thickTop="1" thickBot="1">
      <c r="C136" s="32"/>
      <c r="D136" s="33"/>
      <c r="E136" s="32"/>
      <c r="F136" s="34"/>
      <c r="G136" s="139"/>
      <c r="H136" s="140"/>
      <c r="I136" s="34"/>
      <c r="J136" s="1"/>
      <c r="K136" s="2"/>
      <c r="L136" s="1"/>
      <c r="M136" s="2"/>
      <c r="N136" s="1"/>
      <c r="O136" s="2"/>
      <c r="P136" s="1"/>
      <c r="Q136" s="2"/>
      <c r="R136" s="1"/>
      <c r="S136" s="2"/>
      <c r="T136" s="1"/>
      <c r="U136" s="2"/>
      <c r="V136" s="275" t="str">
        <f t="shared" si="2"/>
        <v/>
      </c>
      <c r="W136" s="276" t="str">
        <f t="shared" si="3"/>
        <v/>
      </c>
      <c r="X136" s="99"/>
      <c r="Y136" s="40"/>
    </row>
    <row r="137" spans="3:25" ht="26.1" customHeight="1" thickTop="1" thickBot="1">
      <c r="C137" s="32"/>
      <c r="D137" s="33"/>
      <c r="E137" s="32"/>
      <c r="F137" s="34"/>
      <c r="G137" s="139"/>
      <c r="H137" s="140"/>
      <c r="I137" s="34"/>
      <c r="J137" s="1"/>
      <c r="K137" s="2"/>
      <c r="L137" s="1"/>
      <c r="M137" s="2"/>
      <c r="N137" s="1"/>
      <c r="O137" s="2"/>
      <c r="P137" s="1"/>
      <c r="Q137" s="2"/>
      <c r="R137" s="1"/>
      <c r="S137" s="2"/>
      <c r="T137" s="1"/>
      <c r="U137" s="2"/>
      <c r="V137" s="275" t="str">
        <f t="shared" si="2"/>
        <v/>
      </c>
      <c r="W137" s="276" t="str">
        <f t="shared" si="3"/>
        <v/>
      </c>
      <c r="X137" s="99"/>
      <c r="Y137" s="40"/>
    </row>
    <row r="138" spans="3:25" ht="26.1" customHeight="1" thickTop="1" thickBot="1">
      <c r="C138" s="32"/>
      <c r="D138" s="33"/>
      <c r="E138" s="32"/>
      <c r="F138" s="34"/>
      <c r="G138" s="139"/>
      <c r="H138" s="140"/>
      <c r="I138" s="34"/>
      <c r="J138" s="1"/>
      <c r="K138" s="2"/>
      <c r="L138" s="1"/>
      <c r="M138" s="2"/>
      <c r="N138" s="1"/>
      <c r="O138" s="2"/>
      <c r="P138" s="1"/>
      <c r="Q138" s="2"/>
      <c r="R138" s="1"/>
      <c r="S138" s="2"/>
      <c r="T138" s="1"/>
      <c r="U138" s="2"/>
      <c r="V138" s="275" t="str">
        <f t="shared" si="2"/>
        <v/>
      </c>
      <c r="W138" s="276" t="str">
        <f t="shared" si="3"/>
        <v/>
      </c>
      <c r="X138" s="99"/>
      <c r="Y138" s="40"/>
    </row>
    <row r="139" spans="3:25" ht="26.1" customHeight="1" thickTop="1" thickBot="1">
      <c r="C139" s="32"/>
      <c r="D139" s="33"/>
      <c r="E139" s="32"/>
      <c r="F139" s="34"/>
      <c r="G139" s="139"/>
      <c r="H139" s="140"/>
      <c r="I139" s="34"/>
      <c r="J139" s="1"/>
      <c r="K139" s="2"/>
      <c r="L139" s="1"/>
      <c r="M139" s="2"/>
      <c r="N139" s="1"/>
      <c r="O139" s="2"/>
      <c r="P139" s="1"/>
      <c r="Q139" s="2"/>
      <c r="R139" s="1"/>
      <c r="S139" s="2"/>
      <c r="T139" s="1"/>
      <c r="U139" s="2"/>
      <c r="V139" s="275" t="str">
        <f t="shared" si="2"/>
        <v/>
      </c>
      <c r="W139" s="276" t="str">
        <f t="shared" si="3"/>
        <v/>
      </c>
      <c r="X139" s="99"/>
      <c r="Y139" s="40"/>
    </row>
    <row r="140" spans="3:25" ht="26.1" customHeight="1" thickTop="1" thickBot="1">
      <c r="C140" s="32"/>
      <c r="D140" s="33"/>
      <c r="E140" s="32"/>
      <c r="F140" s="34"/>
      <c r="G140" s="139"/>
      <c r="H140" s="140"/>
      <c r="I140" s="34"/>
      <c r="J140" s="1"/>
      <c r="K140" s="2"/>
      <c r="L140" s="1"/>
      <c r="M140" s="2"/>
      <c r="N140" s="1"/>
      <c r="O140" s="2"/>
      <c r="P140" s="1"/>
      <c r="Q140" s="2"/>
      <c r="R140" s="1"/>
      <c r="S140" s="2"/>
      <c r="T140" s="1"/>
      <c r="U140" s="2"/>
      <c r="V140" s="275" t="str">
        <f t="shared" si="2"/>
        <v/>
      </c>
      <c r="W140" s="276" t="str">
        <f t="shared" si="3"/>
        <v/>
      </c>
      <c r="X140" s="99"/>
      <c r="Y140" s="40"/>
    </row>
    <row r="141" spans="3:25" ht="26.1" customHeight="1" thickTop="1" thickBot="1">
      <c r="C141" s="32"/>
      <c r="D141" s="33"/>
      <c r="E141" s="32"/>
      <c r="F141" s="34"/>
      <c r="G141" s="139"/>
      <c r="H141" s="140"/>
      <c r="I141" s="34"/>
      <c r="J141" s="1"/>
      <c r="K141" s="2"/>
      <c r="L141" s="1"/>
      <c r="M141" s="2"/>
      <c r="N141" s="1"/>
      <c r="O141" s="2"/>
      <c r="P141" s="1"/>
      <c r="Q141" s="2"/>
      <c r="R141" s="1"/>
      <c r="S141" s="2"/>
      <c r="T141" s="1"/>
      <c r="U141" s="2"/>
      <c r="V141" s="275" t="str">
        <f t="shared" si="2"/>
        <v/>
      </c>
      <c r="W141" s="276" t="str">
        <f t="shared" si="3"/>
        <v/>
      </c>
      <c r="X141" s="99"/>
      <c r="Y141" s="40"/>
    </row>
    <row r="142" spans="3:25" ht="26.1" customHeight="1" thickTop="1" thickBot="1">
      <c r="C142" s="32"/>
      <c r="D142" s="33"/>
      <c r="E142" s="32"/>
      <c r="F142" s="34"/>
      <c r="G142" s="139"/>
      <c r="H142" s="140"/>
      <c r="I142" s="34"/>
      <c r="J142" s="1"/>
      <c r="K142" s="2"/>
      <c r="L142" s="1"/>
      <c r="M142" s="2"/>
      <c r="N142" s="1"/>
      <c r="O142" s="2"/>
      <c r="P142" s="1"/>
      <c r="Q142" s="2"/>
      <c r="R142" s="1"/>
      <c r="S142" s="2"/>
      <c r="T142" s="1"/>
      <c r="U142" s="2"/>
      <c r="V142" s="275" t="str">
        <f t="shared" si="2"/>
        <v/>
      </c>
      <c r="W142" s="276" t="str">
        <f t="shared" si="3"/>
        <v/>
      </c>
      <c r="X142" s="99"/>
      <c r="Y142" s="40"/>
    </row>
    <row r="143" spans="3:25" ht="26.1" customHeight="1" thickTop="1" thickBot="1">
      <c r="C143" s="32"/>
      <c r="D143" s="33"/>
      <c r="E143" s="32"/>
      <c r="F143" s="34"/>
      <c r="G143" s="139"/>
      <c r="H143" s="140"/>
      <c r="I143" s="34"/>
      <c r="J143" s="1"/>
      <c r="K143" s="2"/>
      <c r="L143" s="1"/>
      <c r="M143" s="2"/>
      <c r="N143" s="1"/>
      <c r="O143" s="2"/>
      <c r="P143" s="1"/>
      <c r="Q143" s="2"/>
      <c r="R143" s="1"/>
      <c r="S143" s="2"/>
      <c r="T143" s="1"/>
      <c r="U143" s="2"/>
      <c r="V143" s="275" t="str">
        <f t="shared" ref="V143:V206" si="4">IF(AND(COUNTA(K143,M143,O143,Q143,S143,U143)=0,COUNTA(J143,L143,N143,P143,R143,T143)=6),"x","")</f>
        <v/>
      </c>
      <c r="W143" s="276" t="str">
        <f t="shared" si="3"/>
        <v/>
      </c>
      <c r="X143" s="99"/>
      <c r="Y143" s="40"/>
    </row>
    <row r="144" spans="3:25" ht="26.1" customHeight="1" thickTop="1" thickBot="1">
      <c r="C144" s="32"/>
      <c r="D144" s="33"/>
      <c r="E144" s="32"/>
      <c r="F144" s="34"/>
      <c r="G144" s="139"/>
      <c r="H144" s="140"/>
      <c r="I144" s="34"/>
      <c r="J144" s="1"/>
      <c r="K144" s="2"/>
      <c r="L144" s="1"/>
      <c r="M144" s="2"/>
      <c r="N144" s="1"/>
      <c r="O144" s="2"/>
      <c r="P144" s="1"/>
      <c r="Q144" s="2"/>
      <c r="R144" s="1"/>
      <c r="S144" s="2"/>
      <c r="T144" s="1"/>
      <c r="U144" s="2"/>
      <c r="V144" s="275" t="str">
        <f t="shared" si="4"/>
        <v/>
      </c>
      <c r="W144" s="276" t="str">
        <f t="shared" si="3"/>
        <v/>
      </c>
      <c r="X144" s="99"/>
      <c r="Y144" s="40"/>
    </row>
    <row r="145" spans="3:25" ht="26.1" customHeight="1" thickTop="1" thickBot="1">
      <c r="C145" s="32"/>
      <c r="D145" s="33"/>
      <c r="E145" s="32"/>
      <c r="F145" s="34"/>
      <c r="G145" s="139"/>
      <c r="H145" s="140"/>
      <c r="I145" s="34"/>
      <c r="J145" s="1"/>
      <c r="K145" s="2"/>
      <c r="L145" s="1"/>
      <c r="M145" s="2"/>
      <c r="N145" s="1"/>
      <c r="O145" s="2"/>
      <c r="P145" s="1"/>
      <c r="Q145" s="2"/>
      <c r="R145" s="1"/>
      <c r="S145" s="2"/>
      <c r="T145" s="1"/>
      <c r="U145" s="2"/>
      <c r="V145" s="275" t="str">
        <f t="shared" si="4"/>
        <v/>
      </c>
      <c r="W145" s="276" t="str">
        <f t="shared" ref="W145:W208" si="5">IF(COUNTA(K145,M145,O145,Q145,S145,U145)=1,"x","")</f>
        <v/>
      </c>
      <c r="X145" s="99"/>
      <c r="Y145" s="40"/>
    </row>
    <row r="146" spans="3:25" ht="26.1" customHeight="1" thickTop="1" thickBot="1">
      <c r="C146" s="32"/>
      <c r="D146" s="33"/>
      <c r="E146" s="32"/>
      <c r="F146" s="34"/>
      <c r="G146" s="139"/>
      <c r="H146" s="140"/>
      <c r="I146" s="34"/>
      <c r="J146" s="1"/>
      <c r="K146" s="2"/>
      <c r="L146" s="1"/>
      <c r="M146" s="2"/>
      <c r="N146" s="1"/>
      <c r="O146" s="2"/>
      <c r="P146" s="1"/>
      <c r="Q146" s="2"/>
      <c r="R146" s="1"/>
      <c r="S146" s="2"/>
      <c r="T146" s="1"/>
      <c r="U146" s="2"/>
      <c r="V146" s="275" t="str">
        <f t="shared" si="4"/>
        <v/>
      </c>
      <c r="W146" s="276" t="str">
        <f t="shared" si="5"/>
        <v/>
      </c>
      <c r="X146" s="99"/>
      <c r="Y146" s="40"/>
    </row>
    <row r="147" spans="3:25" ht="26.1" customHeight="1" thickTop="1" thickBot="1">
      <c r="C147" s="32"/>
      <c r="D147" s="33"/>
      <c r="E147" s="32"/>
      <c r="F147" s="34"/>
      <c r="G147" s="139"/>
      <c r="H147" s="140"/>
      <c r="I147" s="34"/>
      <c r="J147" s="1"/>
      <c r="K147" s="2"/>
      <c r="L147" s="1"/>
      <c r="M147" s="2"/>
      <c r="N147" s="1"/>
      <c r="O147" s="2"/>
      <c r="P147" s="1"/>
      <c r="Q147" s="2"/>
      <c r="R147" s="1"/>
      <c r="S147" s="2"/>
      <c r="T147" s="1"/>
      <c r="U147" s="2"/>
      <c r="V147" s="275" t="str">
        <f t="shared" si="4"/>
        <v/>
      </c>
      <c r="W147" s="276" t="str">
        <f t="shared" si="5"/>
        <v/>
      </c>
      <c r="X147" s="99"/>
      <c r="Y147" s="40"/>
    </row>
    <row r="148" spans="3:25" ht="26.1" customHeight="1" thickTop="1" thickBot="1">
      <c r="C148" s="32"/>
      <c r="D148" s="33"/>
      <c r="E148" s="32"/>
      <c r="F148" s="34"/>
      <c r="G148" s="139"/>
      <c r="H148" s="140"/>
      <c r="I148" s="34"/>
      <c r="J148" s="1"/>
      <c r="K148" s="2"/>
      <c r="L148" s="1"/>
      <c r="M148" s="2"/>
      <c r="N148" s="1"/>
      <c r="O148" s="2"/>
      <c r="P148" s="1"/>
      <c r="Q148" s="2"/>
      <c r="R148" s="1"/>
      <c r="S148" s="2"/>
      <c r="T148" s="1"/>
      <c r="U148" s="2"/>
      <c r="V148" s="275" t="str">
        <f t="shared" si="4"/>
        <v/>
      </c>
      <c r="W148" s="276" t="str">
        <f t="shared" si="5"/>
        <v/>
      </c>
      <c r="X148" s="99"/>
      <c r="Y148" s="40"/>
    </row>
    <row r="149" spans="3:25" ht="26.1" customHeight="1" thickTop="1" thickBot="1">
      <c r="C149" s="32"/>
      <c r="D149" s="33"/>
      <c r="E149" s="32"/>
      <c r="F149" s="34"/>
      <c r="G149" s="139"/>
      <c r="H149" s="140"/>
      <c r="I149" s="34"/>
      <c r="J149" s="1"/>
      <c r="K149" s="2"/>
      <c r="L149" s="1"/>
      <c r="M149" s="2"/>
      <c r="N149" s="1"/>
      <c r="O149" s="2"/>
      <c r="P149" s="1"/>
      <c r="Q149" s="2"/>
      <c r="R149" s="1"/>
      <c r="S149" s="2"/>
      <c r="T149" s="1"/>
      <c r="U149" s="2"/>
      <c r="V149" s="275" t="str">
        <f t="shared" si="4"/>
        <v/>
      </c>
      <c r="W149" s="276" t="str">
        <f t="shared" si="5"/>
        <v/>
      </c>
      <c r="X149" s="99"/>
      <c r="Y149" s="40"/>
    </row>
    <row r="150" spans="3:25" ht="26.1" customHeight="1" thickTop="1" thickBot="1">
      <c r="C150" s="32"/>
      <c r="D150" s="33"/>
      <c r="E150" s="32"/>
      <c r="F150" s="34"/>
      <c r="G150" s="139"/>
      <c r="H150" s="140"/>
      <c r="I150" s="34"/>
      <c r="J150" s="1"/>
      <c r="K150" s="2"/>
      <c r="L150" s="1"/>
      <c r="M150" s="2"/>
      <c r="N150" s="1"/>
      <c r="O150" s="2"/>
      <c r="P150" s="1"/>
      <c r="Q150" s="2"/>
      <c r="R150" s="1"/>
      <c r="S150" s="2"/>
      <c r="T150" s="1"/>
      <c r="U150" s="2"/>
      <c r="V150" s="275" t="str">
        <f t="shared" si="4"/>
        <v/>
      </c>
      <c r="W150" s="276" t="str">
        <f t="shared" si="5"/>
        <v/>
      </c>
      <c r="X150" s="99"/>
      <c r="Y150" s="40"/>
    </row>
    <row r="151" spans="3:25" ht="26.1" customHeight="1" thickTop="1" thickBot="1">
      <c r="C151" s="32"/>
      <c r="D151" s="33"/>
      <c r="E151" s="32"/>
      <c r="F151" s="34"/>
      <c r="G151" s="139"/>
      <c r="H151" s="140"/>
      <c r="I151" s="34"/>
      <c r="J151" s="1"/>
      <c r="K151" s="2"/>
      <c r="L151" s="1"/>
      <c r="M151" s="2"/>
      <c r="N151" s="1"/>
      <c r="O151" s="2"/>
      <c r="P151" s="1"/>
      <c r="Q151" s="2"/>
      <c r="R151" s="1"/>
      <c r="S151" s="2"/>
      <c r="T151" s="1"/>
      <c r="U151" s="2"/>
      <c r="V151" s="275" t="str">
        <f t="shared" si="4"/>
        <v/>
      </c>
      <c r="W151" s="276" t="str">
        <f t="shared" si="5"/>
        <v/>
      </c>
      <c r="X151" s="99"/>
      <c r="Y151" s="40"/>
    </row>
    <row r="152" spans="3:25" ht="26.1" customHeight="1" thickTop="1" thickBot="1">
      <c r="C152" s="32"/>
      <c r="D152" s="33"/>
      <c r="E152" s="32"/>
      <c r="F152" s="34"/>
      <c r="G152" s="139"/>
      <c r="H152" s="140"/>
      <c r="I152" s="34"/>
      <c r="J152" s="1"/>
      <c r="K152" s="2"/>
      <c r="L152" s="1"/>
      <c r="M152" s="2"/>
      <c r="N152" s="1"/>
      <c r="O152" s="2"/>
      <c r="P152" s="1"/>
      <c r="Q152" s="2"/>
      <c r="R152" s="1"/>
      <c r="S152" s="2"/>
      <c r="T152" s="1"/>
      <c r="U152" s="2"/>
      <c r="V152" s="275" t="str">
        <f t="shared" si="4"/>
        <v/>
      </c>
      <c r="W152" s="276" t="str">
        <f t="shared" si="5"/>
        <v/>
      </c>
      <c r="X152" s="99"/>
      <c r="Y152" s="40"/>
    </row>
    <row r="153" spans="3:25" ht="26.1" customHeight="1" thickTop="1" thickBot="1">
      <c r="C153" s="32"/>
      <c r="D153" s="33"/>
      <c r="E153" s="32"/>
      <c r="F153" s="34"/>
      <c r="G153" s="139"/>
      <c r="H153" s="140"/>
      <c r="I153" s="34"/>
      <c r="J153" s="1"/>
      <c r="K153" s="2"/>
      <c r="L153" s="1"/>
      <c r="M153" s="2"/>
      <c r="N153" s="1"/>
      <c r="O153" s="2"/>
      <c r="P153" s="1"/>
      <c r="Q153" s="2"/>
      <c r="R153" s="1"/>
      <c r="S153" s="2"/>
      <c r="T153" s="1"/>
      <c r="U153" s="2"/>
      <c r="V153" s="275" t="str">
        <f t="shared" si="4"/>
        <v/>
      </c>
      <c r="W153" s="276" t="str">
        <f t="shared" si="5"/>
        <v/>
      </c>
      <c r="X153" s="99"/>
      <c r="Y153" s="40"/>
    </row>
    <row r="154" spans="3:25" ht="26.1" customHeight="1" thickTop="1" thickBot="1">
      <c r="C154" s="32"/>
      <c r="D154" s="33"/>
      <c r="E154" s="32"/>
      <c r="F154" s="34"/>
      <c r="G154" s="139"/>
      <c r="H154" s="140"/>
      <c r="I154" s="34"/>
      <c r="J154" s="1"/>
      <c r="K154" s="2"/>
      <c r="L154" s="1"/>
      <c r="M154" s="2"/>
      <c r="N154" s="1"/>
      <c r="O154" s="2"/>
      <c r="P154" s="1"/>
      <c r="Q154" s="2"/>
      <c r="R154" s="1"/>
      <c r="S154" s="2"/>
      <c r="T154" s="1"/>
      <c r="U154" s="2"/>
      <c r="V154" s="275" t="str">
        <f t="shared" si="4"/>
        <v/>
      </c>
      <c r="W154" s="276" t="str">
        <f t="shared" si="5"/>
        <v/>
      </c>
      <c r="X154" s="99"/>
      <c r="Y154" s="40"/>
    </row>
    <row r="155" spans="3:25" ht="26.1" customHeight="1" thickTop="1" thickBot="1">
      <c r="C155" s="32"/>
      <c r="D155" s="33"/>
      <c r="E155" s="32"/>
      <c r="F155" s="34"/>
      <c r="G155" s="139"/>
      <c r="H155" s="140"/>
      <c r="I155" s="34"/>
      <c r="J155" s="1"/>
      <c r="K155" s="2"/>
      <c r="L155" s="1"/>
      <c r="M155" s="2"/>
      <c r="N155" s="1"/>
      <c r="O155" s="2"/>
      <c r="P155" s="1"/>
      <c r="Q155" s="2"/>
      <c r="R155" s="1"/>
      <c r="S155" s="2"/>
      <c r="T155" s="1"/>
      <c r="U155" s="2"/>
      <c r="V155" s="275" t="str">
        <f t="shared" si="4"/>
        <v/>
      </c>
      <c r="W155" s="276" t="str">
        <f t="shared" si="5"/>
        <v/>
      </c>
      <c r="X155" s="99"/>
      <c r="Y155" s="40"/>
    </row>
    <row r="156" spans="3:25" ht="26.1" customHeight="1" thickTop="1" thickBot="1">
      <c r="C156" s="32"/>
      <c r="D156" s="33"/>
      <c r="E156" s="32"/>
      <c r="F156" s="34"/>
      <c r="G156" s="139"/>
      <c r="H156" s="140"/>
      <c r="I156" s="34"/>
      <c r="J156" s="1"/>
      <c r="K156" s="2"/>
      <c r="L156" s="1"/>
      <c r="M156" s="2"/>
      <c r="N156" s="1"/>
      <c r="O156" s="2"/>
      <c r="P156" s="1"/>
      <c r="Q156" s="2"/>
      <c r="R156" s="1"/>
      <c r="S156" s="2"/>
      <c r="T156" s="1"/>
      <c r="U156" s="2"/>
      <c r="V156" s="275" t="str">
        <f t="shared" si="4"/>
        <v/>
      </c>
      <c r="W156" s="276" t="str">
        <f t="shared" si="5"/>
        <v/>
      </c>
      <c r="X156" s="99"/>
      <c r="Y156" s="40"/>
    </row>
    <row r="157" spans="3:25" ht="26.1" customHeight="1" thickTop="1" thickBot="1">
      <c r="C157" s="32"/>
      <c r="D157" s="33"/>
      <c r="E157" s="32"/>
      <c r="F157" s="34"/>
      <c r="G157" s="139"/>
      <c r="H157" s="140"/>
      <c r="I157" s="34"/>
      <c r="J157" s="1"/>
      <c r="K157" s="2"/>
      <c r="L157" s="1"/>
      <c r="M157" s="2"/>
      <c r="N157" s="1"/>
      <c r="O157" s="2"/>
      <c r="P157" s="1"/>
      <c r="Q157" s="2"/>
      <c r="R157" s="1"/>
      <c r="S157" s="2"/>
      <c r="T157" s="1"/>
      <c r="U157" s="2"/>
      <c r="V157" s="275" t="str">
        <f t="shared" si="4"/>
        <v/>
      </c>
      <c r="W157" s="276" t="str">
        <f t="shared" si="5"/>
        <v/>
      </c>
      <c r="X157" s="99"/>
      <c r="Y157" s="40"/>
    </row>
    <row r="158" spans="3:25" ht="26.1" customHeight="1" thickTop="1" thickBot="1">
      <c r="C158" s="32"/>
      <c r="D158" s="33"/>
      <c r="E158" s="32"/>
      <c r="F158" s="34"/>
      <c r="G158" s="139"/>
      <c r="H158" s="140"/>
      <c r="I158" s="34"/>
      <c r="J158" s="1"/>
      <c r="K158" s="2"/>
      <c r="L158" s="1"/>
      <c r="M158" s="2"/>
      <c r="N158" s="1"/>
      <c r="O158" s="2"/>
      <c r="P158" s="1"/>
      <c r="Q158" s="2"/>
      <c r="R158" s="1"/>
      <c r="S158" s="2"/>
      <c r="T158" s="1"/>
      <c r="U158" s="2"/>
      <c r="V158" s="275" t="str">
        <f t="shared" si="4"/>
        <v/>
      </c>
      <c r="W158" s="276" t="str">
        <f t="shared" si="5"/>
        <v/>
      </c>
      <c r="X158" s="99"/>
      <c r="Y158" s="40"/>
    </row>
    <row r="159" spans="3:25" ht="26.1" customHeight="1" thickTop="1" thickBot="1">
      <c r="C159" s="32"/>
      <c r="D159" s="33"/>
      <c r="E159" s="32"/>
      <c r="F159" s="34"/>
      <c r="G159" s="139"/>
      <c r="H159" s="140"/>
      <c r="I159" s="34"/>
      <c r="J159" s="1"/>
      <c r="K159" s="2"/>
      <c r="L159" s="1"/>
      <c r="M159" s="2"/>
      <c r="N159" s="1"/>
      <c r="O159" s="2"/>
      <c r="P159" s="1"/>
      <c r="Q159" s="2"/>
      <c r="R159" s="1"/>
      <c r="S159" s="2"/>
      <c r="T159" s="1"/>
      <c r="U159" s="2"/>
      <c r="V159" s="275" t="str">
        <f t="shared" si="4"/>
        <v/>
      </c>
      <c r="W159" s="276" t="str">
        <f t="shared" si="5"/>
        <v/>
      </c>
      <c r="X159" s="99"/>
      <c r="Y159" s="40"/>
    </row>
    <row r="160" spans="3:25" ht="26.1" customHeight="1" thickTop="1" thickBot="1">
      <c r="C160" s="32"/>
      <c r="D160" s="33"/>
      <c r="E160" s="32"/>
      <c r="F160" s="34"/>
      <c r="G160" s="139"/>
      <c r="H160" s="140"/>
      <c r="I160" s="34"/>
      <c r="J160" s="1"/>
      <c r="K160" s="2"/>
      <c r="L160" s="1"/>
      <c r="M160" s="2"/>
      <c r="N160" s="1"/>
      <c r="O160" s="2"/>
      <c r="P160" s="1"/>
      <c r="Q160" s="2"/>
      <c r="R160" s="1"/>
      <c r="S160" s="2"/>
      <c r="T160" s="1"/>
      <c r="U160" s="2"/>
      <c r="V160" s="275" t="str">
        <f t="shared" si="4"/>
        <v/>
      </c>
      <c r="W160" s="276" t="str">
        <f t="shared" si="5"/>
        <v/>
      </c>
      <c r="X160" s="99"/>
      <c r="Y160" s="40"/>
    </row>
    <row r="161" spans="3:25" ht="26.1" customHeight="1" thickTop="1" thickBot="1">
      <c r="C161" s="32"/>
      <c r="D161" s="33"/>
      <c r="E161" s="32"/>
      <c r="F161" s="34"/>
      <c r="G161" s="139"/>
      <c r="H161" s="140"/>
      <c r="I161" s="34"/>
      <c r="J161" s="1"/>
      <c r="K161" s="2"/>
      <c r="L161" s="1"/>
      <c r="M161" s="2"/>
      <c r="N161" s="1"/>
      <c r="O161" s="2"/>
      <c r="P161" s="1"/>
      <c r="Q161" s="2"/>
      <c r="R161" s="1"/>
      <c r="S161" s="2"/>
      <c r="T161" s="1"/>
      <c r="U161" s="2"/>
      <c r="V161" s="275" t="str">
        <f t="shared" si="4"/>
        <v/>
      </c>
      <c r="W161" s="276" t="str">
        <f t="shared" si="5"/>
        <v/>
      </c>
      <c r="X161" s="99"/>
      <c r="Y161" s="40"/>
    </row>
    <row r="162" spans="3:25" ht="26.1" customHeight="1" thickTop="1" thickBot="1">
      <c r="C162" s="32"/>
      <c r="D162" s="33"/>
      <c r="E162" s="32"/>
      <c r="F162" s="34"/>
      <c r="G162" s="139"/>
      <c r="H162" s="140"/>
      <c r="I162" s="34"/>
      <c r="J162" s="1"/>
      <c r="K162" s="2"/>
      <c r="L162" s="1"/>
      <c r="M162" s="2"/>
      <c r="N162" s="1"/>
      <c r="O162" s="2"/>
      <c r="P162" s="1"/>
      <c r="Q162" s="2"/>
      <c r="R162" s="1"/>
      <c r="S162" s="2"/>
      <c r="T162" s="1"/>
      <c r="U162" s="2"/>
      <c r="V162" s="275" t="str">
        <f t="shared" si="4"/>
        <v/>
      </c>
      <c r="W162" s="276" t="str">
        <f t="shared" si="5"/>
        <v/>
      </c>
      <c r="X162" s="99"/>
      <c r="Y162" s="40"/>
    </row>
    <row r="163" spans="3:25" ht="26.1" customHeight="1" thickTop="1" thickBot="1">
      <c r="C163" s="32"/>
      <c r="D163" s="33"/>
      <c r="E163" s="32"/>
      <c r="F163" s="34"/>
      <c r="G163" s="139"/>
      <c r="H163" s="140"/>
      <c r="I163" s="34"/>
      <c r="J163" s="1"/>
      <c r="K163" s="2"/>
      <c r="L163" s="1"/>
      <c r="M163" s="2"/>
      <c r="N163" s="1"/>
      <c r="O163" s="2"/>
      <c r="P163" s="1"/>
      <c r="Q163" s="2"/>
      <c r="R163" s="1"/>
      <c r="S163" s="2"/>
      <c r="T163" s="1"/>
      <c r="U163" s="2"/>
      <c r="V163" s="275" t="str">
        <f t="shared" si="4"/>
        <v/>
      </c>
      <c r="W163" s="276" t="str">
        <f t="shared" si="5"/>
        <v/>
      </c>
      <c r="X163" s="99"/>
      <c r="Y163" s="40"/>
    </row>
    <row r="164" spans="3:25" ht="26.1" customHeight="1" thickTop="1" thickBot="1">
      <c r="C164" s="32"/>
      <c r="D164" s="33"/>
      <c r="E164" s="32"/>
      <c r="F164" s="34"/>
      <c r="G164" s="139"/>
      <c r="H164" s="140"/>
      <c r="I164" s="34"/>
      <c r="J164" s="1"/>
      <c r="K164" s="2"/>
      <c r="L164" s="1"/>
      <c r="M164" s="2"/>
      <c r="N164" s="1"/>
      <c r="O164" s="2"/>
      <c r="P164" s="1"/>
      <c r="Q164" s="2"/>
      <c r="R164" s="1"/>
      <c r="S164" s="2"/>
      <c r="T164" s="1"/>
      <c r="U164" s="2"/>
      <c r="V164" s="275" t="str">
        <f t="shared" si="4"/>
        <v/>
      </c>
      <c r="W164" s="276" t="str">
        <f t="shared" si="5"/>
        <v/>
      </c>
      <c r="X164" s="99"/>
      <c r="Y164" s="40"/>
    </row>
    <row r="165" spans="3:25" ht="26.1" customHeight="1" thickTop="1" thickBot="1">
      <c r="C165" s="32"/>
      <c r="D165" s="33"/>
      <c r="E165" s="32"/>
      <c r="F165" s="34"/>
      <c r="G165" s="139"/>
      <c r="H165" s="140"/>
      <c r="I165" s="34"/>
      <c r="J165" s="1"/>
      <c r="K165" s="2"/>
      <c r="L165" s="1"/>
      <c r="M165" s="2"/>
      <c r="N165" s="1"/>
      <c r="O165" s="2"/>
      <c r="P165" s="1"/>
      <c r="Q165" s="2"/>
      <c r="R165" s="1"/>
      <c r="S165" s="2"/>
      <c r="T165" s="1"/>
      <c r="U165" s="2"/>
      <c r="V165" s="275" t="str">
        <f t="shared" si="4"/>
        <v/>
      </c>
      <c r="W165" s="276" t="str">
        <f t="shared" si="5"/>
        <v/>
      </c>
      <c r="X165" s="99"/>
      <c r="Y165" s="40"/>
    </row>
    <row r="166" spans="3:25" ht="26.1" customHeight="1" thickTop="1" thickBot="1">
      <c r="C166" s="32"/>
      <c r="D166" s="33"/>
      <c r="E166" s="32"/>
      <c r="F166" s="34"/>
      <c r="G166" s="139"/>
      <c r="H166" s="140"/>
      <c r="I166" s="34"/>
      <c r="J166" s="1"/>
      <c r="K166" s="2"/>
      <c r="L166" s="1"/>
      <c r="M166" s="2"/>
      <c r="N166" s="1"/>
      <c r="O166" s="2"/>
      <c r="P166" s="1"/>
      <c r="Q166" s="2"/>
      <c r="R166" s="1"/>
      <c r="S166" s="2"/>
      <c r="T166" s="1"/>
      <c r="U166" s="2"/>
      <c r="V166" s="275" t="str">
        <f t="shared" si="4"/>
        <v/>
      </c>
      <c r="W166" s="276" t="str">
        <f t="shared" si="5"/>
        <v/>
      </c>
      <c r="X166" s="99"/>
      <c r="Y166" s="40"/>
    </row>
    <row r="167" spans="3:25" ht="26.1" customHeight="1" thickTop="1" thickBot="1">
      <c r="C167" s="32"/>
      <c r="D167" s="33"/>
      <c r="E167" s="32"/>
      <c r="F167" s="34"/>
      <c r="G167" s="139"/>
      <c r="H167" s="140"/>
      <c r="I167" s="34"/>
      <c r="J167" s="1"/>
      <c r="K167" s="2"/>
      <c r="L167" s="1"/>
      <c r="M167" s="2"/>
      <c r="N167" s="1"/>
      <c r="O167" s="2"/>
      <c r="P167" s="1"/>
      <c r="Q167" s="2"/>
      <c r="R167" s="1"/>
      <c r="S167" s="2"/>
      <c r="T167" s="1"/>
      <c r="U167" s="2"/>
      <c r="V167" s="275" t="str">
        <f t="shared" si="4"/>
        <v/>
      </c>
      <c r="W167" s="276" t="str">
        <f t="shared" si="5"/>
        <v/>
      </c>
      <c r="X167" s="99"/>
      <c r="Y167" s="40"/>
    </row>
    <row r="168" spans="3:25" ht="26.1" customHeight="1" thickTop="1" thickBot="1">
      <c r="C168" s="32"/>
      <c r="D168" s="33"/>
      <c r="E168" s="32"/>
      <c r="F168" s="34"/>
      <c r="G168" s="139"/>
      <c r="H168" s="140"/>
      <c r="I168" s="34"/>
      <c r="J168" s="1"/>
      <c r="K168" s="2"/>
      <c r="L168" s="1"/>
      <c r="M168" s="2"/>
      <c r="N168" s="1"/>
      <c r="O168" s="2"/>
      <c r="P168" s="1"/>
      <c r="Q168" s="2"/>
      <c r="R168" s="1"/>
      <c r="S168" s="2"/>
      <c r="T168" s="1"/>
      <c r="U168" s="2"/>
      <c r="V168" s="275" t="str">
        <f t="shared" si="4"/>
        <v/>
      </c>
      <c r="W168" s="276" t="str">
        <f t="shared" si="5"/>
        <v/>
      </c>
      <c r="X168" s="99"/>
      <c r="Y168" s="40"/>
    </row>
    <row r="169" spans="3:25" ht="26.1" customHeight="1" thickTop="1" thickBot="1">
      <c r="C169" s="32"/>
      <c r="D169" s="33"/>
      <c r="E169" s="32"/>
      <c r="F169" s="34"/>
      <c r="G169" s="139"/>
      <c r="H169" s="140"/>
      <c r="I169" s="34"/>
      <c r="J169" s="1"/>
      <c r="K169" s="2"/>
      <c r="L169" s="1"/>
      <c r="M169" s="2"/>
      <c r="N169" s="1"/>
      <c r="O169" s="2"/>
      <c r="P169" s="1"/>
      <c r="Q169" s="2"/>
      <c r="R169" s="1"/>
      <c r="S169" s="2"/>
      <c r="T169" s="1"/>
      <c r="U169" s="2"/>
      <c r="V169" s="275" t="str">
        <f t="shared" si="4"/>
        <v/>
      </c>
      <c r="W169" s="276" t="str">
        <f t="shared" si="5"/>
        <v/>
      </c>
      <c r="X169" s="99"/>
      <c r="Y169" s="40"/>
    </row>
    <row r="170" spans="3:25" ht="26.1" customHeight="1" thickTop="1" thickBot="1">
      <c r="C170" s="32"/>
      <c r="D170" s="33"/>
      <c r="E170" s="32"/>
      <c r="F170" s="34"/>
      <c r="G170" s="139"/>
      <c r="H170" s="140"/>
      <c r="I170" s="34"/>
      <c r="J170" s="1"/>
      <c r="K170" s="2"/>
      <c r="L170" s="1"/>
      <c r="M170" s="2"/>
      <c r="N170" s="1"/>
      <c r="O170" s="2"/>
      <c r="P170" s="1"/>
      <c r="Q170" s="2"/>
      <c r="R170" s="1"/>
      <c r="S170" s="2"/>
      <c r="T170" s="1"/>
      <c r="U170" s="2"/>
      <c r="V170" s="275" t="str">
        <f t="shared" si="4"/>
        <v/>
      </c>
      <c r="W170" s="276" t="str">
        <f t="shared" si="5"/>
        <v/>
      </c>
      <c r="X170" s="99"/>
      <c r="Y170" s="40"/>
    </row>
    <row r="171" spans="3:25" ht="26.1" customHeight="1" thickTop="1" thickBot="1">
      <c r="C171" s="32"/>
      <c r="D171" s="33"/>
      <c r="E171" s="32"/>
      <c r="F171" s="34"/>
      <c r="G171" s="139"/>
      <c r="H171" s="140"/>
      <c r="I171" s="34"/>
      <c r="J171" s="1"/>
      <c r="K171" s="2"/>
      <c r="L171" s="1"/>
      <c r="M171" s="2"/>
      <c r="N171" s="1"/>
      <c r="O171" s="2"/>
      <c r="P171" s="1"/>
      <c r="Q171" s="2"/>
      <c r="R171" s="1"/>
      <c r="S171" s="2"/>
      <c r="T171" s="1"/>
      <c r="U171" s="2"/>
      <c r="V171" s="275" t="str">
        <f t="shared" si="4"/>
        <v/>
      </c>
      <c r="W171" s="276" t="str">
        <f t="shared" si="5"/>
        <v/>
      </c>
      <c r="X171" s="99"/>
      <c r="Y171" s="40"/>
    </row>
    <row r="172" spans="3:25" ht="26.1" customHeight="1" thickTop="1" thickBot="1">
      <c r="C172" s="32"/>
      <c r="D172" s="33"/>
      <c r="E172" s="32"/>
      <c r="F172" s="34"/>
      <c r="G172" s="139"/>
      <c r="H172" s="140"/>
      <c r="I172" s="34"/>
      <c r="J172" s="1"/>
      <c r="K172" s="2"/>
      <c r="L172" s="1"/>
      <c r="M172" s="2"/>
      <c r="N172" s="1"/>
      <c r="O172" s="2"/>
      <c r="P172" s="1"/>
      <c r="Q172" s="2"/>
      <c r="R172" s="1"/>
      <c r="S172" s="2"/>
      <c r="T172" s="1"/>
      <c r="U172" s="2"/>
      <c r="V172" s="275" t="str">
        <f t="shared" si="4"/>
        <v/>
      </c>
      <c r="W172" s="276" t="str">
        <f t="shared" si="5"/>
        <v/>
      </c>
      <c r="X172" s="99"/>
      <c r="Y172" s="40"/>
    </row>
    <row r="173" spans="3:25" ht="17.45" customHeight="1" thickTop="1" thickBot="1">
      <c r="C173" s="272"/>
      <c r="D173" s="272"/>
      <c r="E173" s="272"/>
      <c r="F173" s="272"/>
      <c r="G173" s="272"/>
      <c r="H173" s="272"/>
      <c r="I173" s="272"/>
      <c r="J173" s="221"/>
      <c r="K173" s="222"/>
      <c r="L173" s="221"/>
      <c r="M173" s="222"/>
      <c r="N173" s="221"/>
      <c r="O173" s="222"/>
      <c r="P173" s="221"/>
      <c r="Q173" s="222"/>
      <c r="R173" s="221"/>
      <c r="S173" s="222"/>
      <c r="T173" s="221"/>
      <c r="U173" s="222"/>
      <c r="V173" s="169" t="str">
        <f t="shared" si="4"/>
        <v/>
      </c>
      <c r="W173" s="39" t="str">
        <f t="shared" si="5"/>
        <v/>
      </c>
      <c r="X173" s="273"/>
      <c r="Y173" s="10"/>
    </row>
    <row r="174" spans="3:25" ht="21.75" thickTop="1" thickBot="1">
      <c r="C174" s="272"/>
      <c r="D174" s="272"/>
      <c r="E174" s="272"/>
      <c r="F174" s="272"/>
      <c r="G174" s="272"/>
      <c r="H174" s="272"/>
      <c r="I174" s="272"/>
      <c r="J174" s="221"/>
      <c r="K174" s="222"/>
      <c r="L174" s="221"/>
      <c r="M174" s="222"/>
      <c r="N174" s="221"/>
      <c r="O174" s="222"/>
      <c r="P174" s="221"/>
      <c r="Q174" s="222"/>
      <c r="R174" s="221"/>
      <c r="S174" s="222"/>
      <c r="T174" s="221"/>
      <c r="U174" s="222"/>
      <c r="V174" s="169" t="str">
        <f t="shared" si="4"/>
        <v/>
      </c>
      <c r="W174" s="39" t="str">
        <f t="shared" si="5"/>
        <v/>
      </c>
      <c r="X174" s="17"/>
      <c r="Y174" s="10"/>
    </row>
    <row r="175" spans="3:25" ht="21.75" thickTop="1" thickBot="1">
      <c r="C175" s="10"/>
      <c r="D175" s="17"/>
      <c r="E175" s="17"/>
      <c r="F175" s="17"/>
      <c r="G175" s="17"/>
      <c r="H175" s="17"/>
      <c r="I175" s="17"/>
      <c r="J175" s="221"/>
      <c r="K175" s="222"/>
      <c r="L175" s="221"/>
      <c r="M175" s="222"/>
      <c r="N175" s="221"/>
      <c r="O175" s="222"/>
      <c r="P175" s="221"/>
      <c r="Q175" s="222"/>
      <c r="R175" s="221"/>
      <c r="S175" s="222"/>
      <c r="T175" s="221"/>
      <c r="U175" s="222"/>
      <c r="V175" s="169" t="str">
        <f t="shared" si="4"/>
        <v/>
      </c>
      <c r="W175" s="39" t="str">
        <f t="shared" si="5"/>
        <v/>
      </c>
      <c r="X175" s="10"/>
      <c r="Y175" s="10"/>
    </row>
    <row r="176" spans="3:25" ht="21.75" thickTop="1" thickBot="1">
      <c r="C176" s="10"/>
      <c r="D176" s="17"/>
      <c r="E176" s="17"/>
      <c r="F176" s="17"/>
      <c r="G176" s="17"/>
      <c r="H176" s="17"/>
      <c r="I176" s="17"/>
      <c r="J176" s="221"/>
      <c r="K176" s="222"/>
      <c r="L176" s="221"/>
      <c r="M176" s="222"/>
      <c r="N176" s="221"/>
      <c r="O176" s="222"/>
      <c r="P176" s="221"/>
      <c r="Q176" s="222"/>
      <c r="R176" s="221"/>
      <c r="S176" s="222"/>
      <c r="T176" s="221"/>
      <c r="U176" s="222"/>
      <c r="V176" s="169" t="str">
        <f t="shared" si="4"/>
        <v/>
      </c>
      <c r="W176" s="39" t="str">
        <f t="shared" si="5"/>
        <v/>
      </c>
      <c r="X176" s="10"/>
      <c r="Y176" s="10"/>
    </row>
    <row r="177" spans="3:25" ht="21.75" thickTop="1" thickBot="1">
      <c r="C177" s="10"/>
      <c r="D177" s="17"/>
      <c r="E177" s="17"/>
      <c r="F177" s="17"/>
      <c r="G177" s="17"/>
      <c r="H177" s="17"/>
      <c r="I177" s="17"/>
      <c r="J177" s="221"/>
      <c r="K177" s="222"/>
      <c r="L177" s="221"/>
      <c r="M177" s="222"/>
      <c r="N177" s="221"/>
      <c r="O177" s="222"/>
      <c r="P177" s="221"/>
      <c r="Q177" s="222"/>
      <c r="R177" s="221"/>
      <c r="S177" s="222"/>
      <c r="T177" s="221"/>
      <c r="U177" s="222"/>
      <c r="V177" s="169" t="str">
        <f t="shared" si="4"/>
        <v/>
      </c>
      <c r="W177" s="39" t="str">
        <f t="shared" si="5"/>
        <v/>
      </c>
      <c r="X177" s="10"/>
      <c r="Y177" s="10"/>
    </row>
    <row r="178" spans="3:25" ht="21.75" thickTop="1" thickBot="1">
      <c r="C178" s="10"/>
      <c r="D178" s="17"/>
      <c r="E178" s="17"/>
      <c r="F178" s="17"/>
      <c r="G178" s="17"/>
      <c r="H178" s="17"/>
      <c r="I178" s="17"/>
      <c r="J178" s="221"/>
      <c r="K178" s="222"/>
      <c r="L178" s="221"/>
      <c r="M178" s="222"/>
      <c r="N178" s="221"/>
      <c r="O178" s="222"/>
      <c r="P178" s="221"/>
      <c r="Q178" s="222"/>
      <c r="R178" s="221"/>
      <c r="S178" s="222"/>
      <c r="T178" s="221"/>
      <c r="U178" s="222"/>
      <c r="V178" s="169" t="str">
        <f t="shared" si="4"/>
        <v/>
      </c>
      <c r="W178" s="39" t="str">
        <f t="shared" si="5"/>
        <v/>
      </c>
      <c r="X178" s="10"/>
      <c r="Y178" s="10"/>
    </row>
    <row r="179" spans="3:25" ht="21.75" thickTop="1" thickBot="1">
      <c r="C179" s="10"/>
      <c r="D179" s="17"/>
      <c r="E179" s="17"/>
      <c r="F179" s="17"/>
      <c r="G179" s="17"/>
      <c r="H179" s="17"/>
      <c r="I179" s="17"/>
      <c r="J179" s="221"/>
      <c r="K179" s="222"/>
      <c r="L179" s="221"/>
      <c r="M179" s="222"/>
      <c r="N179" s="221"/>
      <c r="O179" s="222"/>
      <c r="P179" s="221"/>
      <c r="Q179" s="222"/>
      <c r="R179" s="221"/>
      <c r="S179" s="222"/>
      <c r="T179" s="221"/>
      <c r="U179" s="222"/>
      <c r="V179" s="169" t="str">
        <f t="shared" si="4"/>
        <v/>
      </c>
      <c r="W179" s="39" t="str">
        <f t="shared" si="5"/>
        <v/>
      </c>
      <c r="X179" s="10"/>
      <c r="Y179" s="10"/>
    </row>
    <row r="180" spans="3:25" ht="21.75" thickTop="1" thickBot="1">
      <c r="C180" s="10"/>
      <c r="D180" s="17"/>
      <c r="E180" s="17"/>
      <c r="F180" s="17"/>
      <c r="G180" s="17"/>
      <c r="H180" s="17"/>
      <c r="I180" s="17"/>
      <c r="J180" s="221"/>
      <c r="K180" s="222"/>
      <c r="L180" s="221"/>
      <c r="M180" s="222"/>
      <c r="N180" s="221"/>
      <c r="O180" s="222"/>
      <c r="P180" s="221"/>
      <c r="Q180" s="222"/>
      <c r="R180" s="221"/>
      <c r="S180" s="222"/>
      <c r="T180" s="221"/>
      <c r="U180" s="222"/>
      <c r="V180" s="169" t="str">
        <f t="shared" si="4"/>
        <v/>
      </c>
      <c r="W180" s="39" t="str">
        <f t="shared" si="5"/>
        <v/>
      </c>
      <c r="X180" s="10"/>
      <c r="Y180" s="10"/>
    </row>
    <row r="181" spans="3:25" ht="21.75" thickTop="1" thickBot="1">
      <c r="C181" s="10"/>
      <c r="D181" s="17"/>
      <c r="E181" s="17"/>
      <c r="F181" s="17"/>
      <c r="G181" s="17"/>
      <c r="H181" s="17"/>
      <c r="I181" s="17"/>
      <c r="J181" s="221"/>
      <c r="K181" s="222"/>
      <c r="L181" s="221"/>
      <c r="M181" s="222"/>
      <c r="N181" s="221"/>
      <c r="O181" s="222"/>
      <c r="P181" s="221"/>
      <c r="Q181" s="222"/>
      <c r="R181" s="221"/>
      <c r="S181" s="222"/>
      <c r="T181" s="221"/>
      <c r="U181" s="222"/>
      <c r="V181" s="169" t="str">
        <f t="shared" si="4"/>
        <v/>
      </c>
      <c r="W181" s="39" t="str">
        <f t="shared" si="5"/>
        <v/>
      </c>
      <c r="X181" s="10"/>
      <c r="Y181" s="10"/>
    </row>
    <row r="182" spans="3:25" ht="21.75" thickTop="1" thickBot="1">
      <c r="C182" s="10"/>
      <c r="D182" s="17"/>
      <c r="E182" s="17"/>
      <c r="F182" s="17"/>
      <c r="G182" s="17"/>
      <c r="H182" s="17"/>
      <c r="I182" s="17"/>
      <c r="J182" s="221"/>
      <c r="K182" s="222"/>
      <c r="L182" s="221"/>
      <c r="M182" s="222"/>
      <c r="N182" s="221"/>
      <c r="O182" s="222"/>
      <c r="P182" s="221"/>
      <c r="Q182" s="222"/>
      <c r="R182" s="221"/>
      <c r="S182" s="222"/>
      <c r="T182" s="221"/>
      <c r="U182" s="222"/>
      <c r="V182" s="169" t="str">
        <f t="shared" si="4"/>
        <v/>
      </c>
      <c r="W182" s="39" t="str">
        <f t="shared" si="5"/>
        <v/>
      </c>
      <c r="X182" s="10"/>
      <c r="Y182" s="10"/>
    </row>
    <row r="183" spans="3:25" ht="21.75" thickTop="1" thickBot="1">
      <c r="C183" s="10"/>
      <c r="D183" s="17"/>
      <c r="E183" s="17"/>
      <c r="F183" s="17"/>
      <c r="G183" s="17"/>
      <c r="H183" s="17"/>
      <c r="I183" s="17"/>
      <c r="J183" s="221"/>
      <c r="K183" s="222"/>
      <c r="L183" s="221"/>
      <c r="M183" s="222"/>
      <c r="N183" s="221"/>
      <c r="O183" s="222"/>
      <c r="P183" s="221"/>
      <c r="Q183" s="222"/>
      <c r="R183" s="221"/>
      <c r="S183" s="222"/>
      <c r="T183" s="221"/>
      <c r="U183" s="222"/>
      <c r="V183" s="169" t="str">
        <f t="shared" si="4"/>
        <v/>
      </c>
      <c r="W183" s="39" t="str">
        <f t="shared" si="5"/>
        <v/>
      </c>
      <c r="X183" s="10"/>
      <c r="Y183" s="10"/>
    </row>
    <row r="184" spans="3:25" ht="21.75" thickTop="1" thickBot="1">
      <c r="C184" s="10"/>
      <c r="D184" s="17"/>
      <c r="E184" s="17"/>
      <c r="F184" s="17"/>
      <c r="G184" s="17"/>
      <c r="H184" s="17"/>
      <c r="I184" s="17"/>
      <c r="J184" s="221"/>
      <c r="K184" s="222"/>
      <c r="L184" s="221"/>
      <c r="M184" s="222"/>
      <c r="N184" s="221"/>
      <c r="O184" s="222"/>
      <c r="P184" s="221"/>
      <c r="Q184" s="222"/>
      <c r="R184" s="221"/>
      <c r="S184" s="222"/>
      <c r="T184" s="221"/>
      <c r="U184" s="222"/>
      <c r="V184" s="169" t="str">
        <f t="shared" si="4"/>
        <v/>
      </c>
      <c r="W184" s="39" t="str">
        <f t="shared" si="5"/>
        <v/>
      </c>
      <c r="X184" s="10"/>
      <c r="Y184" s="10"/>
    </row>
    <row r="185" spans="3:25" ht="21.75" thickTop="1" thickBot="1">
      <c r="C185" s="10"/>
      <c r="D185" s="17"/>
      <c r="E185" s="17"/>
      <c r="F185" s="17"/>
      <c r="G185" s="17"/>
      <c r="H185" s="17"/>
      <c r="I185" s="17"/>
      <c r="J185" s="221"/>
      <c r="K185" s="222"/>
      <c r="L185" s="221"/>
      <c r="M185" s="222"/>
      <c r="N185" s="221"/>
      <c r="O185" s="222"/>
      <c r="P185" s="221"/>
      <c r="Q185" s="222"/>
      <c r="R185" s="221"/>
      <c r="S185" s="222"/>
      <c r="T185" s="221"/>
      <c r="U185" s="222"/>
      <c r="V185" s="169" t="str">
        <f t="shared" si="4"/>
        <v/>
      </c>
      <c r="W185" s="39" t="str">
        <f t="shared" si="5"/>
        <v/>
      </c>
      <c r="X185" s="10"/>
      <c r="Y185" s="10"/>
    </row>
    <row r="186" spans="3:25" ht="21.75" thickTop="1" thickBot="1">
      <c r="D186" s="274"/>
      <c r="E186" s="274"/>
      <c r="F186" s="274"/>
      <c r="G186" s="274"/>
      <c r="H186" s="274"/>
      <c r="I186" s="274"/>
      <c r="J186" s="221"/>
      <c r="K186" s="222"/>
      <c r="L186" s="221"/>
      <c r="M186" s="222"/>
      <c r="N186" s="221"/>
      <c r="O186" s="222"/>
      <c r="P186" s="221"/>
      <c r="Q186" s="222"/>
      <c r="R186" s="221"/>
      <c r="S186" s="222"/>
      <c r="T186" s="221"/>
      <c r="U186" s="222"/>
      <c r="V186" s="169" t="str">
        <f t="shared" si="4"/>
        <v/>
      </c>
      <c r="W186" s="39" t="str">
        <f t="shared" si="5"/>
        <v/>
      </c>
    </row>
    <row r="187" spans="3:25" ht="21.75" thickTop="1" thickBot="1">
      <c r="D187" s="274"/>
      <c r="E187" s="274"/>
      <c r="F187" s="274"/>
      <c r="G187" s="274"/>
      <c r="H187" s="274"/>
      <c r="I187" s="274"/>
      <c r="J187" s="221"/>
      <c r="K187" s="222"/>
      <c r="L187" s="221"/>
      <c r="M187" s="222"/>
      <c r="N187" s="221"/>
      <c r="O187" s="222"/>
      <c r="P187" s="221"/>
      <c r="Q187" s="222"/>
      <c r="R187" s="221"/>
      <c r="S187" s="222"/>
      <c r="T187" s="221"/>
      <c r="U187" s="222"/>
      <c r="V187" s="169" t="str">
        <f t="shared" si="4"/>
        <v/>
      </c>
      <c r="W187" s="39" t="str">
        <f t="shared" si="5"/>
        <v/>
      </c>
    </row>
    <row r="188" spans="3:25" ht="21.75" thickTop="1" thickBot="1">
      <c r="D188" s="274"/>
      <c r="E188" s="274"/>
      <c r="F188" s="274"/>
      <c r="G188" s="274"/>
      <c r="H188" s="274"/>
      <c r="I188" s="274"/>
      <c r="J188" s="221"/>
      <c r="K188" s="222"/>
      <c r="L188" s="221"/>
      <c r="M188" s="222"/>
      <c r="N188" s="221"/>
      <c r="O188" s="222"/>
      <c r="P188" s="221"/>
      <c r="Q188" s="222"/>
      <c r="R188" s="221"/>
      <c r="S188" s="222"/>
      <c r="T188" s="221"/>
      <c r="U188" s="222"/>
      <c r="V188" s="169" t="str">
        <f t="shared" si="4"/>
        <v/>
      </c>
      <c r="W188" s="39" t="str">
        <f t="shared" si="5"/>
        <v/>
      </c>
    </row>
    <row r="189" spans="3:25" ht="21.75" thickTop="1" thickBot="1">
      <c r="D189" s="274"/>
      <c r="E189" s="274"/>
      <c r="F189" s="274"/>
      <c r="G189" s="274"/>
      <c r="H189" s="274"/>
      <c r="I189" s="274"/>
      <c r="J189" s="221"/>
      <c r="K189" s="222"/>
      <c r="L189" s="221"/>
      <c r="M189" s="222"/>
      <c r="N189" s="221"/>
      <c r="O189" s="222"/>
      <c r="P189" s="221"/>
      <c r="Q189" s="222"/>
      <c r="R189" s="221"/>
      <c r="S189" s="222"/>
      <c r="T189" s="221"/>
      <c r="U189" s="222"/>
      <c r="V189" s="169" t="str">
        <f t="shared" si="4"/>
        <v/>
      </c>
      <c r="W189" s="39" t="str">
        <f t="shared" si="5"/>
        <v/>
      </c>
    </row>
    <row r="190" spans="3:25" ht="21.75" thickTop="1" thickBot="1">
      <c r="D190" s="274"/>
      <c r="E190" s="274"/>
      <c r="F190" s="274"/>
      <c r="G190" s="274"/>
      <c r="H190" s="274"/>
      <c r="I190" s="274"/>
      <c r="J190" s="221"/>
      <c r="K190" s="222"/>
      <c r="L190" s="221"/>
      <c r="M190" s="222"/>
      <c r="N190" s="221"/>
      <c r="O190" s="222"/>
      <c r="P190" s="221"/>
      <c r="Q190" s="222"/>
      <c r="R190" s="221"/>
      <c r="S190" s="222"/>
      <c r="T190" s="221"/>
      <c r="U190" s="222"/>
      <c r="V190" s="169" t="str">
        <f t="shared" si="4"/>
        <v/>
      </c>
      <c r="W190" s="39" t="str">
        <f t="shared" si="5"/>
        <v/>
      </c>
    </row>
    <row r="191" spans="3:25" ht="21.75" thickTop="1" thickBot="1">
      <c r="D191" s="274"/>
      <c r="E191" s="274"/>
      <c r="F191" s="274"/>
      <c r="G191" s="274"/>
      <c r="H191" s="274"/>
      <c r="I191" s="274"/>
      <c r="J191" s="221"/>
      <c r="K191" s="222"/>
      <c r="L191" s="221"/>
      <c r="M191" s="222"/>
      <c r="N191" s="221"/>
      <c r="O191" s="222"/>
      <c r="P191" s="221"/>
      <c r="Q191" s="222"/>
      <c r="R191" s="221"/>
      <c r="S191" s="222"/>
      <c r="T191" s="221"/>
      <c r="U191" s="222"/>
      <c r="V191" s="169" t="str">
        <f t="shared" si="4"/>
        <v/>
      </c>
      <c r="W191" s="39" t="str">
        <f t="shared" si="5"/>
        <v/>
      </c>
    </row>
    <row r="192" spans="3:25" ht="21.75" thickTop="1" thickBot="1">
      <c r="D192" s="274"/>
      <c r="E192" s="274"/>
      <c r="F192" s="274"/>
      <c r="G192" s="274"/>
      <c r="H192" s="274"/>
      <c r="I192" s="274"/>
      <c r="J192" s="221"/>
      <c r="K192" s="222"/>
      <c r="L192" s="221"/>
      <c r="M192" s="222"/>
      <c r="N192" s="221"/>
      <c r="O192" s="222"/>
      <c r="P192" s="221"/>
      <c r="Q192" s="222"/>
      <c r="R192" s="221"/>
      <c r="S192" s="222"/>
      <c r="T192" s="221"/>
      <c r="U192" s="222"/>
      <c r="V192" s="169" t="str">
        <f t="shared" si="4"/>
        <v/>
      </c>
      <c r="W192" s="39" t="str">
        <f t="shared" si="5"/>
        <v/>
      </c>
    </row>
    <row r="193" spans="4:23" ht="21.75" thickTop="1" thickBot="1">
      <c r="D193" s="274"/>
      <c r="E193" s="274"/>
      <c r="F193" s="274"/>
      <c r="G193" s="274"/>
      <c r="H193" s="274"/>
      <c r="I193" s="274"/>
      <c r="J193" s="221"/>
      <c r="K193" s="222"/>
      <c r="L193" s="221"/>
      <c r="M193" s="222"/>
      <c r="N193" s="221"/>
      <c r="O193" s="222"/>
      <c r="P193" s="221"/>
      <c r="Q193" s="222"/>
      <c r="R193" s="221"/>
      <c r="S193" s="222"/>
      <c r="T193" s="221"/>
      <c r="U193" s="222"/>
      <c r="V193" s="169" t="str">
        <f t="shared" si="4"/>
        <v/>
      </c>
      <c r="W193" s="39" t="str">
        <f t="shared" si="5"/>
        <v/>
      </c>
    </row>
    <row r="194" spans="4:23" ht="21.75" thickTop="1" thickBot="1">
      <c r="D194" s="274"/>
      <c r="E194" s="274"/>
      <c r="F194" s="274"/>
      <c r="G194" s="274"/>
      <c r="H194" s="274"/>
      <c r="I194" s="274"/>
      <c r="J194" s="221"/>
      <c r="K194" s="222"/>
      <c r="L194" s="221"/>
      <c r="M194" s="222"/>
      <c r="N194" s="221"/>
      <c r="O194" s="222"/>
      <c r="P194" s="221"/>
      <c r="Q194" s="222"/>
      <c r="R194" s="221"/>
      <c r="S194" s="222"/>
      <c r="T194" s="221"/>
      <c r="U194" s="222"/>
      <c r="V194" s="169" t="str">
        <f t="shared" si="4"/>
        <v/>
      </c>
      <c r="W194" s="39" t="str">
        <f t="shared" si="5"/>
        <v/>
      </c>
    </row>
    <row r="195" spans="4:23" ht="21.75" thickTop="1" thickBot="1">
      <c r="D195" s="274"/>
      <c r="E195" s="274"/>
      <c r="F195" s="274"/>
      <c r="G195" s="274"/>
      <c r="H195" s="274"/>
      <c r="I195" s="274"/>
      <c r="J195" s="221"/>
      <c r="K195" s="222"/>
      <c r="L195" s="221"/>
      <c r="M195" s="222"/>
      <c r="N195" s="221"/>
      <c r="O195" s="222"/>
      <c r="P195" s="221"/>
      <c r="Q195" s="222"/>
      <c r="R195" s="221"/>
      <c r="S195" s="222"/>
      <c r="T195" s="221"/>
      <c r="U195" s="222"/>
      <c r="V195" s="169" t="str">
        <f t="shared" si="4"/>
        <v/>
      </c>
      <c r="W195" s="39" t="str">
        <f t="shared" si="5"/>
        <v/>
      </c>
    </row>
    <row r="196" spans="4:23" ht="21.75" thickTop="1" thickBot="1">
      <c r="D196" s="274"/>
      <c r="E196" s="274"/>
      <c r="F196" s="274"/>
      <c r="G196" s="274"/>
      <c r="H196" s="274"/>
      <c r="I196" s="274"/>
      <c r="J196" s="221"/>
      <c r="K196" s="222"/>
      <c r="L196" s="221"/>
      <c r="M196" s="222"/>
      <c r="N196" s="221"/>
      <c r="O196" s="222"/>
      <c r="P196" s="221"/>
      <c r="Q196" s="222"/>
      <c r="R196" s="221"/>
      <c r="S196" s="222"/>
      <c r="T196" s="221"/>
      <c r="U196" s="222"/>
      <c r="V196" s="169" t="str">
        <f t="shared" si="4"/>
        <v/>
      </c>
      <c r="W196" s="39" t="str">
        <f t="shared" si="5"/>
        <v/>
      </c>
    </row>
    <row r="197" spans="4:23" ht="21.75" thickTop="1" thickBot="1">
      <c r="D197" s="274"/>
      <c r="E197" s="274"/>
      <c r="F197" s="274"/>
      <c r="G197" s="274"/>
      <c r="H197" s="274"/>
      <c r="I197" s="274"/>
      <c r="J197" s="221"/>
      <c r="K197" s="222"/>
      <c r="L197" s="221"/>
      <c r="M197" s="222"/>
      <c r="N197" s="221"/>
      <c r="O197" s="222"/>
      <c r="P197" s="221"/>
      <c r="Q197" s="222"/>
      <c r="R197" s="221"/>
      <c r="S197" s="222"/>
      <c r="T197" s="221"/>
      <c r="U197" s="222"/>
      <c r="V197" s="169" t="str">
        <f t="shared" si="4"/>
        <v/>
      </c>
      <c r="W197" s="39" t="str">
        <f t="shared" si="5"/>
        <v/>
      </c>
    </row>
    <row r="198" spans="4:23" ht="21.75" thickTop="1" thickBot="1">
      <c r="D198" s="274"/>
      <c r="E198" s="274"/>
      <c r="F198" s="274"/>
      <c r="G198" s="274"/>
      <c r="H198" s="274"/>
      <c r="I198" s="274"/>
      <c r="J198" s="221"/>
      <c r="K198" s="222"/>
      <c r="L198" s="221"/>
      <c r="M198" s="222"/>
      <c r="N198" s="221"/>
      <c r="O198" s="222"/>
      <c r="P198" s="221"/>
      <c r="Q198" s="222"/>
      <c r="R198" s="221"/>
      <c r="S198" s="222"/>
      <c r="T198" s="221"/>
      <c r="U198" s="222"/>
      <c r="V198" s="169" t="str">
        <f t="shared" si="4"/>
        <v/>
      </c>
      <c r="W198" s="39" t="str">
        <f t="shared" si="5"/>
        <v/>
      </c>
    </row>
    <row r="199" spans="4:23" ht="21.75" thickTop="1" thickBot="1">
      <c r="J199" s="221"/>
      <c r="K199" s="222"/>
      <c r="L199" s="221"/>
      <c r="M199" s="222"/>
      <c r="N199" s="221"/>
      <c r="O199" s="222"/>
      <c r="P199" s="221"/>
      <c r="Q199" s="222"/>
      <c r="R199" s="221"/>
      <c r="S199" s="222"/>
      <c r="T199" s="221"/>
      <c r="U199" s="222"/>
      <c r="V199" s="169" t="str">
        <f t="shared" si="4"/>
        <v/>
      </c>
      <c r="W199" s="39" t="str">
        <f t="shared" si="5"/>
        <v/>
      </c>
    </row>
    <row r="200" spans="4:23" ht="21.75" thickTop="1" thickBot="1">
      <c r="J200" s="221"/>
      <c r="K200" s="222"/>
      <c r="L200" s="221"/>
      <c r="M200" s="222"/>
      <c r="N200" s="221"/>
      <c r="O200" s="222"/>
      <c r="P200" s="221"/>
      <c r="Q200" s="222"/>
      <c r="R200" s="221"/>
      <c r="S200" s="222"/>
      <c r="T200" s="221"/>
      <c r="U200" s="222"/>
      <c r="V200" s="169" t="str">
        <f t="shared" si="4"/>
        <v/>
      </c>
      <c r="W200" s="39" t="str">
        <f t="shared" si="5"/>
        <v/>
      </c>
    </row>
    <row r="201" spans="4:23" ht="21.75" thickTop="1" thickBot="1">
      <c r="J201" s="221"/>
      <c r="K201" s="222"/>
      <c r="L201" s="221"/>
      <c r="M201" s="222"/>
      <c r="N201" s="221"/>
      <c r="O201" s="222"/>
      <c r="P201" s="221"/>
      <c r="Q201" s="222"/>
      <c r="R201" s="221"/>
      <c r="S201" s="222"/>
      <c r="T201" s="221"/>
      <c r="U201" s="222"/>
      <c r="V201" s="169" t="str">
        <f t="shared" si="4"/>
        <v/>
      </c>
      <c r="W201" s="39" t="str">
        <f t="shared" si="5"/>
        <v/>
      </c>
    </row>
    <row r="202" spans="4:23" ht="21.75" thickTop="1" thickBot="1">
      <c r="J202" s="221"/>
      <c r="K202" s="222"/>
      <c r="L202" s="221"/>
      <c r="M202" s="222"/>
      <c r="N202" s="221"/>
      <c r="O202" s="222"/>
      <c r="P202" s="221"/>
      <c r="Q202" s="222"/>
      <c r="R202" s="221"/>
      <c r="S202" s="222"/>
      <c r="T202" s="221"/>
      <c r="U202" s="222"/>
      <c r="V202" s="169" t="str">
        <f t="shared" si="4"/>
        <v/>
      </c>
      <c r="W202" s="39" t="str">
        <f t="shared" si="5"/>
        <v/>
      </c>
    </row>
    <row r="203" spans="4:23" ht="21.75" thickTop="1" thickBot="1">
      <c r="J203" s="221"/>
      <c r="K203" s="222"/>
      <c r="L203" s="221"/>
      <c r="M203" s="222"/>
      <c r="N203" s="221"/>
      <c r="O203" s="222"/>
      <c r="P203" s="221"/>
      <c r="Q203" s="222"/>
      <c r="R203" s="221"/>
      <c r="S203" s="222"/>
      <c r="T203" s="221"/>
      <c r="U203" s="222"/>
      <c r="V203" s="169" t="str">
        <f t="shared" si="4"/>
        <v/>
      </c>
      <c r="W203" s="39" t="str">
        <f t="shared" si="5"/>
        <v/>
      </c>
    </row>
    <row r="204" spans="4:23" ht="21.75" thickTop="1" thickBot="1">
      <c r="J204" s="221"/>
      <c r="K204" s="222"/>
      <c r="L204" s="221"/>
      <c r="M204" s="222"/>
      <c r="N204" s="221"/>
      <c r="O204" s="222"/>
      <c r="P204" s="221"/>
      <c r="Q204" s="222"/>
      <c r="R204" s="221"/>
      <c r="S204" s="222"/>
      <c r="T204" s="221"/>
      <c r="U204" s="222"/>
      <c r="V204" s="169" t="str">
        <f t="shared" si="4"/>
        <v/>
      </c>
      <c r="W204" s="39" t="str">
        <f t="shared" si="5"/>
        <v/>
      </c>
    </row>
    <row r="205" spans="4:23" ht="21.75" thickTop="1" thickBot="1">
      <c r="J205" s="221"/>
      <c r="K205" s="222"/>
      <c r="L205" s="221"/>
      <c r="M205" s="222"/>
      <c r="N205" s="221"/>
      <c r="O205" s="222"/>
      <c r="P205" s="221"/>
      <c r="Q205" s="222"/>
      <c r="R205" s="221"/>
      <c r="S205" s="222"/>
      <c r="T205" s="221"/>
      <c r="U205" s="222"/>
      <c r="V205" s="169" t="str">
        <f t="shared" si="4"/>
        <v/>
      </c>
      <c r="W205" s="39" t="str">
        <f t="shared" si="5"/>
        <v/>
      </c>
    </row>
    <row r="206" spans="4:23" ht="21.75" thickTop="1" thickBot="1">
      <c r="J206" s="221"/>
      <c r="K206" s="222"/>
      <c r="L206" s="221"/>
      <c r="M206" s="222"/>
      <c r="N206" s="221"/>
      <c r="O206" s="222"/>
      <c r="P206" s="221"/>
      <c r="Q206" s="222"/>
      <c r="R206" s="221"/>
      <c r="S206" s="222"/>
      <c r="T206" s="221"/>
      <c r="U206" s="222"/>
      <c r="V206" s="169" t="str">
        <f t="shared" si="4"/>
        <v/>
      </c>
      <c r="W206" s="39" t="str">
        <f t="shared" si="5"/>
        <v/>
      </c>
    </row>
    <row r="207" spans="4:23" ht="21.75" thickTop="1" thickBot="1">
      <c r="J207" s="221"/>
      <c r="K207" s="222"/>
      <c r="L207" s="221"/>
      <c r="M207" s="222"/>
      <c r="N207" s="221"/>
      <c r="O207" s="222"/>
      <c r="P207" s="221"/>
      <c r="Q207" s="222"/>
      <c r="R207" s="221"/>
      <c r="S207" s="222"/>
      <c r="T207" s="221"/>
      <c r="U207" s="222"/>
      <c r="V207" s="169" t="str">
        <f t="shared" ref="V207:V270" si="6">IF(AND(COUNTA(K207,M207,O207,Q207,S207,U207)=0,COUNTA(J207,L207,N207,P207,R207,T207)=6),"x","")</f>
        <v/>
      </c>
      <c r="W207" s="39" t="str">
        <f t="shared" si="5"/>
        <v/>
      </c>
    </row>
    <row r="208" spans="4:23" ht="21.75" thickTop="1" thickBot="1">
      <c r="J208" s="221"/>
      <c r="K208" s="222"/>
      <c r="L208" s="221"/>
      <c r="M208" s="222"/>
      <c r="N208" s="221"/>
      <c r="O208" s="222"/>
      <c r="P208" s="221"/>
      <c r="Q208" s="222"/>
      <c r="R208" s="221"/>
      <c r="S208" s="222"/>
      <c r="T208" s="221"/>
      <c r="U208" s="222"/>
      <c r="V208" s="169" t="str">
        <f t="shared" si="6"/>
        <v/>
      </c>
      <c r="W208" s="39" t="str">
        <f t="shared" si="5"/>
        <v/>
      </c>
    </row>
    <row r="209" spans="10:23" ht="21.75" thickTop="1" thickBot="1">
      <c r="J209" s="221"/>
      <c r="K209" s="222"/>
      <c r="L209" s="221"/>
      <c r="M209" s="222"/>
      <c r="N209" s="221"/>
      <c r="O209" s="222"/>
      <c r="P209" s="221"/>
      <c r="Q209" s="222"/>
      <c r="R209" s="221"/>
      <c r="S209" s="222"/>
      <c r="T209" s="221"/>
      <c r="U209" s="222"/>
      <c r="V209" s="169" t="str">
        <f t="shared" si="6"/>
        <v/>
      </c>
      <c r="W209" s="39" t="str">
        <f t="shared" ref="W209:W272" si="7">IF(COUNTA(K209,M209,O209,Q209,S209,U209)=1,"x","")</f>
        <v/>
      </c>
    </row>
    <row r="210" spans="10:23" ht="21.75" thickTop="1" thickBot="1">
      <c r="J210" s="221"/>
      <c r="K210" s="222"/>
      <c r="L210" s="221"/>
      <c r="M210" s="222"/>
      <c r="N210" s="221"/>
      <c r="O210" s="222"/>
      <c r="P210" s="221"/>
      <c r="Q210" s="222"/>
      <c r="R210" s="221"/>
      <c r="S210" s="222"/>
      <c r="T210" s="221"/>
      <c r="U210" s="222"/>
      <c r="V210" s="169" t="str">
        <f t="shared" si="6"/>
        <v/>
      </c>
      <c r="W210" s="39" t="str">
        <f t="shared" si="7"/>
        <v/>
      </c>
    </row>
    <row r="211" spans="10:23" ht="21.75" thickTop="1" thickBot="1">
      <c r="J211" s="221"/>
      <c r="K211" s="222"/>
      <c r="L211" s="221"/>
      <c r="M211" s="222"/>
      <c r="N211" s="221"/>
      <c r="O211" s="222"/>
      <c r="P211" s="221"/>
      <c r="Q211" s="222"/>
      <c r="R211" s="221"/>
      <c r="S211" s="222"/>
      <c r="T211" s="221"/>
      <c r="U211" s="222"/>
      <c r="V211" s="169" t="str">
        <f t="shared" si="6"/>
        <v/>
      </c>
      <c r="W211" s="39" t="str">
        <f t="shared" si="7"/>
        <v/>
      </c>
    </row>
    <row r="212" spans="10:23" ht="21.75" thickTop="1" thickBot="1">
      <c r="J212" s="221"/>
      <c r="K212" s="222"/>
      <c r="L212" s="221"/>
      <c r="M212" s="222"/>
      <c r="N212" s="221"/>
      <c r="O212" s="222"/>
      <c r="P212" s="221"/>
      <c r="Q212" s="222"/>
      <c r="R212" s="221"/>
      <c r="S212" s="222"/>
      <c r="T212" s="221"/>
      <c r="U212" s="222"/>
      <c r="V212" s="169" t="str">
        <f t="shared" si="6"/>
        <v/>
      </c>
      <c r="W212" s="39" t="str">
        <f t="shared" si="7"/>
        <v/>
      </c>
    </row>
    <row r="213" spans="10:23" ht="21.75" thickTop="1" thickBot="1">
      <c r="J213" s="221"/>
      <c r="K213" s="222"/>
      <c r="L213" s="221"/>
      <c r="M213" s="222"/>
      <c r="N213" s="221"/>
      <c r="O213" s="222"/>
      <c r="P213" s="221"/>
      <c r="Q213" s="222"/>
      <c r="R213" s="221"/>
      <c r="S213" s="222"/>
      <c r="T213" s="221"/>
      <c r="U213" s="222"/>
      <c r="V213" s="169" t="str">
        <f t="shared" si="6"/>
        <v/>
      </c>
      <c r="W213" s="39" t="str">
        <f t="shared" si="7"/>
        <v/>
      </c>
    </row>
    <row r="214" spans="10:23" ht="21.75" thickTop="1" thickBot="1">
      <c r="J214" s="221"/>
      <c r="K214" s="222"/>
      <c r="L214" s="221"/>
      <c r="M214" s="222"/>
      <c r="N214" s="221"/>
      <c r="O214" s="222"/>
      <c r="P214" s="221"/>
      <c r="Q214" s="222"/>
      <c r="R214" s="221"/>
      <c r="S214" s="222"/>
      <c r="T214" s="221"/>
      <c r="U214" s="222"/>
      <c r="V214" s="169" t="str">
        <f t="shared" si="6"/>
        <v/>
      </c>
      <c r="W214" s="39" t="str">
        <f t="shared" si="7"/>
        <v/>
      </c>
    </row>
    <row r="215" spans="10:23" ht="21.75" thickTop="1" thickBot="1">
      <c r="J215" s="221"/>
      <c r="K215" s="222"/>
      <c r="L215" s="221"/>
      <c r="M215" s="222"/>
      <c r="N215" s="221"/>
      <c r="O215" s="222"/>
      <c r="P215" s="221"/>
      <c r="Q215" s="222"/>
      <c r="R215" s="221"/>
      <c r="S215" s="222"/>
      <c r="T215" s="221"/>
      <c r="U215" s="222"/>
      <c r="V215" s="169" t="str">
        <f t="shared" si="6"/>
        <v/>
      </c>
      <c r="W215" s="39" t="str">
        <f t="shared" si="7"/>
        <v/>
      </c>
    </row>
    <row r="216" spans="10:23" ht="21.75" thickTop="1" thickBot="1">
      <c r="J216" s="221"/>
      <c r="K216" s="222"/>
      <c r="L216" s="221"/>
      <c r="M216" s="222"/>
      <c r="N216" s="221"/>
      <c r="O216" s="222"/>
      <c r="P216" s="221"/>
      <c r="Q216" s="222"/>
      <c r="R216" s="221"/>
      <c r="S216" s="222"/>
      <c r="T216" s="221"/>
      <c r="U216" s="222"/>
      <c r="V216" s="169" t="str">
        <f t="shared" si="6"/>
        <v/>
      </c>
      <c r="W216" s="39" t="str">
        <f t="shared" si="7"/>
        <v/>
      </c>
    </row>
    <row r="217" spans="10:23" ht="21.75" thickTop="1" thickBot="1">
      <c r="J217" s="221"/>
      <c r="K217" s="222"/>
      <c r="L217" s="221"/>
      <c r="M217" s="222"/>
      <c r="N217" s="221"/>
      <c r="O217" s="222"/>
      <c r="P217" s="221"/>
      <c r="Q217" s="222"/>
      <c r="R217" s="221"/>
      <c r="S217" s="222"/>
      <c r="T217" s="221"/>
      <c r="U217" s="222"/>
      <c r="V217" s="169" t="str">
        <f t="shared" si="6"/>
        <v/>
      </c>
      <c r="W217" s="39" t="str">
        <f t="shared" si="7"/>
        <v/>
      </c>
    </row>
    <row r="218" spans="10:23" ht="21.75" thickTop="1" thickBot="1">
      <c r="J218" s="221"/>
      <c r="K218" s="222"/>
      <c r="L218" s="221"/>
      <c r="M218" s="222"/>
      <c r="N218" s="221"/>
      <c r="O218" s="222"/>
      <c r="P218" s="221"/>
      <c r="Q218" s="222"/>
      <c r="R218" s="221"/>
      <c r="S218" s="222"/>
      <c r="T218" s="221"/>
      <c r="U218" s="222"/>
      <c r="V218" s="169" t="str">
        <f t="shared" si="6"/>
        <v/>
      </c>
      <c r="W218" s="39" t="str">
        <f t="shared" si="7"/>
        <v/>
      </c>
    </row>
    <row r="219" spans="10:23" ht="21.75" thickTop="1" thickBot="1">
      <c r="J219" s="221"/>
      <c r="K219" s="222"/>
      <c r="L219" s="221"/>
      <c r="M219" s="222"/>
      <c r="N219" s="221"/>
      <c r="O219" s="222"/>
      <c r="P219" s="221"/>
      <c r="Q219" s="222"/>
      <c r="R219" s="221"/>
      <c r="S219" s="222"/>
      <c r="T219" s="221"/>
      <c r="U219" s="222"/>
      <c r="V219" s="169" t="str">
        <f t="shared" si="6"/>
        <v/>
      </c>
      <c r="W219" s="39" t="str">
        <f t="shared" si="7"/>
        <v/>
      </c>
    </row>
    <row r="220" spans="10:23" ht="21.75" thickTop="1" thickBot="1">
      <c r="J220" s="221"/>
      <c r="K220" s="222"/>
      <c r="L220" s="221"/>
      <c r="M220" s="222"/>
      <c r="N220" s="221"/>
      <c r="O220" s="222"/>
      <c r="P220" s="221"/>
      <c r="Q220" s="222"/>
      <c r="R220" s="221"/>
      <c r="S220" s="222"/>
      <c r="T220" s="221"/>
      <c r="U220" s="222"/>
      <c r="V220" s="169" t="str">
        <f t="shared" si="6"/>
        <v/>
      </c>
      <c r="W220" s="39" t="str">
        <f t="shared" si="7"/>
        <v/>
      </c>
    </row>
    <row r="221" spans="10:23" ht="21.75" thickTop="1" thickBot="1">
      <c r="J221" s="221"/>
      <c r="K221" s="222"/>
      <c r="L221" s="221"/>
      <c r="M221" s="222"/>
      <c r="N221" s="221"/>
      <c r="O221" s="222"/>
      <c r="P221" s="221"/>
      <c r="Q221" s="222"/>
      <c r="R221" s="221"/>
      <c r="S221" s="222"/>
      <c r="T221" s="221"/>
      <c r="U221" s="222"/>
      <c r="V221" s="169" t="str">
        <f t="shared" si="6"/>
        <v/>
      </c>
      <c r="W221" s="39" t="str">
        <f t="shared" si="7"/>
        <v/>
      </c>
    </row>
    <row r="222" spans="10:23" ht="21.75" thickTop="1" thickBot="1">
      <c r="J222" s="221"/>
      <c r="K222" s="222"/>
      <c r="L222" s="221"/>
      <c r="M222" s="222"/>
      <c r="N222" s="221"/>
      <c r="O222" s="222"/>
      <c r="P222" s="221"/>
      <c r="Q222" s="222"/>
      <c r="R222" s="221"/>
      <c r="S222" s="222"/>
      <c r="T222" s="221"/>
      <c r="U222" s="222"/>
      <c r="V222" s="169" t="str">
        <f t="shared" si="6"/>
        <v/>
      </c>
      <c r="W222" s="39" t="str">
        <f t="shared" si="7"/>
        <v/>
      </c>
    </row>
    <row r="223" spans="10:23" ht="21.75" thickTop="1" thickBot="1">
      <c r="J223" s="221"/>
      <c r="K223" s="222"/>
      <c r="L223" s="221"/>
      <c r="M223" s="222"/>
      <c r="N223" s="221"/>
      <c r="O223" s="222"/>
      <c r="P223" s="221"/>
      <c r="Q223" s="222"/>
      <c r="R223" s="221"/>
      <c r="S223" s="222"/>
      <c r="T223" s="221"/>
      <c r="U223" s="222"/>
      <c r="V223" s="169" t="str">
        <f t="shared" si="6"/>
        <v/>
      </c>
      <c r="W223" s="39" t="str">
        <f t="shared" si="7"/>
        <v/>
      </c>
    </row>
    <row r="224" spans="10:23" ht="21.75" thickTop="1" thickBot="1">
      <c r="J224" s="221"/>
      <c r="K224" s="222"/>
      <c r="L224" s="221"/>
      <c r="M224" s="222"/>
      <c r="N224" s="221"/>
      <c r="O224" s="222"/>
      <c r="P224" s="221"/>
      <c r="Q224" s="222"/>
      <c r="R224" s="221"/>
      <c r="S224" s="222"/>
      <c r="T224" s="221"/>
      <c r="U224" s="222"/>
      <c r="V224" s="169" t="str">
        <f t="shared" si="6"/>
        <v/>
      </c>
      <c r="W224" s="39" t="str">
        <f t="shared" si="7"/>
        <v/>
      </c>
    </row>
    <row r="225" spans="10:23" ht="21.75" thickTop="1" thickBot="1">
      <c r="J225" s="221"/>
      <c r="K225" s="222"/>
      <c r="L225" s="221"/>
      <c r="M225" s="222"/>
      <c r="N225" s="221"/>
      <c r="O225" s="222"/>
      <c r="P225" s="221"/>
      <c r="Q225" s="222"/>
      <c r="R225" s="221"/>
      <c r="S225" s="222"/>
      <c r="T225" s="221"/>
      <c r="U225" s="222"/>
      <c r="V225" s="169" t="str">
        <f t="shared" si="6"/>
        <v/>
      </c>
      <c r="W225" s="39" t="str">
        <f t="shared" si="7"/>
        <v/>
      </c>
    </row>
    <row r="226" spans="10:23" ht="21.75" thickTop="1" thickBot="1">
      <c r="J226" s="221"/>
      <c r="K226" s="222"/>
      <c r="L226" s="221"/>
      <c r="M226" s="222"/>
      <c r="N226" s="221"/>
      <c r="O226" s="222"/>
      <c r="P226" s="221"/>
      <c r="Q226" s="222"/>
      <c r="R226" s="221"/>
      <c r="S226" s="222"/>
      <c r="T226" s="221"/>
      <c r="U226" s="222"/>
      <c r="V226" s="169" t="str">
        <f t="shared" si="6"/>
        <v/>
      </c>
      <c r="W226" s="39" t="str">
        <f t="shared" si="7"/>
        <v/>
      </c>
    </row>
    <row r="227" spans="10:23" ht="21.75" thickTop="1" thickBot="1">
      <c r="J227" s="221"/>
      <c r="K227" s="222"/>
      <c r="L227" s="221"/>
      <c r="M227" s="222"/>
      <c r="N227" s="221"/>
      <c r="O227" s="222"/>
      <c r="P227" s="221"/>
      <c r="Q227" s="222"/>
      <c r="R227" s="221"/>
      <c r="S227" s="222"/>
      <c r="T227" s="221"/>
      <c r="U227" s="222"/>
      <c r="V227" s="169" t="str">
        <f t="shared" si="6"/>
        <v/>
      </c>
      <c r="W227" s="39" t="str">
        <f t="shared" si="7"/>
        <v/>
      </c>
    </row>
    <row r="228" spans="10:23" ht="21.75" thickTop="1" thickBot="1">
      <c r="J228" s="221"/>
      <c r="K228" s="222"/>
      <c r="L228" s="221"/>
      <c r="M228" s="222"/>
      <c r="N228" s="221"/>
      <c r="O228" s="222"/>
      <c r="P228" s="221"/>
      <c r="Q228" s="222"/>
      <c r="R228" s="221"/>
      <c r="S228" s="222"/>
      <c r="T228" s="221"/>
      <c r="U228" s="222"/>
      <c r="V228" s="169" t="str">
        <f t="shared" si="6"/>
        <v/>
      </c>
      <c r="W228" s="39" t="str">
        <f t="shared" si="7"/>
        <v/>
      </c>
    </row>
    <row r="229" spans="10:23" ht="21.75" thickTop="1" thickBot="1">
      <c r="J229" s="221"/>
      <c r="K229" s="222"/>
      <c r="L229" s="221"/>
      <c r="M229" s="222"/>
      <c r="N229" s="221"/>
      <c r="O229" s="222"/>
      <c r="P229" s="221"/>
      <c r="Q229" s="222"/>
      <c r="R229" s="221"/>
      <c r="S229" s="222"/>
      <c r="T229" s="221"/>
      <c r="U229" s="222"/>
      <c r="V229" s="169" t="str">
        <f t="shared" si="6"/>
        <v/>
      </c>
      <c r="W229" s="39" t="str">
        <f t="shared" si="7"/>
        <v/>
      </c>
    </row>
    <row r="230" spans="10:23" ht="21.75" thickTop="1" thickBot="1">
      <c r="J230" s="221"/>
      <c r="K230" s="222"/>
      <c r="L230" s="221"/>
      <c r="M230" s="222"/>
      <c r="N230" s="221"/>
      <c r="O230" s="222"/>
      <c r="P230" s="221"/>
      <c r="Q230" s="222"/>
      <c r="R230" s="221"/>
      <c r="S230" s="222"/>
      <c r="T230" s="221"/>
      <c r="U230" s="222"/>
      <c r="V230" s="169" t="str">
        <f t="shared" si="6"/>
        <v/>
      </c>
      <c r="W230" s="39" t="str">
        <f t="shared" si="7"/>
        <v/>
      </c>
    </row>
    <row r="231" spans="10:23" ht="21.75" thickTop="1" thickBot="1">
      <c r="J231" s="221"/>
      <c r="K231" s="222"/>
      <c r="L231" s="221"/>
      <c r="M231" s="222"/>
      <c r="N231" s="221"/>
      <c r="O231" s="222"/>
      <c r="P231" s="221"/>
      <c r="Q231" s="222"/>
      <c r="R231" s="221"/>
      <c r="S231" s="222"/>
      <c r="T231" s="221"/>
      <c r="U231" s="222"/>
      <c r="V231" s="169" t="str">
        <f t="shared" si="6"/>
        <v/>
      </c>
      <c r="W231" s="39" t="str">
        <f t="shared" si="7"/>
        <v/>
      </c>
    </row>
    <row r="232" spans="10:23" ht="21.75" thickTop="1" thickBot="1">
      <c r="J232" s="221"/>
      <c r="K232" s="222"/>
      <c r="L232" s="221"/>
      <c r="M232" s="222"/>
      <c r="N232" s="221"/>
      <c r="O232" s="222"/>
      <c r="P232" s="221"/>
      <c r="Q232" s="222"/>
      <c r="R232" s="221"/>
      <c r="S232" s="222"/>
      <c r="T232" s="221"/>
      <c r="U232" s="222"/>
      <c r="V232" s="169" t="str">
        <f t="shared" si="6"/>
        <v/>
      </c>
      <c r="W232" s="39" t="str">
        <f t="shared" si="7"/>
        <v/>
      </c>
    </row>
    <row r="233" spans="10:23" ht="21.75" thickTop="1" thickBot="1">
      <c r="J233" s="221"/>
      <c r="K233" s="222"/>
      <c r="L233" s="221"/>
      <c r="M233" s="222"/>
      <c r="N233" s="221"/>
      <c r="O233" s="222"/>
      <c r="P233" s="221"/>
      <c r="Q233" s="222"/>
      <c r="R233" s="221"/>
      <c r="S233" s="222"/>
      <c r="T233" s="221"/>
      <c r="U233" s="222"/>
      <c r="V233" s="169" t="str">
        <f t="shared" si="6"/>
        <v/>
      </c>
      <c r="W233" s="39" t="str">
        <f t="shared" si="7"/>
        <v/>
      </c>
    </row>
    <row r="234" spans="10:23" ht="21.75" thickTop="1" thickBot="1">
      <c r="J234" s="221"/>
      <c r="K234" s="222"/>
      <c r="L234" s="221"/>
      <c r="M234" s="222"/>
      <c r="N234" s="221"/>
      <c r="O234" s="222"/>
      <c r="P234" s="221"/>
      <c r="Q234" s="222"/>
      <c r="R234" s="221"/>
      <c r="S234" s="222"/>
      <c r="T234" s="221"/>
      <c r="U234" s="222"/>
      <c r="V234" s="169" t="str">
        <f t="shared" si="6"/>
        <v/>
      </c>
      <c r="W234" s="39" t="str">
        <f t="shared" si="7"/>
        <v/>
      </c>
    </row>
    <row r="235" spans="10:23" ht="21.75" thickTop="1" thickBot="1">
      <c r="J235" s="221"/>
      <c r="K235" s="222"/>
      <c r="L235" s="221"/>
      <c r="M235" s="222"/>
      <c r="N235" s="221"/>
      <c r="O235" s="222"/>
      <c r="P235" s="221"/>
      <c r="Q235" s="222"/>
      <c r="R235" s="221"/>
      <c r="S235" s="222"/>
      <c r="T235" s="221"/>
      <c r="U235" s="222"/>
      <c r="V235" s="169" t="str">
        <f t="shared" si="6"/>
        <v/>
      </c>
      <c r="W235" s="39" t="str">
        <f t="shared" si="7"/>
        <v/>
      </c>
    </row>
    <row r="236" spans="10:23" ht="21.75" thickTop="1" thickBot="1">
      <c r="J236" s="221"/>
      <c r="K236" s="222"/>
      <c r="L236" s="221"/>
      <c r="M236" s="222"/>
      <c r="N236" s="221"/>
      <c r="O236" s="222"/>
      <c r="P236" s="221"/>
      <c r="Q236" s="222"/>
      <c r="R236" s="221"/>
      <c r="S236" s="222"/>
      <c r="T236" s="221"/>
      <c r="U236" s="222"/>
      <c r="V236" s="169" t="str">
        <f t="shared" si="6"/>
        <v/>
      </c>
      <c r="W236" s="39" t="str">
        <f t="shared" si="7"/>
        <v/>
      </c>
    </row>
    <row r="237" spans="10:23" ht="21.75" thickTop="1" thickBot="1">
      <c r="J237" s="221"/>
      <c r="K237" s="222"/>
      <c r="L237" s="221"/>
      <c r="M237" s="222"/>
      <c r="N237" s="221"/>
      <c r="O237" s="222"/>
      <c r="P237" s="221"/>
      <c r="Q237" s="222"/>
      <c r="R237" s="221"/>
      <c r="S237" s="222"/>
      <c r="T237" s="221"/>
      <c r="U237" s="222"/>
      <c r="V237" s="169" t="str">
        <f t="shared" si="6"/>
        <v/>
      </c>
      <c r="W237" s="39" t="str">
        <f t="shared" si="7"/>
        <v/>
      </c>
    </row>
    <row r="238" spans="10:23" ht="21.75" thickTop="1" thickBot="1">
      <c r="J238" s="221"/>
      <c r="K238" s="222"/>
      <c r="L238" s="221"/>
      <c r="M238" s="222"/>
      <c r="N238" s="221"/>
      <c r="O238" s="222"/>
      <c r="P238" s="221"/>
      <c r="Q238" s="222"/>
      <c r="R238" s="221"/>
      <c r="S238" s="222"/>
      <c r="T238" s="221"/>
      <c r="U238" s="222"/>
      <c r="V238" s="169" t="str">
        <f t="shared" si="6"/>
        <v/>
      </c>
      <c r="W238" s="39" t="str">
        <f t="shared" si="7"/>
        <v/>
      </c>
    </row>
    <row r="239" spans="10:23" ht="21.75" thickTop="1" thickBot="1">
      <c r="J239" s="221"/>
      <c r="K239" s="222"/>
      <c r="L239" s="221"/>
      <c r="M239" s="222"/>
      <c r="N239" s="221"/>
      <c r="O239" s="222"/>
      <c r="P239" s="221"/>
      <c r="Q239" s="222"/>
      <c r="R239" s="221"/>
      <c r="S239" s="222"/>
      <c r="T239" s="221"/>
      <c r="U239" s="222"/>
      <c r="V239" s="169" t="str">
        <f t="shared" si="6"/>
        <v/>
      </c>
      <c r="W239" s="39" t="str">
        <f t="shared" si="7"/>
        <v/>
      </c>
    </row>
    <row r="240" spans="10:23" ht="21.75" thickTop="1" thickBot="1">
      <c r="J240" s="221"/>
      <c r="K240" s="222"/>
      <c r="L240" s="221"/>
      <c r="M240" s="222"/>
      <c r="N240" s="221"/>
      <c r="O240" s="222"/>
      <c r="P240" s="221"/>
      <c r="Q240" s="222"/>
      <c r="R240" s="221"/>
      <c r="S240" s="222"/>
      <c r="T240" s="221"/>
      <c r="U240" s="222"/>
      <c r="V240" s="169" t="str">
        <f t="shared" si="6"/>
        <v/>
      </c>
      <c r="W240" s="39" t="str">
        <f t="shared" si="7"/>
        <v/>
      </c>
    </row>
    <row r="241" spans="10:23" ht="21.75" thickTop="1" thickBot="1">
      <c r="J241" s="221"/>
      <c r="K241" s="222"/>
      <c r="L241" s="221"/>
      <c r="M241" s="222"/>
      <c r="N241" s="221"/>
      <c r="O241" s="222"/>
      <c r="P241" s="221"/>
      <c r="Q241" s="222"/>
      <c r="R241" s="221"/>
      <c r="S241" s="222"/>
      <c r="T241" s="221"/>
      <c r="U241" s="222"/>
      <c r="V241" s="169" t="str">
        <f t="shared" si="6"/>
        <v/>
      </c>
      <c r="W241" s="39" t="str">
        <f t="shared" si="7"/>
        <v/>
      </c>
    </row>
    <row r="242" spans="10:23" ht="21.75" thickTop="1" thickBot="1">
      <c r="J242" s="221"/>
      <c r="K242" s="222"/>
      <c r="L242" s="221"/>
      <c r="M242" s="222"/>
      <c r="N242" s="221"/>
      <c r="O242" s="222"/>
      <c r="P242" s="221"/>
      <c r="Q242" s="222"/>
      <c r="R242" s="221"/>
      <c r="S242" s="222"/>
      <c r="T242" s="221"/>
      <c r="U242" s="222"/>
      <c r="V242" s="169" t="str">
        <f t="shared" si="6"/>
        <v/>
      </c>
      <c r="W242" s="39" t="str">
        <f t="shared" si="7"/>
        <v/>
      </c>
    </row>
    <row r="243" spans="10:23" ht="21.75" thickTop="1" thickBot="1">
      <c r="J243" s="221"/>
      <c r="K243" s="222"/>
      <c r="L243" s="221"/>
      <c r="M243" s="222"/>
      <c r="N243" s="221"/>
      <c r="O243" s="222"/>
      <c r="P243" s="221"/>
      <c r="Q243" s="222"/>
      <c r="R243" s="221"/>
      <c r="S243" s="222"/>
      <c r="T243" s="221"/>
      <c r="U243" s="222"/>
      <c r="V243" s="169" t="str">
        <f t="shared" si="6"/>
        <v/>
      </c>
      <c r="W243" s="39" t="str">
        <f t="shared" si="7"/>
        <v/>
      </c>
    </row>
    <row r="244" spans="10:23" ht="21.75" thickTop="1" thickBot="1">
      <c r="J244" s="221"/>
      <c r="K244" s="222"/>
      <c r="L244" s="221"/>
      <c r="M244" s="222"/>
      <c r="N244" s="221"/>
      <c r="O244" s="222"/>
      <c r="P244" s="221"/>
      <c r="Q244" s="222"/>
      <c r="R244" s="221"/>
      <c r="S244" s="222"/>
      <c r="T244" s="221"/>
      <c r="U244" s="222"/>
      <c r="V244" s="169" t="str">
        <f t="shared" si="6"/>
        <v/>
      </c>
      <c r="W244" s="39" t="str">
        <f t="shared" si="7"/>
        <v/>
      </c>
    </row>
    <row r="245" spans="10:23" ht="21.75" thickTop="1" thickBot="1">
      <c r="J245" s="221"/>
      <c r="K245" s="222"/>
      <c r="L245" s="221"/>
      <c r="M245" s="222"/>
      <c r="N245" s="221"/>
      <c r="O245" s="222"/>
      <c r="P245" s="221"/>
      <c r="Q245" s="222"/>
      <c r="R245" s="221"/>
      <c r="S245" s="222"/>
      <c r="T245" s="221"/>
      <c r="U245" s="222"/>
      <c r="V245" s="169" t="str">
        <f t="shared" si="6"/>
        <v/>
      </c>
      <c r="W245" s="39" t="str">
        <f t="shared" si="7"/>
        <v/>
      </c>
    </row>
    <row r="246" spans="10:23" ht="21.75" thickTop="1" thickBot="1">
      <c r="J246" s="221"/>
      <c r="K246" s="222"/>
      <c r="L246" s="221"/>
      <c r="M246" s="222"/>
      <c r="N246" s="221"/>
      <c r="O246" s="222"/>
      <c r="P246" s="221"/>
      <c r="Q246" s="222"/>
      <c r="R246" s="221"/>
      <c r="S246" s="222"/>
      <c r="T246" s="221"/>
      <c r="U246" s="222"/>
      <c r="V246" s="169" t="str">
        <f t="shared" si="6"/>
        <v/>
      </c>
      <c r="W246" s="39" t="str">
        <f t="shared" si="7"/>
        <v/>
      </c>
    </row>
    <row r="247" spans="10:23" ht="21.75" thickTop="1" thickBot="1">
      <c r="J247" s="221"/>
      <c r="K247" s="222"/>
      <c r="L247" s="221"/>
      <c r="M247" s="222"/>
      <c r="N247" s="221"/>
      <c r="O247" s="222"/>
      <c r="P247" s="221"/>
      <c r="Q247" s="222"/>
      <c r="R247" s="221"/>
      <c r="S247" s="222"/>
      <c r="T247" s="221"/>
      <c r="U247" s="222"/>
      <c r="V247" s="169" t="str">
        <f t="shared" si="6"/>
        <v/>
      </c>
      <c r="W247" s="39" t="str">
        <f t="shared" si="7"/>
        <v/>
      </c>
    </row>
    <row r="248" spans="10:23" ht="21.75" thickTop="1" thickBot="1">
      <c r="J248" s="221"/>
      <c r="K248" s="222"/>
      <c r="L248" s="221"/>
      <c r="M248" s="222"/>
      <c r="N248" s="221"/>
      <c r="O248" s="222"/>
      <c r="P248" s="221"/>
      <c r="Q248" s="222"/>
      <c r="R248" s="221"/>
      <c r="S248" s="222"/>
      <c r="T248" s="221"/>
      <c r="U248" s="222"/>
      <c r="V248" s="169" t="str">
        <f t="shared" si="6"/>
        <v/>
      </c>
      <c r="W248" s="39" t="str">
        <f t="shared" si="7"/>
        <v/>
      </c>
    </row>
    <row r="249" spans="10:23" ht="21.75" thickTop="1" thickBot="1">
      <c r="J249" s="221"/>
      <c r="K249" s="222"/>
      <c r="L249" s="221"/>
      <c r="M249" s="222"/>
      <c r="N249" s="221"/>
      <c r="O249" s="222"/>
      <c r="P249" s="221"/>
      <c r="Q249" s="222"/>
      <c r="R249" s="221"/>
      <c r="S249" s="222"/>
      <c r="T249" s="221"/>
      <c r="U249" s="222"/>
      <c r="V249" s="169" t="str">
        <f t="shared" si="6"/>
        <v/>
      </c>
      <c r="W249" s="39" t="str">
        <f t="shared" si="7"/>
        <v/>
      </c>
    </row>
    <row r="250" spans="10:23" ht="21.75" thickTop="1" thickBot="1">
      <c r="J250" s="221"/>
      <c r="K250" s="222"/>
      <c r="L250" s="221"/>
      <c r="M250" s="222"/>
      <c r="N250" s="221"/>
      <c r="O250" s="222"/>
      <c r="P250" s="221"/>
      <c r="Q250" s="222"/>
      <c r="R250" s="221"/>
      <c r="S250" s="222"/>
      <c r="T250" s="221"/>
      <c r="U250" s="222"/>
      <c r="V250" s="169" t="str">
        <f t="shared" si="6"/>
        <v/>
      </c>
      <c r="W250" s="39" t="str">
        <f t="shared" si="7"/>
        <v/>
      </c>
    </row>
    <row r="251" spans="10:23" ht="21.75" thickTop="1" thickBot="1">
      <c r="J251" s="221"/>
      <c r="K251" s="222"/>
      <c r="L251" s="221"/>
      <c r="M251" s="222"/>
      <c r="N251" s="221"/>
      <c r="O251" s="222"/>
      <c r="P251" s="221"/>
      <c r="Q251" s="222"/>
      <c r="R251" s="221"/>
      <c r="S251" s="222"/>
      <c r="T251" s="221"/>
      <c r="U251" s="222"/>
      <c r="V251" s="169" t="str">
        <f t="shared" si="6"/>
        <v/>
      </c>
      <c r="W251" s="39" t="str">
        <f t="shared" si="7"/>
        <v/>
      </c>
    </row>
    <row r="252" spans="10:23" ht="21.75" thickTop="1" thickBot="1">
      <c r="J252" s="221"/>
      <c r="K252" s="222"/>
      <c r="L252" s="221"/>
      <c r="M252" s="222"/>
      <c r="N252" s="221"/>
      <c r="O252" s="222"/>
      <c r="P252" s="221"/>
      <c r="Q252" s="222"/>
      <c r="R252" s="221"/>
      <c r="S252" s="222"/>
      <c r="T252" s="221"/>
      <c r="U252" s="222"/>
      <c r="V252" s="169" t="str">
        <f t="shared" si="6"/>
        <v/>
      </c>
      <c r="W252" s="39" t="str">
        <f t="shared" si="7"/>
        <v/>
      </c>
    </row>
    <row r="253" spans="10:23" ht="21.75" thickTop="1" thickBot="1">
      <c r="J253" s="221"/>
      <c r="K253" s="222"/>
      <c r="L253" s="221"/>
      <c r="M253" s="222"/>
      <c r="N253" s="221"/>
      <c r="O253" s="222"/>
      <c r="P253" s="221"/>
      <c r="Q253" s="222"/>
      <c r="R253" s="221"/>
      <c r="S253" s="222"/>
      <c r="T253" s="221"/>
      <c r="U253" s="222"/>
      <c r="V253" s="169" t="str">
        <f t="shared" si="6"/>
        <v/>
      </c>
      <c r="W253" s="39" t="str">
        <f t="shared" si="7"/>
        <v/>
      </c>
    </row>
    <row r="254" spans="10:23" ht="21.75" thickTop="1" thickBot="1">
      <c r="J254" s="221"/>
      <c r="K254" s="222"/>
      <c r="L254" s="221"/>
      <c r="M254" s="222"/>
      <c r="N254" s="221"/>
      <c r="O254" s="222"/>
      <c r="P254" s="221"/>
      <c r="Q254" s="222"/>
      <c r="R254" s="221"/>
      <c r="S254" s="222"/>
      <c r="T254" s="221"/>
      <c r="U254" s="222"/>
      <c r="V254" s="169" t="str">
        <f t="shared" si="6"/>
        <v/>
      </c>
      <c r="W254" s="39" t="str">
        <f t="shared" si="7"/>
        <v/>
      </c>
    </row>
    <row r="255" spans="10:23" ht="21.75" thickTop="1" thickBot="1">
      <c r="J255" s="221"/>
      <c r="K255" s="222"/>
      <c r="L255" s="221"/>
      <c r="M255" s="222"/>
      <c r="N255" s="221"/>
      <c r="O255" s="222"/>
      <c r="P255" s="221"/>
      <c r="Q255" s="222"/>
      <c r="R255" s="221"/>
      <c r="S255" s="222"/>
      <c r="T255" s="221"/>
      <c r="U255" s="222"/>
      <c r="V255" s="169" t="str">
        <f t="shared" si="6"/>
        <v/>
      </c>
      <c r="W255" s="39" t="str">
        <f t="shared" si="7"/>
        <v/>
      </c>
    </row>
    <row r="256" spans="10:23" ht="21.75" thickTop="1" thickBot="1">
      <c r="J256" s="221"/>
      <c r="K256" s="222"/>
      <c r="L256" s="221"/>
      <c r="M256" s="222"/>
      <c r="N256" s="221"/>
      <c r="O256" s="222"/>
      <c r="P256" s="221"/>
      <c r="Q256" s="222"/>
      <c r="R256" s="221"/>
      <c r="S256" s="222"/>
      <c r="T256" s="221"/>
      <c r="U256" s="222"/>
      <c r="V256" s="169" t="str">
        <f t="shared" si="6"/>
        <v/>
      </c>
      <c r="W256" s="39" t="str">
        <f t="shared" si="7"/>
        <v/>
      </c>
    </row>
    <row r="257" spans="10:23" ht="21.75" thickTop="1" thickBot="1">
      <c r="J257" s="221"/>
      <c r="K257" s="222"/>
      <c r="L257" s="221"/>
      <c r="M257" s="222"/>
      <c r="N257" s="221"/>
      <c r="O257" s="222"/>
      <c r="P257" s="221"/>
      <c r="Q257" s="222"/>
      <c r="R257" s="221"/>
      <c r="S257" s="222"/>
      <c r="T257" s="221"/>
      <c r="U257" s="222"/>
      <c r="V257" s="169" t="str">
        <f t="shared" si="6"/>
        <v/>
      </c>
      <c r="W257" s="39" t="str">
        <f t="shared" si="7"/>
        <v/>
      </c>
    </row>
    <row r="258" spans="10:23" ht="21.75" thickTop="1" thickBot="1">
      <c r="J258" s="221"/>
      <c r="K258" s="222"/>
      <c r="L258" s="221"/>
      <c r="M258" s="222"/>
      <c r="N258" s="221"/>
      <c r="O258" s="222"/>
      <c r="P258" s="221"/>
      <c r="Q258" s="222"/>
      <c r="R258" s="221"/>
      <c r="S258" s="222"/>
      <c r="T258" s="221"/>
      <c r="U258" s="222"/>
      <c r="V258" s="169" t="str">
        <f t="shared" si="6"/>
        <v/>
      </c>
      <c r="W258" s="39" t="str">
        <f t="shared" si="7"/>
        <v/>
      </c>
    </row>
    <row r="259" spans="10:23" ht="21.75" thickTop="1" thickBot="1">
      <c r="J259" s="221"/>
      <c r="K259" s="222"/>
      <c r="L259" s="221"/>
      <c r="M259" s="222"/>
      <c r="N259" s="221"/>
      <c r="O259" s="222"/>
      <c r="P259" s="221"/>
      <c r="Q259" s="222"/>
      <c r="R259" s="221"/>
      <c r="S259" s="222"/>
      <c r="T259" s="221"/>
      <c r="U259" s="222"/>
      <c r="V259" s="169" t="str">
        <f t="shared" si="6"/>
        <v/>
      </c>
      <c r="W259" s="39" t="str">
        <f t="shared" si="7"/>
        <v/>
      </c>
    </row>
    <row r="260" spans="10:23" ht="21.75" thickTop="1" thickBot="1">
      <c r="J260" s="221"/>
      <c r="K260" s="222"/>
      <c r="L260" s="221"/>
      <c r="M260" s="222"/>
      <c r="N260" s="221"/>
      <c r="O260" s="222"/>
      <c r="P260" s="221"/>
      <c r="Q260" s="222"/>
      <c r="R260" s="221"/>
      <c r="S260" s="222"/>
      <c r="T260" s="221"/>
      <c r="U260" s="222"/>
      <c r="V260" s="169" t="str">
        <f t="shared" si="6"/>
        <v/>
      </c>
      <c r="W260" s="39" t="str">
        <f t="shared" si="7"/>
        <v/>
      </c>
    </row>
    <row r="261" spans="10:23" ht="21.75" thickTop="1" thickBot="1">
      <c r="J261" s="221"/>
      <c r="K261" s="222"/>
      <c r="L261" s="221"/>
      <c r="M261" s="222"/>
      <c r="N261" s="221"/>
      <c r="O261" s="222"/>
      <c r="P261" s="221"/>
      <c r="Q261" s="222"/>
      <c r="R261" s="221"/>
      <c r="S261" s="222"/>
      <c r="T261" s="221"/>
      <c r="U261" s="222"/>
      <c r="V261" s="169" t="str">
        <f t="shared" si="6"/>
        <v/>
      </c>
      <c r="W261" s="39" t="str">
        <f t="shared" si="7"/>
        <v/>
      </c>
    </row>
    <row r="262" spans="10:23" ht="21.75" thickTop="1" thickBot="1">
      <c r="J262" s="221"/>
      <c r="K262" s="222"/>
      <c r="L262" s="221"/>
      <c r="M262" s="222"/>
      <c r="N262" s="221"/>
      <c r="O262" s="222"/>
      <c r="P262" s="221"/>
      <c r="Q262" s="222"/>
      <c r="R262" s="221"/>
      <c r="S262" s="222"/>
      <c r="T262" s="221"/>
      <c r="U262" s="222"/>
      <c r="V262" s="169" t="str">
        <f t="shared" si="6"/>
        <v/>
      </c>
      <c r="W262" s="39" t="str">
        <f t="shared" si="7"/>
        <v/>
      </c>
    </row>
    <row r="263" spans="10:23" ht="21.75" thickTop="1" thickBot="1">
      <c r="J263" s="221"/>
      <c r="K263" s="222"/>
      <c r="L263" s="221"/>
      <c r="M263" s="222"/>
      <c r="N263" s="221"/>
      <c r="O263" s="222"/>
      <c r="P263" s="221"/>
      <c r="Q263" s="222"/>
      <c r="R263" s="221"/>
      <c r="S263" s="222"/>
      <c r="T263" s="221"/>
      <c r="U263" s="222"/>
      <c r="V263" s="169" t="str">
        <f t="shared" si="6"/>
        <v/>
      </c>
      <c r="W263" s="39" t="str">
        <f t="shared" si="7"/>
        <v/>
      </c>
    </row>
    <row r="264" spans="10:23" ht="21.75" thickTop="1" thickBot="1">
      <c r="J264" s="221"/>
      <c r="K264" s="222"/>
      <c r="L264" s="221"/>
      <c r="M264" s="222"/>
      <c r="N264" s="221"/>
      <c r="O264" s="222"/>
      <c r="P264" s="221"/>
      <c r="Q264" s="222"/>
      <c r="R264" s="221"/>
      <c r="S264" s="222"/>
      <c r="T264" s="221"/>
      <c r="U264" s="222"/>
      <c r="V264" s="169" t="str">
        <f t="shared" si="6"/>
        <v/>
      </c>
      <c r="W264" s="39" t="str">
        <f t="shared" si="7"/>
        <v/>
      </c>
    </row>
    <row r="265" spans="10:23" ht="21.75" thickTop="1" thickBot="1">
      <c r="J265" s="221"/>
      <c r="K265" s="222"/>
      <c r="L265" s="221"/>
      <c r="M265" s="222"/>
      <c r="N265" s="221"/>
      <c r="O265" s="222"/>
      <c r="P265" s="221"/>
      <c r="Q265" s="222"/>
      <c r="R265" s="221"/>
      <c r="S265" s="222"/>
      <c r="T265" s="221"/>
      <c r="U265" s="222"/>
      <c r="V265" s="169" t="str">
        <f t="shared" si="6"/>
        <v/>
      </c>
      <c r="W265" s="39" t="str">
        <f t="shared" si="7"/>
        <v/>
      </c>
    </row>
    <row r="266" spans="10:23" ht="21.75" thickTop="1" thickBot="1">
      <c r="J266" s="221"/>
      <c r="K266" s="222"/>
      <c r="L266" s="221"/>
      <c r="M266" s="222"/>
      <c r="N266" s="221"/>
      <c r="O266" s="222"/>
      <c r="P266" s="221"/>
      <c r="Q266" s="222"/>
      <c r="R266" s="221"/>
      <c r="S266" s="222"/>
      <c r="T266" s="221"/>
      <c r="U266" s="222"/>
      <c r="V266" s="169" t="str">
        <f t="shared" si="6"/>
        <v/>
      </c>
      <c r="W266" s="39" t="str">
        <f t="shared" si="7"/>
        <v/>
      </c>
    </row>
    <row r="267" spans="10:23" ht="21.75" thickTop="1" thickBot="1">
      <c r="J267" s="221"/>
      <c r="K267" s="222"/>
      <c r="L267" s="221"/>
      <c r="M267" s="222"/>
      <c r="N267" s="221"/>
      <c r="O267" s="222"/>
      <c r="P267" s="221"/>
      <c r="Q267" s="222"/>
      <c r="R267" s="221"/>
      <c r="S267" s="222"/>
      <c r="T267" s="221"/>
      <c r="U267" s="222"/>
      <c r="V267" s="169" t="str">
        <f t="shared" si="6"/>
        <v/>
      </c>
      <c r="W267" s="39" t="str">
        <f t="shared" si="7"/>
        <v/>
      </c>
    </row>
    <row r="268" spans="10:23" ht="21.75" thickTop="1" thickBot="1">
      <c r="J268" s="221"/>
      <c r="K268" s="222"/>
      <c r="L268" s="221"/>
      <c r="M268" s="222"/>
      <c r="N268" s="221"/>
      <c r="O268" s="222"/>
      <c r="P268" s="221"/>
      <c r="Q268" s="222"/>
      <c r="R268" s="221"/>
      <c r="S268" s="222"/>
      <c r="T268" s="221"/>
      <c r="U268" s="222"/>
      <c r="V268" s="169" t="str">
        <f t="shared" si="6"/>
        <v/>
      </c>
      <c r="W268" s="39" t="str">
        <f t="shared" si="7"/>
        <v/>
      </c>
    </row>
    <row r="269" spans="10:23" ht="21.75" thickTop="1" thickBot="1">
      <c r="J269" s="221"/>
      <c r="K269" s="222"/>
      <c r="L269" s="221"/>
      <c r="M269" s="222"/>
      <c r="N269" s="221"/>
      <c r="O269" s="222"/>
      <c r="P269" s="221"/>
      <c r="Q269" s="222"/>
      <c r="R269" s="221"/>
      <c r="S269" s="222"/>
      <c r="T269" s="221"/>
      <c r="U269" s="222"/>
      <c r="V269" s="169" t="str">
        <f t="shared" si="6"/>
        <v/>
      </c>
      <c r="W269" s="39" t="str">
        <f t="shared" si="7"/>
        <v/>
      </c>
    </row>
    <row r="270" spans="10:23" ht="21.75" thickTop="1" thickBot="1">
      <c r="J270" s="221"/>
      <c r="K270" s="222"/>
      <c r="L270" s="221"/>
      <c r="M270" s="222"/>
      <c r="N270" s="221"/>
      <c r="O270" s="222"/>
      <c r="P270" s="221"/>
      <c r="Q270" s="222"/>
      <c r="R270" s="221"/>
      <c r="S270" s="222"/>
      <c r="T270" s="221"/>
      <c r="U270" s="222"/>
      <c r="V270" s="169" t="str">
        <f t="shared" si="6"/>
        <v/>
      </c>
      <c r="W270" s="39" t="str">
        <f t="shared" si="7"/>
        <v/>
      </c>
    </row>
    <row r="271" spans="10:23" ht="21.75" thickTop="1" thickBot="1">
      <c r="J271" s="221"/>
      <c r="K271" s="222"/>
      <c r="L271" s="221"/>
      <c r="M271" s="222"/>
      <c r="N271" s="221"/>
      <c r="O271" s="222"/>
      <c r="P271" s="221"/>
      <c r="Q271" s="222"/>
      <c r="R271" s="221"/>
      <c r="S271" s="222"/>
      <c r="T271" s="221"/>
      <c r="U271" s="222"/>
      <c r="V271" s="169" t="str">
        <f t="shared" ref="V271:V334" si="8">IF(AND(COUNTA(K271,M271,O271,Q271,S271,U271)=0,COUNTA(J271,L271,N271,P271,R271,T271)=6),"x","")</f>
        <v/>
      </c>
      <c r="W271" s="39" t="str">
        <f t="shared" si="7"/>
        <v/>
      </c>
    </row>
    <row r="272" spans="10:23" ht="21.75" thickTop="1" thickBot="1">
      <c r="J272" s="221"/>
      <c r="K272" s="222"/>
      <c r="L272" s="221"/>
      <c r="M272" s="222"/>
      <c r="N272" s="221"/>
      <c r="O272" s="222"/>
      <c r="P272" s="221"/>
      <c r="Q272" s="222"/>
      <c r="R272" s="221"/>
      <c r="S272" s="222"/>
      <c r="T272" s="221"/>
      <c r="U272" s="222"/>
      <c r="V272" s="169" t="str">
        <f t="shared" si="8"/>
        <v/>
      </c>
      <c r="W272" s="39" t="str">
        <f t="shared" si="7"/>
        <v/>
      </c>
    </row>
    <row r="273" spans="10:23" ht="21.75" thickTop="1" thickBot="1">
      <c r="J273" s="221"/>
      <c r="K273" s="222"/>
      <c r="L273" s="221"/>
      <c r="M273" s="222"/>
      <c r="N273" s="221"/>
      <c r="O273" s="222"/>
      <c r="P273" s="221"/>
      <c r="Q273" s="222"/>
      <c r="R273" s="221"/>
      <c r="S273" s="222"/>
      <c r="T273" s="221"/>
      <c r="U273" s="222"/>
      <c r="V273" s="169" t="str">
        <f t="shared" si="8"/>
        <v/>
      </c>
      <c r="W273" s="39" t="str">
        <f t="shared" ref="W273:W336" si="9">IF(COUNTA(K273,M273,O273,Q273,S273,U273)=1,"x","")</f>
        <v/>
      </c>
    </row>
    <row r="274" spans="10:23" ht="21.75" thickTop="1" thickBot="1">
      <c r="J274" s="221"/>
      <c r="K274" s="222"/>
      <c r="L274" s="221"/>
      <c r="M274" s="222"/>
      <c r="N274" s="221"/>
      <c r="O274" s="222"/>
      <c r="P274" s="221"/>
      <c r="Q274" s="222"/>
      <c r="R274" s="221"/>
      <c r="S274" s="222"/>
      <c r="T274" s="221"/>
      <c r="U274" s="222"/>
      <c r="V274" s="169" t="str">
        <f t="shared" si="8"/>
        <v/>
      </c>
      <c r="W274" s="39" t="str">
        <f t="shared" si="9"/>
        <v/>
      </c>
    </row>
    <row r="275" spans="10:23" ht="21.75" thickTop="1" thickBot="1">
      <c r="J275" s="221"/>
      <c r="K275" s="222"/>
      <c r="L275" s="221"/>
      <c r="M275" s="222"/>
      <c r="N275" s="221"/>
      <c r="O275" s="222"/>
      <c r="P275" s="221"/>
      <c r="Q275" s="222"/>
      <c r="R275" s="221"/>
      <c r="S275" s="222"/>
      <c r="T275" s="221"/>
      <c r="U275" s="222"/>
      <c r="V275" s="169" t="str">
        <f t="shared" si="8"/>
        <v/>
      </c>
      <c r="W275" s="39" t="str">
        <f t="shared" si="9"/>
        <v/>
      </c>
    </row>
    <row r="276" spans="10:23" ht="21.75" thickTop="1" thickBot="1">
      <c r="J276" s="221"/>
      <c r="K276" s="222"/>
      <c r="L276" s="221"/>
      <c r="M276" s="222"/>
      <c r="N276" s="221"/>
      <c r="O276" s="222"/>
      <c r="P276" s="221"/>
      <c r="Q276" s="222"/>
      <c r="R276" s="221"/>
      <c r="S276" s="222"/>
      <c r="T276" s="221"/>
      <c r="U276" s="222"/>
      <c r="V276" s="169" t="str">
        <f t="shared" si="8"/>
        <v/>
      </c>
      <c r="W276" s="39" t="str">
        <f t="shared" si="9"/>
        <v/>
      </c>
    </row>
    <row r="277" spans="10:23" ht="21.75" thickTop="1" thickBot="1">
      <c r="J277" s="221"/>
      <c r="K277" s="222"/>
      <c r="L277" s="221"/>
      <c r="M277" s="222"/>
      <c r="N277" s="221"/>
      <c r="O277" s="222"/>
      <c r="P277" s="221"/>
      <c r="Q277" s="222"/>
      <c r="R277" s="221"/>
      <c r="S277" s="222"/>
      <c r="T277" s="221"/>
      <c r="U277" s="222"/>
      <c r="V277" s="169" t="str">
        <f t="shared" si="8"/>
        <v/>
      </c>
      <c r="W277" s="39" t="str">
        <f t="shared" si="9"/>
        <v/>
      </c>
    </row>
    <row r="278" spans="10:23" ht="21.75" thickTop="1" thickBot="1">
      <c r="J278" s="221"/>
      <c r="K278" s="222"/>
      <c r="L278" s="221"/>
      <c r="M278" s="222"/>
      <c r="N278" s="221"/>
      <c r="O278" s="222"/>
      <c r="P278" s="221"/>
      <c r="Q278" s="222"/>
      <c r="R278" s="221"/>
      <c r="S278" s="222"/>
      <c r="T278" s="221"/>
      <c r="U278" s="222"/>
      <c r="V278" s="169" t="str">
        <f t="shared" si="8"/>
        <v/>
      </c>
      <c r="W278" s="39" t="str">
        <f t="shared" si="9"/>
        <v/>
      </c>
    </row>
    <row r="279" spans="10:23" ht="21.75" thickTop="1" thickBot="1">
      <c r="J279" s="221"/>
      <c r="K279" s="222"/>
      <c r="L279" s="221"/>
      <c r="M279" s="222"/>
      <c r="N279" s="221"/>
      <c r="O279" s="222"/>
      <c r="P279" s="221"/>
      <c r="Q279" s="222"/>
      <c r="R279" s="221"/>
      <c r="S279" s="222"/>
      <c r="T279" s="221"/>
      <c r="U279" s="222"/>
      <c r="V279" s="169" t="str">
        <f t="shared" si="8"/>
        <v/>
      </c>
      <c r="W279" s="39" t="str">
        <f t="shared" si="9"/>
        <v/>
      </c>
    </row>
    <row r="280" spans="10:23" ht="21.75" thickTop="1" thickBot="1">
      <c r="J280" s="221"/>
      <c r="K280" s="222"/>
      <c r="L280" s="221"/>
      <c r="M280" s="222"/>
      <c r="N280" s="221"/>
      <c r="O280" s="222"/>
      <c r="P280" s="221"/>
      <c r="Q280" s="222"/>
      <c r="R280" s="221"/>
      <c r="S280" s="222"/>
      <c r="T280" s="221"/>
      <c r="U280" s="222"/>
      <c r="V280" s="169" t="str">
        <f t="shared" si="8"/>
        <v/>
      </c>
      <c r="W280" s="39" t="str">
        <f t="shared" si="9"/>
        <v/>
      </c>
    </row>
    <row r="281" spans="10:23" ht="21.75" thickTop="1" thickBot="1">
      <c r="J281" s="221"/>
      <c r="K281" s="222"/>
      <c r="L281" s="221"/>
      <c r="M281" s="222"/>
      <c r="N281" s="221"/>
      <c r="O281" s="222"/>
      <c r="P281" s="221"/>
      <c r="Q281" s="222"/>
      <c r="R281" s="221"/>
      <c r="S281" s="222"/>
      <c r="T281" s="221"/>
      <c r="U281" s="222"/>
      <c r="V281" s="169" t="str">
        <f t="shared" si="8"/>
        <v/>
      </c>
      <c r="W281" s="39" t="str">
        <f t="shared" si="9"/>
        <v/>
      </c>
    </row>
    <row r="282" spans="10:23" ht="21.75" thickTop="1" thickBot="1">
      <c r="J282" s="221"/>
      <c r="K282" s="222"/>
      <c r="L282" s="221"/>
      <c r="M282" s="222"/>
      <c r="N282" s="221"/>
      <c r="O282" s="222"/>
      <c r="P282" s="221"/>
      <c r="Q282" s="222"/>
      <c r="R282" s="221"/>
      <c r="S282" s="222"/>
      <c r="T282" s="221"/>
      <c r="U282" s="222"/>
      <c r="V282" s="169" t="str">
        <f t="shared" si="8"/>
        <v/>
      </c>
      <c r="W282" s="39" t="str">
        <f t="shared" si="9"/>
        <v/>
      </c>
    </row>
    <row r="283" spans="10:23" ht="21.75" thickTop="1" thickBot="1">
      <c r="J283" s="221"/>
      <c r="K283" s="222"/>
      <c r="L283" s="221"/>
      <c r="M283" s="222"/>
      <c r="N283" s="221"/>
      <c r="O283" s="222"/>
      <c r="P283" s="221"/>
      <c r="Q283" s="222"/>
      <c r="R283" s="221"/>
      <c r="S283" s="222"/>
      <c r="T283" s="221"/>
      <c r="U283" s="222"/>
      <c r="V283" s="169" t="str">
        <f t="shared" si="8"/>
        <v/>
      </c>
      <c r="W283" s="39" t="str">
        <f t="shared" si="9"/>
        <v/>
      </c>
    </row>
    <row r="284" spans="10:23" ht="21.75" thickTop="1" thickBot="1">
      <c r="J284" s="221"/>
      <c r="K284" s="222"/>
      <c r="L284" s="221"/>
      <c r="M284" s="222"/>
      <c r="N284" s="221"/>
      <c r="O284" s="222"/>
      <c r="P284" s="221"/>
      <c r="Q284" s="222"/>
      <c r="R284" s="221"/>
      <c r="S284" s="222"/>
      <c r="T284" s="221"/>
      <c r="U284" s="222"/>
      <c r="V284" s="169" t="str">
        <f t="shared" si="8"/>
        <v/>
      </c>
      <c r="W284" s="39" t="str">
        <f t="shared" si="9"/>
        <v/>
      </c>
    </row>
    <row r="285" spans="10:23" ht="21.75" thickTop="1" thickBot="1">
      <c r="J285" s="221"/>
      <c r="K285" s="222"/>
      <c r="L285" s="221"/>
      <c r="M285" s="222"/>
      <c r="N285" s="221"/>
      <c r="O285" s="222"/>
      <c r="P285" s="221"/>
      <c r="Q285" s="222"/>
      <c r="R285" s="221"/>
      <c r="S285" s="222"/>
      <c r="T285" s="221"/>
      <c r="U285" s="222"/>
      <c r="V285" s="169" t="str">
        <f t="shared" si="8"/>
        <v/>
      </c>
      <c r="W285" s="39" t="str">
        <f t="shared" si="9"/>
        <v/>
      </c>
    </row>
    <row r="286" spans="10:23" ht="21.75" thickTop="1" thickBot="1">
      <c r="J286" s="221"/>
      <c r="K286" s="222"/>
      <c r="L286" s="221"/>
      <c r="M286" s="222"/>
      <c r="N286" s="221"/>
      <c r="O286" s="222"/>
      <c r="P286" s="221"/>
      <c r="Q286" s="222"/>
      <c r="R286" s="221"/>
      <c r="S286" s="222"/>
      <c r="T286" s="221"/>
      <c r="U286" s="222"/>
      <c r="V286" s="169" t="str">
        <f t="shared" si="8"/>
        <v/>
      </c>
      <c r="W286" s="39" t="str">
        <f t="shared" si="9"/>
        <v/>
      </c>
    </row>
    <row r="287" spans="10:23" ht="21.75" thickTop="1" thickBot="1">
      <c r="J287" s="221"/>
      <c r="K287" s="222"/>
      <c r="L287" s="221"/>
      <c r="M287" s="222"/>
      <c r="N287" s="221"/>
      <c r="O287" s="222"/>
      <c r="P287" s="221"/>
      <c r="Q287" s="222"/>
      <c r="R287" s="221"/>
      <c r="S287" s="222"/>
      <c r="T287" s="221"/>
      <c r="U287" s="222"/>
      <c r="V287" s="169" t="str">
        <f t="shared" si="8"/>
        <v/>
      </c>
      <c r="W287" s="39" t="str">
        <f t="shared" si="9"/>
        <v/>
      </c>
    </row>
    <row r="288" spans="10:23" ht="21.75" thickTop="1" thickBot="1">
      <c r="J288" s="221"/>
      <c r="K288" s="222"/>
      <c r="L288" s="221"/>
      <c r="M288" s="222"/>
      <c r="N288" s="221"/>
      <c r="O288" s="222"/>
      <c r="P288" s="221"/>
      <c r="Q288" s="222"/>
      <c r="R288" s="221"/>
      <c r="S288" s="222"/>
      <c r="T288" s="221"/>
      <c r="U288" s="222"/>
      <c r="V288" s="169" t="str">
        <f t="shared" si="8"/>
        <v/>
      </c>
      <c r="W288" s="39" t="str">
        <f t="shared" si="9"/>
        <v/>
      </c>
    </row>
    <row r="289" spans="10:23" ht="21.75" thickTop="1" thickBot="1">
      <c r="J289" s="221"/>
      <c r="K289" s="222"/>
      <c r="L289" s="221"/>
      <c r="M289" s="222"/>
      <c r="N289" s="221"/>
      <c r="O289" s="222"/>
      <c r="P289" s="221"/>
      <c r="Q289" s="222"/>
      <c r="R289" s="221"/>
      <c r="S289" s="222"/>
      <c r="T289" s="221"/>
      <c r="U289" s="222"/>
      <c r="V289" s="169" t="str">
        <f t="shared" si="8"/>
        <v/>
      </c>
      <c r="W289" s="39" t="str">
        <f t="shared" si="9"/>
        <v/>
      </c>
    </row>
    <row r="290" spans="10:23" ht="21.75" thickTop="1" thickBot="1">
      <c r="J290" s="221"/>
      <c r="K290" s="222"/>
      <c r="L290" s="221"/>
      <c r="M290" s="222"/>
      <c r="N290" s="221"/>
      <c r="O290" s="222"/>
      <c r="P290" s="221"/>
      <c r="Q290" s="222"/>
      <c r="R290" s="221"/>
      <c r="S290" s="222"/>
      <c r="T290" s="221"/>
      <c r="U290" s="222"/>
      <c r="V290" s="169" t="str">
        <f t="shared" si="8"/>
        <v/>
      </c>
      <c r="W290" s="39" t="str">
        <f t="shared" si="9"/>
        <v/>
      </c>
    </row>
    <row r="291" spans="10:23" ht="21.75" thickTop="1" thickBot="1">
      <c r="J291" s="221"/>
      <c r="K291" s="222"/>
      <c r="L291" s="221"/>
      <c r="M291" s="222"/>
      <c r="N291" s="221"/>
      <c r="O291" s="222"/>
      <c r="P291" s="221"/>
      <c r="Q291" s="222"/>
      <c r="R291" s="221"/>
      <c r="S291" s="222"/>
      <c r="T291" s="221"/>
      <c r="U291" s="222"/>
      <c r="V291" s="169" t="str">
        <f t="shared" si="8"/>
        <v/>
      </c>
      <c r="W291" s="39" t="str">
        <f t="shared" si="9"/>
        <v/>
      </c>
    </row>
    <row r="292" spans="10:23" ht="21.75" thickTop="1" thickBot="1">
      <c r="J292" s="221"/>
      <c r="K292" s="222"/>
      <c r="L292" s="221"/>
      <c r="M292" s="222"/>
      <c r="N292" s="221"/>
      <c r="O292" s="222"/>
      <c r="P292" s="221"/>
      <c r="Q292" s="222"/>
      <c r="R292" s="221"/>
      <c r="S292" s="222"/>
      <c r="T292" s="221"/>
      <c r="U292" s="222"/>
      <c r="V292" s="169" t="str">
        <f t="shared" si="8"/>
        <v/>
      </c>
      <c r="W292" s="39" t="str">
        <f t="shared" si="9"/>
        <v/>
      </c>
    </row>
    <row r="293" spans="10:23" ht="21.75" thickTop="1" thickBot="1">
      <c r="J293" s="221"/>
      <c r="K293" s="222"/>
      <c r="L293" s="221"/>
      <c r="M293" s="222"/>
      <c r="N293" s="221"/>
      <c r="O293" s="222"/>
      <c r="P293" s="221"/>
      <c r="Q293" s="222"/>
      <c r="R293" s="221"/>
      <c r="S293" s="222"/>
      <c r="T293" s="221"/>
      <c r="U293" s="222"/>
      <c r="V293" s="169" t="str">
        <f t="shared" si="8"/>
        <v/>
      </c>
      <c r="W293" s="39" t="str">
        <f t="shared" si="9"/>
        <v/>
      </c>
    </row>
    <row r="294" spans="10:23" ht="21.75" thickTop="1" thickBot="1">
      <c r="J294" s="221"/>
      <c r="K294" s="222"/>
      <c r="L294" s="221"/>
      <c r="M294" s="222"/>
      <c r="N294" s="221"/>
      <c r="O294" s="222"/>
      <c r="P294" s="221"/>
      <c r="Q294" s="222"/>
      <c r="R294" s="221"/>
      <c r="S294" s="222"/>
      <c r="T294" s="221"/>
      <c r="U294" s="222"/>
      <c r="V294" s="169" t="str">
        <f t="shared" si="8"/>
        <v/>
      </c>
      <c r="W294" s="39" t="str">
        <f t="shared" si="9"/>
        <v/>
      </c>
    </row>
    <row r="295" spans="10:23" ht="21.75" thickTop="1" thickBot="1">
      <c r="J295" s="221"/>
      <c r="K295" s="222"/>
      <c r="L295" s="221"/>
      <c r="M295" s="222"/>
      <c r="N295" s="221"/>
      <c r="O295" s="222"/>
      <c r="P295" s="221"/>
      <c r="Q295" s="222"/>
      <c r="R295" s="221"/>
      <c r="S295" s="222"/>
      <c r="T295" s="221"/>
      <c r="U295" s="222"/>
      <c r="V295" s="169" t="str">
        <f t="shared" si="8"/>
        <v/>
      </c>
      <c r="W295" s="39" t="str">
        <f t="shared" si="9"/>
        <v/>
      </c>
    </row>
    <row r="296" spans="10:23" ht="21.75" thickTop="1" thickBot="1">
      <c r="J296" s="221"/>
      <c r="K296" s="222"/>
      <c r="L296" s="221"/>
      <c r="M296" s="222"/>
      <c r="N296" s="221"/>
      <c r="O296" s="222"/>
      <c r="P296" s="221"/>
      <c r="Q296" s="222"/>
      <c r="R296" s="221"/>
      <c r="S296" s="222"/>
      <c r="T296" s="221"/>
      <c r="U296" s="222"/>
      <c r="V296" s="169" t="str">
        <f t="shared" si="8"/>
        <v/>
      </c>
      <c r="W296" s="39" t="str">
        <f t="shared" si="9"/>
        <v/>
      </c>
    </row>
    <row r="297" spans="10:23" ht="21.75" thickTop="1" thickBot="1">
      <c r="J297" s="221"/>
      <c r="K297" s="222"/>
      <c r="L297" s="221"/>
      <c r="M297" s="222"/>
      <c r="N297" s="221"/>
      <c r="O297" s="222"/>
      <c r="P297" s="221"/>
      <c r="Q297" s="222"/>
      <c r="R297" s="221"/>
      <c r="S297" s="222"/>
      <c r="T297" s="221"/>
      <c r="U297" s="222"/>
      <c r="V297" s="169" t="str">
        <f t="shared" si="8"/>
        <v/>
      </c>
      <c r="W297" s="39" t="str">
        <f t="shared" si="9"/>
        <v/>
      </c>
    </row>
    <row r="298" spans="10:23" ht="21.75" thickTop="1" thickBot="1">
      <c r="J298" s="221"/>
      <c r="K298" s="222"/>
      <c r="L298" s="221"/>
      <c r="M298" s="222"/>
      <c r="N298" s="221"/>
      <c r="O298" s="222"/>
      <c r="P298" s="221"/>
      <c r="Q298" s="222"/>
      <c r="R298" s="221"/>
      <c r="S298" s="222"/>
      <c r="T298" s="221"/>
      <c r="U298" s="222"/>
      <c r="V298" s="169" t="str">
        <f t="shared" si="8"/>
        <v/>
      </c>
      <c r="W298" s="39" t="str">
        <f t="shared" si="9"/>
        <v/>
      </c>
    </row>
    <row r="299" spans="10:23" ht="21.75" thickTop="1" thickBot="1">
      <c r="J299" s="221"/>
      <c r="K299" s="222"/>
      <c r="L299" s="221"/>
      <c r="M299" s="222"/>
      <c r="N299" s="221"/>
      <c r="O299" s="222"/>
      <c r="P299" s="221"/>
      <c r="Q299" s="222"/>
      <c r="R299" s="221"/>
      <c r="S299" s="222"/>
      <c r="T299" s="221"/>
      <c r="U299" s="222"/>
      <c r="V299" s="169" t="str">
        <f t="shared" si="8"/>
        <v/>
      </c>
      <c r="W299" s="39" t="str">
        <f t="shared" si="9"/>
        <v/>
      </c>
    </row>
    <row r="300" spans="10:23" ht="21.75" thickTop="1" thickBot="1">
      <c r="J300" s="221"/>
      <c r="K300" s="222"/>
      <c r="L300" s="221"/>
      <c r="M300" s="222"/>
      <c r="N300" s="221"/>
      <c r="O300" s="222"/>
      <c r="P300" s="221"/>
      <c r="Q300" s="222"/>
      <c r="R300" s="221"/>
      <c r="S300" s="222"/>
      <c r="T300" s="221"/>
      <c r="U300" s="222"/>
      <c r="V300" s="169" t="str">
        <f t="shared" si="8"/>
        <v/>
      </c>
      <c r="W300" s="39" t="str">
        <f t="shared" si="9"/>
        <v/>
      </c>
    </row>
    <row r="301" spans="10:23" ht="21.75" thickTop="1" thickBot="1">
      <c r="J301" s="221"/>
      <c r="K301" s="222"/>
      <c r="L301" s="221"/>
      <c r="M301" s="222"/>
      <c r="N301" s="221"/>
      <c r="O301" s="222"/>
      <c r="P301" s="221"/>
      <c r="Q301" s="222"/>
      <c r="R301" s="221"/>
      <c r="S301" s="222"/>
      <c r="T301" s="221"/>
      <c r="U301" s="222"/>
      <c r="V301" s="169" t="str">
        <f t="shared" si="8"/>
        <v/>
      </c>
      <c r="W301" s="39" t="str">
        <f t="shared" si="9"/>
        <v/>
      </c>
    </row>
    <row r="302" spans="10:23" ht="21.75" thickTop="1" thickBot="1">
      <c r="J302" s="221"/>
      <c r="K302" s="222"/>
      <c r="L302" s="221"/>
      <c r="M302" s="222"/>
      <c r="N302" s="221"/>
      <c r="O302" s="222"/>
      <c r="P302" s="221"/>
      <c r="Q302" s="222"/>
      <c r="R302" s="221"/>
      <c r="S302" s="222"/>
      <c r="T302" s="221"/>
      <c r="U302" s="222"/>
      <c r="V302" s="169" t="str">
        <f t="shared" si="8"/>
        <v/>
      </c>
      <c r="W302" s="39" t="str">
        <f t="shared" si="9"/>
        <v/>
      </c>
    </row>
    <row r="303" spans="10:23" ht="21.75" thickTop="1" thickBot="1">
      <c r="J303" s="221"/>
      <c r="K303" s="222"/>
      <c r="L303" s="221"/>
      <c r="M303" s="222"/>
      <c r="N303" s="221"/>
      <c r="O303" s="222"/>
      <c r="P303" s="221"/>
      <c r="Q303" s="222"/>
      <c r="R303" s="221"/>
      <c r="S303" s="222"/>
      <c r="T303" s="221"/>
      <c r="U303" s="222"/>
      <c r="V303" s="169" t="str">
        <f t="shared" si="8"/>
        <v/>
      </c>
      <c r="W303" s="39" t="str">
        <f t="shared" si="9"/>
        <v/>
      </c>
    </row>
    <row r="304" spans="10:23" ht="21.75" thickTop="1" thickBot="1">
      <c r="J304" s="221"/>
      <c r="K304" s="222"/>
      <c r="L304" s="221"/>
      <c r="M304" s="222"/>
      <c r="N304" s="221"/>
      <c r="O304" s="222"/>
      <c r="P304" s="221"/>
      <c r="Q304" s="222"/>
      <c r="R304" s="221"/>
      <c r="S304" s="222"/>
      <c r="T304" s="221"/>
      <c r="U304" s="222"/>
      <c r="V304" s="169" t="str">
        <f t="shared" si="8"/>
        <v/>
      </c>
      <c r="W304" s="39" t="str">
        <f t="shared" si="9"/>
        <v/>
      </c>
    </row>
    <row r="305" spans="10:23" ht="21.75" thickTop="1" thickBot="1">
      <c r="J305" s="221"/>
      <c r="K305" s="222"/>
      <c r="L305" s="221"/>
      <c r="M305" s="222"/>
      <c r="N305" s="221"/>
      <c r="O305" s="222"/>
      <c r="P305" s="221"/>
      <c r="Q305" s="222"/>
      <c r="R305" s="221"/>
      <c r="S305" s="222"/>
      <c r="T305" s="221"/>
      <c r="U305" s="222"/>
      <c r="V305" s="169" t="str">
        <f t="shared" si="8"/>
        <v/>
      </c>
      <c r="W305" s="39" t="str">
        <f t="shared" si="9"/>
        <v/>
      </c>
    </row>
    <row r="306" spans="10:23" ht="21.75" thickTop="1" thickBot="1">
      <c r="J306" s="221"/>
      <c r="K306" s="222"/>
      <c r="L306" s="221"/>
      <c r="M306" s="222"/>
      <c r="N306" s="221"/>
      <c r="O306" s="222"/>
      <c r="P306" s="221"/>
      <c r="Q306" s="222"/>
      <c r="R306" s="221"/>
      <c r="S306" s="222"/>
      <c r="T306" s="221"/>
      <c r="U306" s="222"/>
      <c r="V306" s="169" t="str">
        <f t="shared" si="8"/>
        <v/>
      </c>
      <c r="W306" s="39" t="str">
        <f t="shared" si="9"/>
        <v/>
      </c>
    </row>
    <row r="307" spans="10:23" ht="21.75" thickTop="1" thickBot="1">
      <c r="J307" s="221"/>
      <c r="K307" s="222"/>
      <c r="L307" s="221"/>
      <c r="M307" s="222"/>
      <c r="N307" s="221"/>
      <c r="O307" s="222"/>
      <c r="P307" s="221"/>
      <c r="Q307" s="222"/>
      <c r="R307" s="221"/>
      <c r="S307" s="222"/>
      <c r="T307" s="221"/>
      <c r="U307" s="222"/>
      <c r="V307" s="169" t="str">
        <f t="shared" si="8"/>
        <v/>
      </c>
      <c r="W307" s="39" t="str">
        <f t="shared" si="9"/>
        <v/>
      </c>
    </row>
    <row r="308" spans="10:23" ht="21.75" thickTop="1" thickBot="1">
      <c r="J308" s="221"/>
      <c r="K308" s="222"/>
      <c r="L308" s="221"/>
      <c r="M308" s="222"/>
      <c r="N308" s="221"/>
      <c r="O308" s="222"/>
      <c r="P308" s="221"/>
      <c r="Q308" s="222"/>
      <c r="R308" s="221"/>
      <c r="S308" s="222"/>
      <c r="T308" s="221"/>
      <c r="U308" s="222"/>
      <c r="V308" s="169" t="str">
        <f t="shared" si="8"/>
        <v/>
      </c>
      <c r="W308" s="39" t="str">
        <f t="shared" si="9"/>
        <v/>
      </c>
    </row>
    <row r="309" spans="10:23" ht="21.75" thickTop="1" thickBot="1">
      <c r="J309" s="221"/>
      <c r="K309" s="222"/>
      <c r="L309" s="221"/>
      <c r="M309" s="222"/>
      <c r="N309" s="221"/>
      <c r="O309" s="222"/>
      <c r="P309" s="221"/>
      <c r="Q309" s="222"/>
      <c r="R309" s="221"/>
      <c r="S309" s="222"/>
      <c r="T309" s="221"/>
      <c r="U309" s="222"/>
      <c r="V309" s="169" t="str">
        <f t="shared" si="8"/>
        <v/>
      </c>
      <c r="W309" s="39" t="str">
        <f t="shared" si="9"/>
        <v/>
      </c>
    </row>
    <row r="310" spans="10:23" ht="21.75" thickTop="1" thickBot="1">
      <c r="J310" s="221"/>
      <c r="K310" s="222"/>
      <c r="L310" s="221"/>
      <c r="M310" s="222"/>
      <c r="N310" s="221"/>
      <c r="O310" s="222"/>
      <c r="P310" s="221"/>
      <c r="Q310" s="222"/>
      <c r="R310" s="221"/>
      <c r="S310" s="222"/>
      <c r="T310" s="221"/>
      <c r="U310" s="222"/>
      <c r="V310" s="169" t="str">
        <f t="shared" si="8"/>
        <v/>
      </c>
      <c r="W310" s="39" t="str">
        <f t="shared" si="9"/>
        <v/>
      </c>
    </row>
    <row r="311" spans="10:23" ht="21.75" thickTop="1" thickBot="1">
      <c r="J311" s="221"/>
      <c r="K311" s="222"/>
      <c r="L311" s="221"/>
      <c r="M311" s="222"/>
      <c r="N311" s="221"/>
      <c r="O311" s="222"/>
      <c r="P311" s="221"/>
      <c r="Q311" s="222"/>
      <c r="R311" s="221"/>
      <c r="S311" s="222"/>
      <c r="T311" s="221"/>
      <c r="U311" s="222"/>
      <c r="V311" s="169" t="str">
        <f t="shared" si="8"/>
        <v/>
      </c>
      <c r="W311" s="39" t="str">
        <f t="shared" si="9"/>
        <v/>
      </c>
    </row>
    <row r="312" spans="10:23" ht="21.75" thickTop="1" thickBot="1">
      <c r="J312" s="221"/>
      <c r="K312" s="222"/>
      <c r="L312" s="221"/>
      <c r="M312" s="222"/>
      <c r="N312" s="221"/>
      <c r="O312" s="222"/>
      <c r="P312" s="221"/>
      <c r="Q312" s="222"/>
      <c r="R312" s="221"/>
      <c r="S312" s="222"/>
      <c r="T312" s="221"/>
      <c r="U312" s="222"/>
      <c r="V312" s="169" t="str">
        <f t="shared" si="8"/>
        <v/>
      </c>
      <c r="W312" s="39" t="str">
        <f t="shared" si="9"/>
        <v/>
      </c>
    </row>
    <row r="313" spans="10:23" ht="21.75" thickTop="1" thickBot="1">
      <c r="J313" s="221"/>
      <c r="K313" s="222"/>
      <c r="L313" s="221"/>
      <c r="M313" s="222"/>
      <c r="N313" s="221"/>
      <c r="O313" s="222"/>
      <c r="P313" s="221"/>
      <c r="Q313" s="222"/>
      <c r="R313" s="221"/>
      <c r="S313" s="222"/>
      <c r="T313" s="221"/>
      <c r="U313" s="222"/>
      <c r="V313" s="169" t="str">
        <f t="shared" si="8"/>
        <v/>
      </c>
      <c r="W313" s="39" t="str">
        <f t="shared" si="9"/>
        <v/>
      </c>
    </row>
    <row r="314" spans="10:23" ht="21.75" thickTop="1" thickBot="1">
      <c r="J314" s="221"/>
      <c r="K314" s="222"/>
      <c r="L314" s="221"/>
      <c r="M314" s="222"/>
      <c r="N314" s="221"/>
      <c r="O314" s="222"/>
      <c r="P314" s="221"/>
      <c r="Q314" s="222"/>
      <c r="R314" s="221"/>
      <c r="S314" s="222"/>
      <c r="T314" s="221"/>
      <c r="U314" s="222"/>
      <c r="V314" s="169" t="str">
        <f t="shared" si="8"/>
        <v/>
      </c>
      <c r="W314" s="39" t="str">
        <f t="shared" si="9"/>
        <v/>
      </c>
    </row>
    <row r="315" spans="10:23" ht="21.75" thickTop="1" thickBot="1">
      <c r="J315" s="221"/>
      <c r="K315" s="222"/>
      <c r="L315" s="221"/>
      <c r="M315" s="222"/>
      <c r="N315" s="221"/>
      <c r="O315" s="222"/>
      <c r="P315" s="221"/>
      <c r="Q315" s="222"/>
      <c r="R315" s="221"/>
      <c r="S315" s="222"/>
      <c r="T315" s="221"/>
      <c r="U315" s="222"/>
      <c r="V315" s="169" t="str">
        <f t="shared" si="8"/>
        <v/>
      </c>
      <c r="W315" s="39" t="str">
        <f t="shared" si="9"/>
        <v/>
      </c>
    </row>
    <row r="316" spans="10:23" ht="21.75" thickTop="1" thickBot="1">
      <c r="J316" s="221"/>
      <c r="K316" s="222"/>
      <c r="L316" s="221"/>
      <c r="M316" s="222"/>
      <c r="N316" s="221"/>
      <c r="O316" s="222"/>
      <c r="P316" s="221"/>
      <c r="Q316" s="222"/>
      <c r="R316" s="221"/>
      <c r="S316" s="222"/>
      <c r="T316" s="221"/>
      <c r="U316" s="222"/>
      <c r="V316" s="169" t="str">
        <f t="shared" si="8"/>
        <v/>
      </c>
      <c r="W316" s="39" t="str">
        <f t="shared" si="9"/>
        <v/>
      </c>
    </row>
    <row r="317" spans="10:23" ht="21.75" thickTop="1" thickBot="1">
      <c r="J317" s="221"/>
      <c r="K317" s="222"/>
      <c r="L317" s="221"/>
      <c r="M317" s="222"/>
      <c r="N317" s="221"/>
      <c r="O317" s="222"/>
      <c r="P317" s="221"/>
      <c r="Q317" s="222"/>
      <c r="R317" s="221"/>
      <c r="S317" s="222"/>
      <c r="T317" s="221"/>
      <c r="U317" s="222"/>
      <c r="V317" s="169" t="str">
        <f t="shared" si="8"/>
        <v/>
      </c>
      <c r="W317" s="39" t="str">
        <f t="shared" si="9"/>
        <v/>
      </c>
    </row>
    <row r="318" spans="10:23" ht="21.75" thickTop="1" thickBot="1">
      <c r="J318" s="221"/>
      <c r="K318" s="222"/>
      <c r="L318" s="221"/>
      <c r="M318" s="222"/>
      <c r="N318" s="221"/>
      <c r="O318" s="222"/>
      <c r="P318" s="221"/>
      <c r="Q318" s="222"/>
      <c r="R318" s="221"/>
      <c r="S318" s="222"/>
      <c r="T318" s="221"/>
      <c r="U318" s="222"/>
      <c r="V318" s="169" t="str">
        <f t="shared" si="8"/>
        <v/>
      </c>
      <c r="W318" s="39" t="str">
        <f t="shared" si="9"/>
        <v/>
      </c>
    </row>
    <row r="319" spans="10:23" ht="21.75" thickTop="1" thickBot="1">
      <c r="J319" s="221"/>
      <c r="K319" s="222"/>
      <c r="L319" s="221"/>
      <c r="M319" s="222"/>
      <c r="N319" s="221"/>
      <c r="O319" s="222"/>
      <c r="P319" s="221"/>
      <c r="Q319" s="222"/>
      <c r="R319" s="221"/>
      <c r="S319" s="222"/>
      <c r="T319" s="221"/>
      <c r="U319" s="222"/>
      <c r="V319" s="169" t="str">
        <f t="shared" si="8"/>
        <v/>
      </c>
      <c r="W319" s="39" t="str">
        <f t="shared" si="9"/>
        <v/>
      </c>
    </row>
    <row r="320" spans="10:23" ht="21.75" thickTop="1" thickBot="1">
      <c r="J320" s="221"/>
      <c r="K320" s="222"/>
      <c r="L320" s="221"/>
      <c r="M320" s="222"/>
      <c r="N320" s="221"/>
      <c r="O320" s="222"/>
      <c r="P320" s="221"/>
      <c r="Q320" s="222"/>
      <c r="R320" s="221"/>
      <c r="S320" s="222"/>
      <c r="T320" s="221"/>
      <c r="U320" s="222"/>
      <c r="V320" s="169" t="str">
        <f t="shared" si="8"/>
        <v/>
      </c>
      <c r="W320" s="39" t="str">
        <f t="shared" si="9"/>
        <v/>
      </c>
    </row>
    <row r="321" spans="10:23" ht="21.75" thickTop="1" thickBot="1">
      <c r="J321" s="221"/>
      <c r="K321" s="222"/>
      <c r="L321" s="221"/>
      <c r="M321" s="222"/>
      <c r="N321" s="221"/>
      <c r="O321" s="222"/>
      <c r="P321" s="221"/>
      <c r="Q321" s="222"/>
      <c r="R321" s="221"/>
      <c r="S321" s="222"/>
      <c r="T321" s="221"/>
      <c r="U321" s="222"/>
      <c r="V321" s="169" t="str">
        <f t="shared" si="8"/>
        <v/>
      </c>
      <c r="W321" s="39" t="str">
        <f t="shared" si="9"/>
        <v/>
      </c>
    </row>
    <row r="322" spans="10:23" ht="21.75" thickTop="1" thickBot="1">
      <c r="J322" s="221"/>
      <c r="K322" s="222"/>
      <c r="L322" s="221"/>
      <c r="M322" s="222"/>
      <c r="N322" s="221"/>
      <c r="O322" s="222"/>
      <c r="P322" s="221"/>
      <c r="Q322" s="222"/>
      <c r="R322" s="221"/>
      <c r="S322" s="222"/>
      <c r="T322" s="221"/>
      <c r="U322" s="222"/>
      <c r="V322" s="169" t="str">
        <f t="shared" si="8"/>
        <v/>
      </c>
      <c r="W322" s="39" t="str">
        <f t="shared" si="9"/>
        <v/>
      </c>
    </row>
    <row r="323" spans="10:23" ht="21.75" thickTop="1" thickBot="1">
      <c r="J323" s="221"/>
      <c r="K323" s="222"/>
      <c r="L323" s="221"/>
      <c r="M323" s="222"/>
      <c r="N323" s="221"/>
      <c r="O323" s="222"/>
      <c r="P323" s="221"/>
      <c r="Q323" s="222"/>
      <c r="R323" s="221"/>
      <c r="S323" s="222"/>
      <c r="T323" s="221"/>
      <c r="U323" s="222"/>
      <c r="V323" s="169" t="str">
        <f t="shared" si="8"/>
        <v/>
      </c>
      <c r="W323" s="39" t="str">
        <f t="shared" si="9"/>
        <v/>
      </c>
    </row>
    <row r="324" spans="10:23" ht="21.75" thickTop="1" thickBot="1">
      <c r="J324" s="221"/>
      <c r="K324" s="222"/>
      <c r="L324" s="221"/>
      <c r="M324" s="222"/>
      <c r="N324" s="221"/>
      <c r="O324" s="222"/>
      <c r="P324" s="221"/>
      <c r="Q324" s="222"/>
      <c r="R324" s="221"/>
      <c r="S324" s="222"/>
      <c r="T324" s="221"/>
      <c r="U324" s="222"/>
      <c r="V324" s="169" t="str">
        <f t="shared" si="8"/>
        <v/>
      </c>
      <c r="W324" s="39" t="str">
        <f t="shared" si="9"/>
        <v/>
      </c>
    </row>
    <row r="325" spans="10:23" ht="21.75" thickTop="1" thickBot="1">
      <c r="J325" s="221"/>
      <c r="K325" s="222"/>
      <c r="L325" s="221"/>
      <c r="M325" s="222"/>
      <c r="N325" s="221"/>
      <c r="O325" s="222"/>
      <c r="P325" s="221"/>
      <c r="Q325" s="222"/>
      <c r="R325" s="221"/>
      <c r="S325" s="222"/>
      <c r="T325" s="221"/>
      <c r="U325" s="222"/>
      <c r="V325" s="169" t="str">
        <f t="shared" si="8"/>
        <v/>
      </c>
      <c r="W325" s="39" t="str">
        <f t="shared" si="9"/>
        <v/>
      </c>
    </row>
    <row r="326" spans="10:23" ht="21.75" thickTop="1" thickBot="1">
      <c r="J326" s="221"/>
      <c r="K326" s="222"/>
      <c r="L326" s="221"/>
      <c r="M326" s="222"/>
      <c r="N326" s="221"/>
      <c r="O326" s="222"/>
      <c r="P326" s="221"/>
      <c r="Q326" s="222"/>
      <c r="R326" s="221"/>
      <c r="S326" s="222"/>
      <c r="T326" s="221"/>
      <c r="U326" s="222"/>
      <c r="V326" s="169" t="str">
        <f t="shared" si="8"/>
        <v/>
      </c>
      <c r="W326" s="39" t="str">
        <f t="shared" si="9"/>
        <v/>
      </c>
    </row>
    <row r="327" spans="10:23" ht="21.75" thickTop="1" thickBot="1">
      <c r="J327" s="221"/>
      <c r="K327" s="222"/>
      <c r="L327" s="221"/>
      <c r="M327" s="222"/>
      <c r="N327" s="221"/>
      <c r="O327" s="222"/>
      <c r="P327" s="221"/>
      <c r="Q327" s="222"/>
      <c r="R327" s="221"/>
      <c r="S327" s="222"/>
      <c r="T327" s="221"/>
      <c r="U327" s="222"/>
      <c r="V327" s="169" t="str">
        <f t="shared" si="8"/>
        <v/>
      </c>
      <c r="W327" s="39" t="str">
        <f t="shared" si="9"/>
        <v/>
      </c>
    </row>
    <row r="328" spans="10:23" ht="21.75" thickTop="1" thickBot="1">
      <c r="J328" s="221"/>
      <c r="K328" s="222"/>
      <c r="L328" s="221"/>
      <c r="M328" s="222"/>
      <c r="N328" s="221"/>
      <c r="O328" s="222"/>
      <c r="P328" s="221"/>
      <c r="Q328" s="222"/>
      <c r="R328" s="221"/>
      <c r="S328" s="222"/>
      <c r="T328" s="221"/>
      <c r="U328" s="222"/>
      <c r="V328" s="169" t="str">
        <f t="shared" si="8"/>
        <v/>
      </c>
      <c r="W328" s="39" t="str">
        <f t="shared" si="9"/>
        <v/>
      </c>
    </row>
    <row r="329" spans="10:23" ht="21.75" thickTop="1" thickBot="1">
      <c r="J329" s="221"/>
      <c r="K329" s="222"/>
      <c r="L329" s="221"/>
      <c r="M329" s="222"/>
      <c r="N329" s="221"/>
      <c r="O329" s="222"/>
      <c r="P329" s="221"/>
      <c r="Q329" s="222"/>
      <c r="R329" s="221"/>
      <c r="S329" s="222"/>
      <c r="T329" s="221"/>
      <c r="U329" s="222"/>
      <c r="V329" s="169" t="str">
        <f t="shared" si="8"/>
        <v/>
      </c>
      <c r="W329" s="39" t="str">
        <f t="shared" si="9"/>
        <v/>
      </c>
    </row>
    <row r="330" spans="10:23" ht="21.75" thickTop="1" thickBot="1">
      <c r="J330" s="221"/>
      <c r="K330" s="222"/>
      <c r="L330" s="221"/>
      <c r="M330" s="222"/>
      <c r="N330" s="221"/>
      <c r="O330" s="222"/>
      <c r="P330" s="221"/>
      <c r="Q330" s="222"/>
      <c r="R330" s="221"/>
      <c r="S330" s="222"/>
      <c r="T330" s="221"/>
      <c r="U330" s="222"/>
      <c r="V330" s="169" t="str">
        <f t="shared" si="8"/>
        <v/>
      </c>
      <c r="W330" s="39" t="str">
        <f t="shared" si="9"/>
        <v/>
      </c>
    </row>
    <row r="331" spans="10:23" ht="21.75" thickTop="1" thickBot="1">
      <c r="J331" s="221"/>
      <c r="K331" s="222"/>
      <c r="L331" s="221"/>
      <c r="M331" s="222"/>
      <c r="N331" s="221"/>
      <c r="O331" s="222"/>
      <c r="P331" s="221"/>
      <c r="Q331" s="222"/>
      <c r="R331" s="221"/>
      <c r="S331" s="222"/>
      <c r="T331" s="221"/>
      <c r="U331" s="222"/>
      <c r="V331" s="169" t="str">
        <f t="shared" si="8"/>
        <v/>
      </c>
      <c r="W331" s="39" t="str">
        <f t="shared" si="9"/>
        <v/>
      </c>
    </row>
    <row r="332" spans="10:23" ht="21.75" thickTop="1" thickBot="1">
      <c r="J332" s="221"/>
      <c r="K332" s="222"/>
      <c r="L332" s="221"/>
      <c r="M332" s="222"/>
      <c r="N332" s="221"/>
      <c r="O332" s="222"/>
      <c r="P332" s="221"/>
      <c r="Q332" s="222"/>
      <c r="R332" s="221"/>
      <c r="S332" s="222"/>
      <c r="T332" s="221"/>
      <c r="U332" s="222"/>
      <c r="V332" s="169" t="str">
        <f t="shared" si="8"/>
        <v/>
      </c>
      <c r="W332" s="39" t="str">
        <f t="shared" si="9"/>
        <v/>
      </c>
    </row>
    <row r="333" spans="10:23" ht="21.75" thickTop="1" thickBot="1">
      <c r="J333" s="221"/>
      <c r="K333" s="222"/>
      <c r="L333" s="221"/>
      <c r="M333" s="222"/>
      <c r="N333" s="221"/>
      <c r="O333" s="222"/>
      <c r="P333" s="221"/>
      <c r="Q333" s="222"/>
      <c r="R333" s="221"/>
      <c r="S333" s="222"/>
      <c r="T333" s="221"/>
      <c r="U333" s="222"/>
      <c r="V333" s="169" t="str">
        <f t="shared" si="8"/>
        <v/>
      </c>
      <c r="W333" s="39" t="str">
        <f t="shared" si="9"/>
        <v/>
      </c>
    </row>
    <row r="334" spans="10:23" ht="21.75" thickTop="1" thickBot="1">
      <c r="J334" s="221"/>
      <c r="K334" s="222"/>
      <c r="L334" s="221"/>
      <c r="M334" s="222"/>
      <c r="N334" s="221"/>
      <c r="O334" s="222"/>
      <c r="P334" s="221"/>
      <c r="Q334" s="222"/>
      <c r="R334" s="221"/>
      <c r="S334" s="222"/>
      <c r="T334" s="221"/>
      <c r="U334" s="222"/>
      <c r="V334" s="169" t="str">
        <f t="shared" si="8"/>
        <v/>
      </c>
      <c r="W334" s="39" t="str">
        <f t="shared" si="9"/>
        <v/>
      </c>
    </row>
    <row r="335" spans="10:23" ht="21.75" thickTop="1" thickBot="1">
      <c r="J335" s="221"/>
      <c r="K335" s="222"/>
      <c r="L335" s="221"/>
      <c r="M335" s="222"/>
      <c r="N335" s="221"/>
      <c r="O335" s="222"/>
      <c r="P335" s="221"/>
      <c r="Q335" s="222"/>
      <c r="R335" s="221"/>
      <c r="S335" s="222"/>
      <c r="T335" s="221"/>
      <c r="U335" s="222"/>
      <c r="V335" s="169" t="str">
        <f t="shared" ref="V335:V398" si="10">IF(AND(COUNTA(K335,M335,O335,Q335,S335,U335)=0,COUNTA(J335,L335,N335,P335,R335,T335)=6),"x","")</f>
        <v/>
      </c>
      <c r="W335" s="39" t="str">
        <f t="shared" si="9"/>
        <v/>
      </c>
    </row>
    <row r="336" spans="10:23" ht="21.75" thickTop="1" thickBot="1">
      <c r="J336" s="221"/>
      <c r="K336" s="222"/>
      <c r="L336" s="221"/>
      <c r="M336" s="222"/>
      <c r="N336" s="221"/>
      <c r="O336" s="222"/>
      <c r="P336" s="221"/>
      <c r="Q336" s="222"/>
      <c r="R336" s="221"/>
      <c r="S336" s="222"/>
      <c r="T336" s="221"/>
      <c r="U336" s="222"/>
      <c r="V336" s="169" t="str">
        <f t="shared" si="10"/>
        <v/>
      </c>
      <c r="W336" s="39" t="str">
        <f t="shared" si="9"/>
        <v/>
      </c>
    </row>
    <row r="337" spans="10:23" ht="21.75" thickTop="1" thickBot="1">
      <c r="J337" s="221"/>
      <c r="K337" s="222"/>
      <c r="L337" s="221"/>
      <c r="M337" s="222"/>
      <c r="N337" s="221"/>
      <c r="O337" s="222"/>
      <c r="P337" s="221"/>
      <c r="Q337" s="222"/>
      <c r="R337" s="221"/>
      <c r="S337" s="222"/>
      <c r="T337" s="221"/>
      <c r="U337" s="222"/>
      <c r="V337" s="169" t="str">
        <f t="shared" si="10"/>
        <v/>
      </c>
      <c r="W337" s="39" t="str">
        <f t="shared" ref="W337:W400" si="11">IF(COUNTA(K337,M337,O337,Q337,S337,U337)=1,"x","")</f>
        <v/>
      </c>
    </row>
    <row r="338" spans="10:23" ht="21.75" thickTop="1" thickBot="1">
      <c r="J338" s="221"/>
      <c r="K338" s="222"/>
      <c r="L338" s="221"/>
      <c r="M338" s="222"/>
      <c r="N338" s="221"/>
      <c r="O338" s="222"/>
      <c r="P338" s="221"/>
      <c r="Q338" s="222"/>
      <c r="R338" s="221"/>
      <c r="S338" s="222"/>
      <c r="T338" s="221"/>
      <c r="U338" s="222"/>
      <c r="V338" s="169" t="str">
        <f t="shared" si="10"/>
        <v/>
      </c>
      <c r="W338" s="39" t="str">
        <f t="shared" si="11"/>
        <v/>
      </c>
    </row>
    <row r="339" spans="10:23" ht="21.75" thickTop="1" thickBot="1">
      <c r="J339" s="221"/>
      <c r="K339" s="222"/>
      <c r="L339" s="221"/>
      <c r="M339" s="222"/>
      <c r="N339" s="221"/>
      <c r="O339" s="222"/>
      <c r="P339" s="221"/>
      <c r="Q339" s="222"/>
      <c r="R339" s="221"/>
      <c r="S339" s="222"/>
      <c r="T339" s="221"/>
      <c r="U339" s="222"/>
      <c r="V339" s="169" t="str">
        <f t="shared" si="10"/>
        <v/>
      </c>
      <c r="W339" s="39" t="str">
        <f t="shared" si="11"/>
        <v/>
      </c>
    </row>
    <row r="340" spans="10:23" ht="21.75" thickTop="1" thickBot="1">
      <c r="J340" s="221"/>
      <c r="K340" s="222"/>
      <c r="L340" s="221"/>
      <c r="M340" s="222"/>
      <c r="N340" s="221"/>
      <c r="O340" s="222"/>
      <c r="P340" s="221"/>
      <c r="Q340" s="222"/>
      <c r="R340" s="221"/>
      <c r="S340" s="222"/>
      <c r="T340" s="221"/>
      <c r="U340" s="222"/>
      <c r="V340" s="169" t="str">
        <f t="shared" si="10"/>
        <v/>
      </c>
      <c r="W340" s="39" t="str">
        <f t="shared" si="11"/>
        <v/>
      </c>
    </row>
    <row r="341" spans="10:23" ht="21.75" thickTop="1" thickBot="1">
      <c r="J341" s="221"/>
      <c r="K341" s="222"/>
      <c r="L341" s="221"/>
      <c r="M341" s="222"/>
      <c r="N341" s="221"/>
      <c r="O341" s="222"/>
      <c r="P341" s="221"/>
      <c r="Q341" s="222"/>
      <c r="R341" s="221"/>
      <c r="S341" s="222"/>
      <c r="T341" s="221"/>
      <c r="U341" s="222"/>
      <c r="V341" s="169" t="str">
        <f t="shared" si="10"/>
        <v/>
      </c>
      <c r="W341" s="39" t="str">
        <f t="shared" si="11"/>
        <v/>
      </c>
    </row>
    <row r="342" spans="10:23" ht="21.75" thickTop="1" thickBot="1">
      <c r="J342" s="221"/>
      <c r="K342" s="222"/>
      <c r="L342" s="221"/>
      <c r="M342" s="222"/>
      <c r="N342" s="221"/>
      <c r="O342" s="222"/>
      <c r="P342" s="221"/>
      <c r="Q342" s="222"/>
      <c r="R342" s="221"/>
      <c r="S342" s="222"/>
      <c r="T342" s="221"/>
      <c r="U342" s="222"/>
      <c r="V342" s="169" t="str">
        <f t="shared" si="10"/>
        <v/>
      </c>
      <c r="W342" s="39" t="str">
        <f t="shared" si="11"/>
        <v/>
      </c>
    </row>
    <row r="343" spans="10:23" ht="21.75" thickTop="1" thickBot="1">
      <c r="J343" s="221"/>
      <c r="K343" s="222"/>
      <c r="L343" s="221"/>
      <c r="M343" s="222"/>
      <c r="N343" s="221"/>
      <c r="O343" s="222"/>
      <c r="P343" s="221"/>
      <c r="Q343" s="222"/>
      <c r="R343" s="221"/>
      <c r="S343" s="222"/>
      <c r="T343" s="221"/>
      <c r="U343" s="222"/>
      <c r="V343" s="169" t="str">
        <f t="shared" si="10"/>
        <v/>
      </c>
      <c r="W343" s="39" t="str">
        <f t="shared" si="11"/>
        <v/>
      </c>
    </row>
    <row r="344" spans="10:23" ht="21.75" thickTop="1" thickBot="1">
      <c r="J344" s="221"/>
      <c r="K344" s="222"/>
      <c r="L344" s="221"/>
      <c r="M344" s="222"/>
      <c r="N344" s="221"/>
      <c r="O344" s="222"/>
      <c r="P344" s="221"/>
      <c r="Q344" s="222"/>
      <c r="R344" s="221"/>
      <c r="S344" s="222"/>
      <c r="T344" s="221"/>
      <c r="U344" s="222"/>
      <c r="V344" s="169" t="str">
        <f t="shared" si="10"/>
        <v/>
      </c>
      <c r="W344" s="39" t="str">
        <f t="shared" si="11"/>
        <v/>
      </c>
    </row>
    <row r="345" spans="10:23" ht="21.75" thickTop="1" thickBot="1">
      <c r="J345" s="221"/>
      <c r="K345" s="222"/>
      <c r="L345" s="221"/>
      <c r="M345" s="222"/>
      <c r="N345" s="221"/>
      <c r="O345" s="222"/>
      <c r="P345" s="221"/>
      <c r="Q345" s="222"/>
      <c r="R345" s="221"/>
      <c r="S345" s="222"/>
      <c r="T345" s="221"/>
      <c r="U345" s="222"/>
      <c r="V345" s="169" t="str">
        <f t="shared" si="10"/>
        <v/>
      </c>
      <c r="W345" s="39" t="str">
        <f t="shared" si="11"/>
        <v/>
      </c>
    </row>
    <row r="346" spans="10:23" ht="21.75" thickTop="1" thickBot="1">
      <c r="J346" s="221"/>
      <c r="K346" s="222"/>
      <c r="L346" s="221"/>
      <c r="M346" s="222"/>
      <c r="N346" s="221"/>
      <c r="O346" s="222"/>
      <c r="P346" s="221"/>
      <c r="Q346" s="222"/>
      <c r="R346" s="221"/>
      <c r="S346" s="222"/>
      <c r="T346" s="221"/>
      <c r="U346" s="222"/>
      <c r="V346" s="169" t="str">
        <f t="shared" si="10"/>
        <v/>
      </c>
      <c r="W346" s="39" t="str">
        <f t="shared" si="11"/>
        <v/>
      </c>
    </row>
    <row r="347" spans="10:23" ht="21.75" thickTop="1" thickBot="1">
      <c r="J347" s="221"/>
      <c r="K347" s="222"/>
      <c r="L347" s="221"/>
      <c r="M347" s="222"/>
      <c r="N347" s="221"/>
      <c r="O347" s="222"/>
      <c r="P347" s="221"/>
      <c r="Q347" s="222"/>
      <c r="R347" s="221"/>
      <c r="S347" s="222"/>
      <c r="T347" s="221"/>
      <c r="U347" s="222"/>
      <c r="V347" s="169" t="str">
        <f t="shared" si="10"/>
        <v/>
      </c>
      <c r="W347" s="39" t="str">
        <f t="shared" si="11"/>
        <v/>
      </c>
    </row>
    <row r="348" spans="10:23" ht="21.75" thickTop="1" thickBot="1">
      <c r="J348" s="221"/>
      <c r="K348" s="222"/>
      <c r="L348" s="221"/>
      <c r="M348" s="222"/>
      <c r="N348" s="221"/>
      <c r="O348" s="222"/>
      <c r="P348" s="221"/>
      <c r="Q348" s="222"/>
      <c r="R348" s="221"/>
      <c r="S348" s="222"/>
      <c r="T348" s="221"/>
      <c r="U348" s="222"/>
      <c r="V348" s="169" t="str">
        <f t="shared" si="10"/>
        <v/>
      </c>
      <c r="W348" s="39" t="str">
        <f t="shared" si="11"/>
        <v/>
      </c>
    </row>
    <row r="349" spans="10:23" ht="21.75" thickTop="1" thickBot="1">
      <c r="J349" s="221"/>
      <c r="K349" s="222"/>
      <c r="L349" s="221"/>
      <c r="M349" s="222"/>
      <c r="N349" s="221"/>
      <c r="O349" s="222"/>
      <c r="P349" s="221"/>
      <c r="Q349" s="222"/>
      <c r="R349" s="221"/>
      <c r="S349" s="222"/>
      <c r="T349" s="221"/>
      <c r="U349" s="222"/>
      <c r="V349" s="169" t="str">
        <f t="shared" si="10"/>
        <v/>
      </c>
      <c r="W349" s="39" t="str">
        <f t="shared" si="11"/>
        <v/>
      </c>
    </row>
    <row r="350" spans="10:23" ht="21.75" thickTop="1" thickBot="1">
      <c r="J350" s="221"/>
      <c r="K350" s="222"/>
      <c r="L350" s="221"/>
      <c r="M350" s="222"/>
      <c r="N350" s="221"/>
      <c r="O350" s="222"/>
      <c r="P350" s="221"/>
      <c r="Q350" s="222"/>
      <c r="R350" s="221"/>
      <c r="S350" s="222"/>
      <c r="T350" s="221"/>
      <c r="U350" s="222"/>
      <c r="V350" s="169" t="str">
        <f t="shared" si="10"/>
        <v/>
      </c>
      <c r="W350" s="39" t="str">
        <f t="shared" si="11"/>
        <v/>
      </c>
    </row>
    <row r="351" spans="10:23" ht="21.75" thickTop="1" thickBot="1">
      <c r="J351" s="221"/>
      <c r="K351" s="222"/>
      <c r="L351" s="221"/>
      <c r="M351" s="222"/>
      <c r="N351" s="221"/>
      <c r="O351" s="222"/>
      <c r="P351" s="221"/>
      <c r="Q351" s="222"/>
      <c r="R351" s="221"/>
      <c r="S351" s="222"/>
      <c r="T351" s="221"/>
      <c r="U351" s="222"/>
      <c r="V351" s="169" t="str">
        <f t="shared" si="10"/>
        <v/>
      </c>
      <c r="W351" s="39" t="str">
        <f t="shared" si="11"/>
        <v/>
      </c>
    </row>
    <row r="352" spans="10:23" ht="21.75" thickTop="1" thickBot="1">
      <c r="J352" s="221"/>
      <c r="K352" s="222"/>
      <c r="L352" s="221"/>
      <c r="M352" s="222"/>
      <c r="N352" s="221"/>
      <c r="O352" s="222"/>
      <c r="P352" s="221"/>
      <c r="Q352" s="222"/>
      <c r="R352" s="221"/>
      <c r="S352" s="222"/>
      <c r="T352" s="221"/>
      <c r="U352" s="222"/>
      <c r="V352" s="169" t="str">
        <f t="shared" si="10"/>
        <v/>
      </c>
      <c r="W352" s="39" t="str">
        <f t="shared" si="11"/>
        <v/>
      </c>
    </row>
    <row r="353" spans="10:23" ht="21.75" thickTop="1" thickBot="1">
      <c r="J353" s="221"/>
      <c r="K353" s="222"/>
      <c r="L353" s="221"/>
      <c r="M353" s="222"/>
      <c r="N353" s="221"/>
      <c r="O353" s="222"/>
      <c r="P353" s="221"/>
      <c r="Q353" s="222"/>
      <c r="R353" s="221"/>
      <c r="S353" s="222"/>
      <c r="T353" s="221"/>
      <c r="U353" s="222"/>
      <c r="V353" s="169" t="str">
        <f t="shared" si="10"/>
        <v/>
      </c>
      <c r="W353" s="39" t="str">
        <f t="shared" si="11"/>
        <v/>
      </c>
    </row>
    <row r="354" spans="10:23" ht="21.75" thickTop="1" thickBot="1">
      <c r="J354" s="221"/>
      <c r="K354" s="222"/>
      <c r="L354" s="221"/>
      <c r="M354" s="222"/>
      <c r="N354" s="221"/>
      <c r="O354" s="222"/>
      <c r="P354" s="221"/>
      <c r="Q354" s="222"/>
      <c r="R354" s="221"/>
      <c r="S354" s="222"/>
      <c r="T354" s="221"/>
      <c r="U354" s="222"/>
      <c r="V354" s="169" t="str">
        <f t="shared" si="10"/>
        <v/>
      </c>
      <c r="W354" s="39" t="str">
        <f t="shared" si="11"/>
        <v/>
      </c>
    </row>
    <row r="355" spans="10:23" ht="21.75" thickTop="1" thickBot="1">
      <c r="J355" s="221"/>
      <c r="K355" s="222"/>
      <c r="L355" s="221"/>
      <c r="M355" s="222"/>
      <c r="N355" s="221"/>
      <c r="O355" s="222"/>
      <c r="P355" s="221"/>
      <c r="Q355" s="222"/>
      <c r="R355" s="221"/>
      <c r="S355" s="222"/>
      <c r="T355" s="221"/>
      <c r="U355" s="222"/>
      <c r="V355" s="169" t="str">
        <f t="shared" si="10"/>
        <v/>
      </c>
      <c r="W355" s="39" t="str">
        <f t="shared" si="11"/>
        <v/>
      </c>
    </row>
    <row r="356" spans="10:23" ht="21.75" thickTop="1" thickBot="1">
      <c r="J356" s="221"/>
      <c r="K356" s="222"/>
      <c r="L356" s="221"/>
      <c r="M356" s="222"/>
      <c r="N356" s="221"/>
      <c r="O356" s="222"/>
      <c r="P356" s="221"/>
      <c r="Q356" s="222"/>
      <c r="R356" s="221"/>
      <c r="S356" s="222"/>
      <c r="T356" s="221"/>
      <c r="U356" s="222"/>
      <c r="V356" s="169" t="str">
        <f t="shared" si="10"/>
        <v/>
      </c>
      <c r="W356" s="39" t="str">
        <f t="shared" si="11"/>
        <v/>
      </c>
    </row>
    <row r="357" spans="10:23" ht="21.75" thickTop="1" thickBot="1">
      <c r="J357" s="221"/>
      <c r="K357" s="222"/>
      <c r="L357" s="221"/>
      <c r="M357" s="222"/>
      <c r="N357" s="221"/>
      <c r="O357" s="222"/>
      <c r="P357" s="221"/>
      <c r="Q357" s="222"/>
      <c r="R357" s="221"/>
      <c r="S357" s="222"/>
      <c r="T357" s="221"/>
      <c r="U357" s="222"/>
      <c r="V357" s="169" t="str">
        <f t="shared" si="10"/>
        <v/>
      </c>
      <c r="W357" s="39" t="str">
        <f t="shared" si="11"/>
        <v/>
      </c>
    </row>
    <row r="358" spans="10:23" ht="21.75" thickTop="1" thickBot="1">
      <c r="J358" s="221"/>
      <c r="K358" s="222"/>
      <c r="L358" s="221"/>
      <c r="M358" s="222"/>
      <c r="N358" s="221"/>
      <c r="O358" s="222"/>
      <c r="P358" s="221"/>
      <c r="Q358" s="222"/>
      <c r="R358" s="221"/>
      <c r="S358" s="222"/>
      <c r="T358" s="221"/>
      <c r="U358" s="222"/>
      <c r="V358" s="169" t="str">
        <f t="shared" si="10"/>
        <v/>
      </c>
      <c r="W358" s="39" t="str">
        <f t="shared" si="11"/>
        <v/>
      </c>
    </row>
    <row r="359" spans="10:23" ht="21.75" thickTop="1" thickBot="1">
      <c r="J359" s="221"/>
      <c r="K359" s="222"/>
      <c r="L359" s="221"/>
      <c r="M359" s="222"/>
      <c r="N359" s="221"/>
      <c r="O359" s="222"/>
      <c r="P359" s="221"/>
      <c r="Q359" s="222"/>
      <c r="R359" s="221"/>
      <c r="S359" s="222"/>
      <c r="T359" s="221"/>
      <c r="U359" s="222"/>
      <c r="V359" s="169" t="str">
        <f t="shared" si="10"/>
        <v/>
      </c>
      <c r="W359" s="39" t="str">
        <f t="shared" si="11"/>
        <v/>
      </c>
    </row>
    <row r="360" spans="10:23" ht="21.75" thickTop="1" thickBot="1">
      <c r="J360" s="221"/>
      <c r="K360" s="222"/>
      <c r="L360" s="221"/>
      <c r="M360" s="222"/>
      <c r="N360" s="221"/>
      <c r="O360" s="222"/>
      <c r="P360" s="221"/>
      <c r="Q360" s="222"/>
      <c r="R360" s="221"/>
      <c r="S360" s="222"/>
      <c r="T360" s="221"/>
      <c r="U360" s="222"/>
      <c r="V360" s="169" t="str">
        <f t="shared" si="10"/>
        <v/>
      </c>
      <c r="W360" s="39" t="str">
        <f t="shared" si="11"/>
        <v/>
      </c>
    </row>
    <row r="361" spans="10:23" ht="21.75" thickTop="1" thickBot="1">
      <c r="J361" s="221"/>
      <c r="K361" s="222"/>
      <c r="L361" s="221"/>
      <c r="M361" s="222"/>
      <c r="N361" s="221"/>
      <c r="O361" s="222"/>
      <c r="P361" s="221"/>
      <c r="Q361" s="222"/>
      <c r="R361" s="221"/>
      <c r="S361" s="222"/>
      <c r="T361" s="221"/>
      <c r="U361" s="222"/>
      <c r="V361" s="169" t="str">
        <f t="shared" si="10"/>
        <v/>
      </c>
      <c r="W361" s="39" t="str">
        <f t="shared" si="11"/>
        <v/>
      </c>
    </row>
    <row r="362" spans="10:23" ht="21.75" thickTop="1" thickBot="1">
      <c r="J362" s="221"/>
      <c r="K362" s="222"/>
      <c r="L362" s="221"/>
      <c r="M362" s="222"/>
      <c r="N362" s="221"/>
      <c r="O362" s="222"/>
      <c r="P362" s="221"/>
      <c r="Q362" s="222"/>
      <c r="R362" s="221"/>
      <c r="S362" s="222"/>
      <c r="T362" s="221"/>
      <c r="U362" s="222"/>
      <c r="V362" s="169" t="str">
        <f t="shared" si="10"/>
        <v/>
      </c>
      <c r="W362" s="39" t="str">
        <f t="shared" si="11"/>
        <v/>
      </c>
    </row>
    <row r="363" spans="10:23" ht="21.75" thickTop="1" thickBot="1">
      <c r="J363" s="221"/>
      <c r="K363" s="222"/>
      <c r="L363" s="221"/>
      <c r="M363" s="222"/>
      <c r="N363" s="221"/>
      <c r="O363" s="222"/>
      <c r="P363" s="221"/>
      <c r="Q363" s="222"/>
      <c r="R363" s="221"/>
      <c r="S363" s="222"/>
      <c r="T363" s="221"/>
      <c r="U363" s="222"/>
      <c r="V363" s="169" t="str">
        <f t="shared" si="10"/>
        <v/>
      </c>
      <c r="W363" s="39" t="str">
        <f t="shared" si="11"/>
        <v/>
      </c>
    </row>
    <row r="364" spans="10:23" ht="21.75" thickTop="1" thickBot="1">
      <c r="J364" s="221"/>
      <c r="K364" s="222"/>
      <c r="L364" s="221"/>
      <c r="M364" s="222"/>
      <c r="N364" s="221"/>
      <c r="O364" s="222"/>
      <c r="P364" s="221"/>
      <c r="Q364" s="222"/>
      <c r="R364" s="221"/>
      <c r="S364" s="222"/>
      <c r="T364" s="221"/>
      <c r="U364" s="222"/>
      <c r="V364" s="169" t="str">
        <f t="shared" si="10"/>
        <v/>
      </c>
      <c r="W364" s="39" t="str">
        <f t="shared" si="11"/>
        <v/>
      </c>
    </row>
    <row r="365" spans="10:23" ht="21.75" thickTop="1" thickBot="1">
      <c r="J365" s="221"/>
      <c r="K365" s="222"/>
      <c r="L365" s="221"/>
      <c r="M365" s="222"/>
      <c r="N365" s="221"/>
      <c r="O365" s="222"/>
      <c r="P365" s="221"/>
      <c r="Q365" s="222"/>
      <c r="R365" s="221"/>
      <c r="S365" s="222"/>
      <c r="T365" s="221"/>
      <c r="U365" s="222"/>
      <c r="V365" s="169" t="str">
        <f t="shared" si="10"/>
        <v/>
      </c>
      <c r="W365" s="39" t="str">
        <f t="shared" si="11"/>
        <v/>
      </c>
    </row>
    <row r="366" spans="10:23" ht="21.75" thickTop="1" thickBot="1">
      <c r="J366" s="221"/>
      <c r="K366" s="222"/>
      <c r="L366" s="221"/>
      <c r="M366" s="222"/>
      <c r="N366" s="221"/>
      <c r="O366" s="222"/>
      <c r="P366" s="221"/>
      <c r="Q366" s="222"/>
      <c r="R366" s="221"/>
      <c r="S366" s="222"/>
      <c r="T366" s="221"/>
      <c r="U366" s="222"/>
      <c r="V366" s="169" t="str">
        <f t="shared" si="10"/>
        <v/>
      </c>
      <c r="W366" s="39" t="str">
        <f t="shared" si="11"/>
        <v/>
      </c>
    </row>
    <row r="367" spans="10:23" ht="21.75" thickTop="1" thickBot="1">
      <c r="J367" s="221"/>
      <c r="K367" s="222"/>
      <c r="L367" s="221"/>
      <c r="M367" s="222"/>
      <c r="N367" s="221"/>
      <c r="O367" s="222"/>
      <c r="P367" s="221"/>
      <c r="Q367" s="222"/>
      <c r="R367" s="221"/>
      <c r="S367" s="222"/>
      <c r="T367" s="221"/>
      <c r="U367" s="222"/>
      <c r="V367" s="169" t="str">
        <f t="shared" si="10"/>
        <v/>
      </c>
      <c r="W367" s="39" t="str">
        <f t="shared" si="11"/>
        <v/>
      </c>
    </row>
    <row r="368" spans="10:23" ht="21.75" thickTop="1" thickBot="1">
      <c r="J368" s="221"/>
      <c r="K368" s="222"/>
      <c r="L368" s="221"/>
      <c r="M368" s="222"/>
      <c r="N368" s="221"/>
      <c r="O368" s="222"/>
      <c r="P368" s="221"/>
      <c r="Q368" s="222"/>
      <c r="R368" s="221"/>
      <c r="S368" s="222"/>
      <c r="T368" s="221"/>
      <c r="U368" s="222"/>
      <c r="V368" s="169" t="str">
        <f t="shared" si="10"/>
        <v/>
      </c>
      <c r="W368" s="39" t="str">
        <f t="shared" si="11"/>
        <v/>
      </c>
    </row>
    <row r="369" spans="10:23" ht="21.75" thickTop="1" thickBot="1">
      <c r="J369" s="221"/>
      <c r="K369" s="222"/>
      <c r="L369" s="221"/>
      <c r="M369" s="222"/>
      <c r="N369" s="221"/>
      <c r="O369" s="222"/>
      <c r="P369" s="221"/>
      <c r="Q369" s="222"/>
      <c r="R369" s="221"/>
      <c r="S369" s="222"/>
      <c r="T369" s="221"/>
      <c r="U369" s="222"/>
      <c r="V369" s="169" t="str">
        <f t="shared" si="10"/>
        <v/>
      </c>
      <c r="W369" s="39" t="str">
        <f t="shared" si="11"/>
        <v/>
      </c>
    </row>
    <row r="370" spans="10:23" ht="21.75" thickTop="1" thickBot="1">
      <c r="J370" s="221"/>
      <c r="K370" s="222"/>
      <c r="L370" s="221"/>
      <c r="M370" s="222"/>
      <c r="N370" s="221"/>
      <c r="O370" s="222"/>
      <c r="P370" s="221"/>
      <c r="Q370" s="222"/>
      <c r="R370" s="221"/>
      <c r="S370" s="222"/>
      <c r="T370" s="221"/>
      <c r="U370" s="222"/>
      <c r="V370" s="169" t="str">
        <f t="shared" si="10"/>
        <v/>
      </c>
      <c r="W370" s="39" t="str">
        <f t="shared" si="11"/>
        <v/>
      </c>
    </row>
    <row r="371" spans="10:23" ht="21.75" thickTop="1" thickBot="1">
      <c r="J371" s="221"/>
      <c r="K371" s="222"/>
      <c r="L371" s="221"/>
      <c r="M371" s="222"/>
      <c r="N371" s="221"/>
      <c r="O371" s="222"/>
      <c r="P371" s="221"/>
      <c r="Q371" s="222"/>
      <c r="R371" s="221"/>
      <c r="S371" s="222"/>
      <c r="T371" s="221"/>
      <c r="U371" s="222"/>
      <c r="V371" s="169" t="str">
        <f t="shared" si="10"/>
        <v/>
      </c>
      <c r="W371" s="39" t="str">
        <f t="shared" si="11"/>
        <v/>
      </c>
    </row>
    <row r="372" spans="10:23" ht="21.75" thickTop="1" thickBot="1">
      <c r="J372" s="221"/>
      <c r="K372" s="222"/>
      <c r="L372" s="221"/>
      <c r="M372" s="222"/>
      <c r="N372" s="221"/>
      <c r="O372" s="222"/>
      <c r="P372" s="221"/>
      <c r="Q372" s="222"/>
      <c r="R372" s="221"/>
      <c r="S372" s="222"/>
      <c r="T372" s="221"/>
      <c r="U372" s="222"/>
      <c r="V372" s="169" t="str">
        <f t="shared" si="10"/>
        <v/>
      </c>
      <c r="W372" s="39" t="str">
        <f t="shared" si="11"/>
        <v/>
      </c>
    </row>
    <row r="373" spans="10:23" ht="21.75" thickTop="1" thickBot="1">
      <c r="J373" s="221"/>
      <c r="K373" s="222"/>
      <c r="L373" s="221"/>
      <c r="M373" s="222"/>
      <c r="N373" s="221"/>
      <c r="O373" s="222"/>
      <c r="P373" s="221"/>
      <c r="Q373" s="222"/>
      <c r="R373" s="221"/>
      <c r="S373" s="222"/>
      <c r="T373" s="221"/>
      <c r="U373" s="222"/>
      <c r="V373" s="169" t="str">
        <f t="shared" si="10"/>
        <v/>
      </c>
      <c r="W373" s="39" t="str">
        <f t="shared" si="11"/>
        <v/>
      </c>
    </row>
    <row r="374" spans="10:23" ht="21.75" thickTop="1" thickBot="1">
      <c r="J374" s="221"/>
      <c r="K374" s="222"/>
      <c r="L374" s="221"/>
      <c r="M374" s="222"/>
      <c r="N374" s="221"/>
      <c r="O374" s="222"/>
      <c r="P374" s="221"/>
      <c r="Q374" s="222"/>
      <c r="R374" s="221"/>
      <c r="S374" s="222"/>
      <c r="T374" s="221"/>
      <c r="U374" s="222"/>
      <c r="V374" s="169" t="str">
        <f t="shared" si="10"/>
        <v/>
      </c>
      <c r="W374" s="39" t="str">
        <f t="shared" si="11"/>
        <v/>
      </c>
    </row>
    <row r="375" spans="10:23" ht="21.75" thickTop="1" thickBot="1">
      <c r="J375" s="221"/>
      <c r="K375" s="222"/>
      <c r="L375" s="221"/>
      <c r="M375" s="222"/>
      <c r="N375" s="221"/>
      <c r="O375" s="222"/>
      <c r="P375" s="221"/>
      <c r="Q375" s="222"/>
      <c r="R375" s="221"/>
      <c r="S375" s="222"/>
      <c r="T375" s="221"/>
      <c r="U375" s="222"/>
      <c r="V375" s="169" t="str">
        <f t="shared" si="10"/>
        <v/>
      </c>
      <c r="W375" s="39" t="str">
        <f t="shared" si="11"/>
        <v/>
      </c>
    </row>
    <row r="376" spans="10:23" ht="21.75" thickTop="1" thickBot="1">
      <c r="J376" s="221"/>
      <c r="K376" s="222"/>
      <c r="L376" s="221"/>
      <c r="M376" s="222"/>
      <c r="N376" s="221"/>
      <c r="O376" s="222"/>
      <c r="P376" s="221"/>
      <c r="Q376" s="222"/>
      <c r="R376" s="221"/>
      <c r="S376" s="222"/>
      <c r="T376" s="221"/>
      <c r="U376" s="222"/>
      <c r="V376" s="169" t="str">
        <f t="shared" si="10"/>
        <v/>
      </c>
      <c r="W376" s="39" t="str">
        <f t="shared" si="11"/>
        <v/>
      </c>
    </row>
    <row r="377" spans="10:23" ht="21.75" thickTop="1" thickBot="1">
      <c r="J377" s="221"/>
      <c r="K377" s="222"/>
      <c r="L377" s="221"/>
      <c r="M377" s="222"/>
      <c r="N377" s="221"/>
      <c r="O377" s="222"/>
      <c r="P377" s="221"/>
      <c r="Q377" s="222"/>
      <c r="R377" s="221"/>
      <c r="S377" s="222"/>
      <c r="T377" s="221"/>
      <c r="U377" s="222"/>
      <c r="V377" s="169" t="str">
        <f t="shared" si="10"/>
        <v/>
      </c>
      <c r="W377" s="39" t="str">
        <f t="shared" si="11"/>
        <v/>
      </c>
    </row>
    <row r="378" spans="10:23" ht="21.75" thickTop="1" thickBot="1">
      <c r="J378" s="221"/>
      <c r="K378" s="222"/>
      <c r="L378" s="221"/>
      <c r="M378" s="222"/>
      <c r="N378" s="221"/>
      <c r="O378" s="222"/>
      <c r="P378" s="221"/>
      <c r="Q378" s="222"/>
      <c r="R378" s="221"/>
      <c r="S378" s="222"/>
      <c r="T378" s="221"/>
      <c r="U378" s="222"/>
      <c r="V378" s="169" t="str">
        <f t="shared" si="10"/>
        <v/>
      </c>
      <c r="W378" s="39" t="str">
        <f t="shared" si="11"/>
        <v/>
      </c>
    </row>
    <row r="379" spans="10:23" ht="21.75" thickTop="1" thickBot="1">
      <c r="J379" s="221"/>
      <c r="K379" s="222"/>
      <c r="L379" s="221"/>
      <c r="M379" s="222"/>
      <c r="N379" s="221"/>
      <c r="O379" s="222"/>
      <c r="P379" s="221"/>
      <c r="Q379" s="222"/>
      <c r="R379" s="221"/>
      <c r="S379" s="222"/>
      <c r="T379" s="221"/>
      <c r="U379" s="222"/>
      <c r="V379" s="169" t="str">
        <f t="shared" si="10"/>
        <v/>
      </c>
      <c r="W379" s="39" t="str">
        <f t="shared" si="11"/>
        <v/>
      </c>
    </row>
    <row r="380" spans="10:23" ht="21.75" thickTop="1" thickBot="1">
      <c r="J380" s="221"/>
      <c r="K380" s="222"/>
      <c r="L380" s="221"/>
      <c r="M380" s="222"/>
      <c r="N380" s="221"/>
      <c r="O380" s="222"/>
      <c r="P380" s="221"/>
      <c r="Q380" s="222"/>
      <c r="R380" s="221"/>
      <c r="S380" s="222"/>
      <c r="T380" s="221"/>
      <c r="U380" s="222"/>
      <c r="V380" s="169" t="str">
        <f t="shared" si="10"/>
        <v/>
      </c>
      <c r="W380" s="39" t="str">
        <f t="shared" si="11"/>
        <v/>
      </c>
    </row>
    <row r="381" spans="10:23" ht="21.75" thickTop="1" thickBot="1">
      <c r="J381" s="221"/>
      <c r="K381" s="222"/>
      <c r="L381" s="221"/>
      <c r="M381" s="222"/>
      <c r="N381" s="221"/>
      <c r="O381" s="222"/>
      <c r="P381" s="221"/>
      <c r="Q381" s="222"/>
      <c r="R381" s="221"/>
      <c r="S381" s="222"/>
      <c r="T381" s="221"/>
      <c r="U381" s="222"/>
      <c r="V381" s="169" t="str">
        <f t="shared" si="10"/>
        <v/>
      </c>
      <c r="W381" s="39" t="str">
        <f t="shared" si="11"/>
        <v/>
      </c>
    </row>
    <row r="382" spans="10:23" ht="21.75" thickTop="1" thickBot="1">
      <c r="J382" s="221"/>
      <c r="K382" s="222"/>
      <c r="L382" s="221"/>
      <c r="M382" s="222"/>
      <c r="N382" s="221"/>
      <c r="O382" s="222"/>
      <c r="P382" s="221"/>
      <c r="Q382" s="222"/>
      <c r="R382" s="221"/>
      <c r="S382" s="222"/>
      <c r="T382" s="221"/>
      <c r="U382" s="222"/>
      <c r="V382" s="169" t="str">
        <f t="shared" si="10"/>
        <v/>
      </c>
      <c r="W382" s="39" t="str">
        <f t="shared" si="11"/>
        <v/>
      </c>
    </row>
    <row r="383" spans="10:23" ht="21.75" thickTop="1" thickBot="1">
      <c r="J383" s="221"/>
      <c r="K383" s="222"/>
      <c r="L383" s="221"/>
      <c r="M383" s="222"/>
      <c r="N383" s="221"/>
      <c r="O383" s="222"/>
      <c r="P383" s="221"/>
      <c r="Q383" s="222"/>
      <c r="R383" s="221"/>
      <c r="S383" s="222"/>
      <c r="T383" s="221"/>
      <c r="U383" s="222"/>
      <c r="V383" s="169" t="str">
        <f t="shared" si="10"/>
        <v/>
      </c>
      <c r="W383" s="39" t="str">
        <f t="shared" si="11"/>
        <v/>
      </c>
    </row>
    <row r="384" spans="10:23" ht="21.75" thickTop="1" thickBot="1">
      <c r="J384" s="221"/>
      <c r="K384" s="222"/>
      <c r="L384" s="221"/>
      <c r="M384" s="222"/>
      <c r="N384" s="221"/>
      <c r="O384" s="222"/>
      <c r="P384" s="221"/>
      <c r="Q384" s="222"/>
      <c r="R384" s="221"/>
      <c r="S384" s="222"/>
      <c r="T384" s="221"/>
      <c r="U384" s="222"/>
      <c r="V384" s="169" t="str">
        <f t="shared" si="10"/>
        <v/>
      </c>
      <c r="W384" s="39" t="str">
        <f t="shared" si="11"/>
        <v/>
      </c>
    </row>
    <row r="385" spans="10:23" ht="21.75" thickTop="1" thickBot="1">
      <c r="J385" s="221"/>
      <c r="K385" s="222"/>
      <c r="L385" s="221"/>
      <c r="M385" s="222"/>
      <c r="N385" s="221"/>
      <c r="O385" s="222"/>
      <c r="P385" s="221"/>
      <c r="Q385" s="222"/>
      <c r="R385" s="221"/>
      <c r="S385" s="222"/>
      <c r="T385" s="221"/>
      <c r="U385" s="222"/>
      <c r="V385" s="169" t="str">
        <f t="shared" si="10"/>
        <v/>
      </c>
      <c r="W385" s="39" t="str">
        <f t="shared" si="11"/>
        <v/>
      </c>
    </row>
    <row r="386" spans="10:23" ht="21.75" thickTop="1" thickBot="1">
      <c r="J386" s="221"/>
      <c r="K386" s="222"/>
      <c r="L386" s="221"/>
      <c r="M386" s="222"/>
      <c r="N386" s="221"/>
      <c r="O386" s="222"/>
      <c r="P386" s="221"/>
      <c r="Q386" s="222"/>
      <c r="R386" s="221"/>
      <c r="S386" s="222"/>
      <c r="T386" s="221"/>
      <c r="U386" s="222"/>
      <c r="V386" s="169" t="str">
        <f t="shared" si="10"/>
        <v/>
      </c>
      <c r="W386" s="39" t="str">
        <f t="shared" si="11"/>
        <v/>
      </c>
    </row>
    <row r="387" spans="10:23" ht="21.75" thickTop="1" thickBot="1">
      <c r="J387" s="221"/>
      <c r="K387" s="222"/>
      <c r="L387" s="221"/>
      <c r="M387" s="222"/>
      <c r="N387" s="221"/>
      <c r="O387" s="222"/>
      <c r="P387" s="221"/>
      <c r="Q387" s="222"/>
      <c r="R387" s="221"/>
      <c r="S387" s="222"/>
      <c r="T387" s="221"/>
      <c r="U387" s="222"/>
      <c r="V387" s="169" t="str">
        <f t="shared" si="10"/>
        <v/>
      </c>
      <c r="W387" s="39" t="str">
        <f t="shared" si="11"/>
        <v/>
      </c>
    </row>
    <row r="388" spans="10:23" ht="21.75" thickTop="1" thickBot="1">
      <c r="J388" s="221"/>
      <c r="K388" s="222"/>
      <c r="L388" s="221"/>
      <c r="M388" s="222"/>
      <c r="N388" s="221"/>
      <c r="O388" s="222"/>
      <c r="P388" s="221"/>
      <c r="Q388" s="222"/>
      <c r="R388" s="221"/>
      <c r="S388" s="222"/>
      <c r="T388" s="221"/>
      <c r="U388" s="222"/>
      <c r="V388" s="169" t="str">
        <f t="shared" si="10"/>
        <v/>
      </c>
      <c r="W388" s="39" t="str">
        <f t="shared" si="11"/>
        <v/>
      </c>
    </row>
    <row r="389" spans="10:23" ht="21.75" thickTop="1" thickBot="1">
      <c r="J389" s="221"/>
      <c r="K389" s="222"/>
      <c r="L389" s="221"/>
      <c r="M389" s="222"/>
      <c r="N389" s="221"/>
      <c r="O389" s="222"/>
      <c r="P389" s="221"/>
      <c r="Q389" s="222"/>
      <c r="R389" s="221"/>
      <c r="S389" s="222"/>
      <c r="T389" s="221"/>
      <c r="U389" s="222"/>
      <c r="V389" s="169" t="str">
        <f t="shared" si="10"/>
        <v/>
      </c>
      <c r="W389" s="39" t="str">
        <f t="shared" si="11"/>
        <v/>
      </c>
    </row>
    <row r="390" spans="10:23" ht="21.75" thickTop="1" thickBot="1">
      <c r="J390" s="221"/>
      <c r="K390" s="222"/>
      <c r="L390" s="221"/>
      <c r="M390" s="222"/>
      <c r="N390" s="221"/>
      <c r="O390" s="222"/>
      <c r="P390" s="221"/>
      <c r="Q390" s="222"/>
      <c r="R390" s="221"/>
      <c r="S390" s="222"/>
      <c r="T390" s="221"/>
      <c r="U390" s="222"/>
      <c r="V390" s="169" t="str">
        <f t="shared" si="10"/>
        <v/>
      </c>
      <c r="W390" s="39" t="str">
        <f t="shared" si="11"/>
        <v/>
      </c>
    </row>
    <row r="391" spans="10:23" ht="21.75" thickTop="1" thickBot="1">
      <c r="J391" s="221"/>
      <c r="K391" s="222"/>
      <c r="L391" s="221"/>
      <c r="M391" s="222"/>
      <c r="N391" s="221"/>
      <c r="O391" s="222"/>
      <c r="P391" s="221"/>
      <c r="Q391" s="222"/>
      <c r="R391" s="221"/>
      <c r="S391" s="222"/>
      <c r="T391" s="221"/>
      <c r="U391" s="222"/>
      <c r="V391" s="169" t="str">
        <f t="shared" si="10"/>
        <v/>
      </c>
      <c r="W391" s="39" t="str">
        <f t="shared" si="11"/>
        <v/>
      </c>
    </row>
    <row r="392" spans="10:23" ht="21.75" thickTop="1" thickBot="1">
      <c r="J392" s="221"/>
      <c r="K392" s="222"/>
      <c r="L392" s="221"/>
      <c r="M392" s="222"/>
      <c r="N392" s="221"/>
      <c r="O392" s="222"/>
      <c r="P392" s="221"/>
      <c r="Q392" s="222"/>
      <c r="R392" s="221"/>
      <c r="S392" s="222"/>
      <c r="T392" s="221"/>
      <c r="U392" s="222"/>
      <c r="V392" s="169" t="str">
        <f t="shared" si="10"/>
        <v/>
      </c>
      <c r="W392" s="39" t="str">
        <f t="shared" si="11"/>
        <v/>
      </c>
    </row>
    <row r="393" spans="10:23" ht="21.75" thickTop="1" thickBot="1">
      <c r="J393" s="221"/>
      <c r="K393" s="222"/>
      <c r="L393" s="221"/>
      <c r="M393" s="222"/>
      <c r="N393" s="221"/>
      <c r="O393" s="222"/>
      <c r="P393" s="221"/>
      <c r="Q393" s="222"/>
      <c r="R393" s="221"/>
      <c r="S393" s="222"/>
      <c r="T393" s="221"/>
      <c r="U393" s="222"/>
      <c r="V393" s="169" t="str">
        <f t="shared" si="10"/>
        <v/>
      </c>
      <c r="W393" s="39" t="str">
        <f t="shared" si="11"/>
        <v/>
      </c>
    </row>
    <row r="394" spans="10:23" ht="21.75" thickTop="1" thickBot="1">
      <c r="J394" s="221"/>
      <c r="K394" s="222"/>
      <c r="L394" s="221"/>
      <c r="M394" s="222"/>
      <c r="N394" s="221"/>
      <c r="O394" s="222"/>
      <c r="P394" s="221"/>
      <c r="Q394" s="222"/>
      <c r="R394" s="221"/>
      <c r="S394" s="222"/>
      <c r="T394" s="221"/>
      <c r="U394" s="222"/>
      <c r="V394" s="169" t="str">
        <f t="shared" si="10"/>
        <v/>
      </c>
      <c r="W394" s="39" t="str">
        <f t="shared" si="11"/>
        <v/>
      </c>
    </row>
    <row r="395" spans="10:23" ht="21.75" thickTop="1" thickBot="1">
      <c r="J395" s="221"/>
      <c r="K395" s="222"/>
      <c r="L395" s="221"/>
      <c r="M395" s="222"/>
      <c r="N395" s="221"/>
      <c r="O395" s="222"/>
      <c r="P395" s="221"/>
      <c r="Q395" s="222"/>
      <c r="R395" s="221"/>
      <c r="S395" s="222"/>
      <c r="T395" s="221"/>
      <c r="U395" s="222"/>
      <c r="V395" s="169" t="str">
        <f t="shared" si="10"/>
        <v/>
      </c>
      <c r="W395" s="39" t="str">
        <f t="shared" si="11"/>
        <v/>
      </c>
    </row>
    <row r="396" spans="10:23" ht="21.75" thickTop="1" thickBot="1">
      <c r="J396" s="221"/>
      <c r="K396" s="222"/>
      <c r="L396" s="221"/>
      <c r="M396" s="222"/>
      <c r="N396" s="221"/>
      <c r="O396" s="222"/>
      <c r="P396" s="221"/>
      <c r="Q396" s="222"/>
      <c r="R396" s="221"/>
      <c r="S396" s="222"/>
      <c r="T396" s="221"/>
      <c r="U396" s="222"/>
      <c r="V396" s="169" t="str">
        <f t="shared" si="10"/>
        <v/>
      </c>
      <c r="W396" s="39" t="str">
        <f t="shared" si="11"/>
        <v/>
      </c>
    </row>
    <row r="397" spans="10:23" ht="21.75" thickTop="1" thickBot="1">
      <c r="J397" s="221"/>
      <c r="K397" s="222"/>
      <c r="L397" s="221"/>
      <c r="M397" s="222"/>
      <c r="N397" s="221"/>
      <c r="O397" s="222"/>
      <c r="P397" s="221"/>
      <c r="Q397" s="222"/>
      <c r="R397" s="221"/>
      <c r="S397" s="222"/>
      <c r="T397" s="221"/>
      <c r="U397" s="222"/>
      <c r="V397" s="169" t="str">
        <f t="shared" si="10"/>
        <v/>
      </c>
      <c r="W397" s="39" t="str">
        <f t="shared" si="11"/>
        <v/>
      </c>
    </row>
    <row r="398" spans="10:23" ht="21.75" thickTop="1" thickBot="1">
      <c r="J398" s="221"/>
      <c r="K398" s="222"/>
      <c r="L398" s="221"/>
      <c r="M398" s="222"/>
      <c r="N398" s="221"/>
      <c r="O398" s="222"/>
      <c r="P398" s="221"/>
      <c r="Q398" s="222"/>
      <c r="R398" s="221"/>
      <c r="S398" s="222"/>
      <c r="T398" s="221"/>
      <c r="U398" s="222"/>
      <c r="V398" s="169" t="str">
        <f t="shared" si="10"/>
        <v/>
      </c>
      <c r="W398" s="39" t="str">
        <f t="shared" si="11"/>
        <v/>
      </c>
    </row>
    <row r="399" spans="10:23" ht="21.75" thickTop="1" thickBot="1">
      <c r="J399" s="221"/>
      <c r="K399" s="222"/>
      <c r="L399" s="221"/>
      <c r="M399" s="222"/>
      <c r="N399" s="221"/>
      <c r="O399" s="222"/>
      <c r="P399" s="221"/>
      <c r="Q399" s="222"/>
      <c r="R399" s="221"/>
      <c r="S399" s="222"/>
      <c r="T399" s="221"/>
      <c r="U399" s="222"/>
      <c r="V399" s="169" t="str">
        <f t="shared" ref="V399:V462" si="12">IF(AND(COUNTA(K399,M399,O399,Q399,S399,U399)=0,COUNTA(J399,L399,N399,P399,R399,T399)=6),"x","")</f>
        <v/>
      </c>
      <c r="W399" s="39" t="str">
        <f t="shared" si="11"/>
        <v/>
      </c>
    </row>
    <row r="400" spans="10:23" ht="21.75" thickTop="1" thickBot="1">
      <c r="J400" s="221"/>
      <c r="K400" s="222"/>
      <c r="L400" s="221"/>
      <c r="M400" s="222"/>
      <c r="N400" s="221"/>
      <c r="O400" s="222"/>
      <c r="P400" s="221"/>
      <c r="Q400" s="222"/>
      <c r="R400" s="221"/>
      <c r="S400" s="222"/>
      <c r="T400" s="221"/>
      <c r="U400" s="222"/>
      <c r="V400" s="169" t="str">
        <f t="shared" si="12"/>
        <v/>
      </c>
      <c r="W400" s="39" t="str">
        <f t="shared" si="11"/>
        <v/>
      </c>
    </row>
    <row r="401" spans="10:23" ht="21.75" thickTop="1" thickBot="1">
      <c r="J401" s="221"/>
      <c r="K401" s="222"/>
      <c r="L401" s="221"/>
      <c r="M401" s="222"/>
      <c r="N401" s="221"/>
      <c r="O401" s="222"/>
      <c r="P401" s="221"/>
      <c r="Q401" s="222"/>
      <c r="R401" s="221"/>
      <c r="S401" s="222"/>
      <c r="T401" s="221"/>
      <c r="U401" s="222"/>
      <c r="V401" s="169" t="str">
        <f t="shared" si="12"/>
        <v/>
      </c>
      <c r="W401" s="39" t="str">
        <f t="shared" ref="W401:W464" si="13">IF(COUNTA(K401,M401,O401,Q401,S401,U401)=1,"x","")</f>
        <v/>
      </c>
    </row>
    <row r="402" spans="10:23" ht="21.75" thickTop="1" thickBot="1">
      <c r="J402" s="221"/>
      <c r="K402" s="222"/>
      <c r="L402" s="221"/>
      <c r="M402" s="222"/>
      <c r="N402" s="221"/>
      <c r="O402" s="222"/>
      <c r="P402" s="221"/>
      <c r="Q402" s="222"/>
      <c r="R402" s="221"/>
      <c r="S402" s="222"/>
      <c r="T402" s="221"/>
      <c r="U402" s="222"/>
      <c r="V402" s="169" t="str">
        <f t="shared" si="12"/>
        <v/>
      </c>
      <c r="W402" s="39" t="str">
        <f t="shared" si="13"/>
        <v/>
      </c>
    </row>
    <row r="403" spans="10:23" ht="21.75" thickTop="1" thickBot="1">
      <c r="J403" s="221"/>
      <c r="K403" s="222"/>
      <c r="L403" s="221"/>
      <c r="M403" s="222"/>
      <c r="N403" s="221"/>
      <c r="O403" s="222"/>
      <c r="P403" s="221"/>
      <c r="Q403" s="222"/>
      <c r="R403" s="221"/>
      <c r="S403" s="222"/>
      <c r="T403" s="221"/>
      <c r="U403" s="222"/>
      <c r="V403" s="169" t="str">
        <f t="shared" si="12"/>
        <v/>
      </c>
      <c r="W403" s="39" t="str">
        <f t="shared" si="13"/>
        <v/>
      </c>
    </row>
    <row r="404" spans="10:23" ht="21.75" thickTop="1" thickBot="1">
      <c r="J404" s="221"/>
      <c r="K404" s="222"/>
      <c r="L404" s="221"/>
      <c r="M404" s="222"/>
      <c r="N404" s="221"/>
      <c r="O404" s="222"/>
      <c r="P404" s="221"/>
      <c r="Q404" s="222"/>
      <c r="R404" s="221"/>
      <c r="S404" s="222"/>
      <c r="T404" s="221"/>
      <c r="U404" s="222"/>
      <c r="V404" s="169" t="str">
        <f t="shared" si="12"/>
        <v/>
      </c>
      <c r="W404" s="39" t="str">
        <f t="shared" si="13"/>
        <v/>
      </c>
    </row>
    <row r="405" spans="10:23" ht="21.75" thickTop="1" thickBot="1">
      <c r="J405" s="221"/>
      <c r="K405" s="222"/>
      <c r="L405" s="221"/>
      <c r="M405" s="222"/>
      <c r="N405" s="221"/>
      <c r="O405" s="222"/>
      <c r="P405" s="221"/>
      <c r="Q405" s="222"/>
      <c r="R405" s="221"/>
      <c r="S405" s="222"/>
      <c r="T405" s="221"/>
      <c r="U405" s="222"/>
      <c r="V405" s="169" t="str">
        <f t="shared" si="12"/>
        <v/>
      </c>
      <c r="W405" s="39" t="str">
        <f t="shared" si="13"/>
        <v/>
      </c>
    </row>
    <row r="406" spans="10:23" ht="21.75" thickTop="1" thickBot="1">
      <c r="J406" s="221"/>
      <c r="K406" s="222"/>
      <c r="L406" s="221"/>
      <c r="M406" s="222"/>
      <c r="N406" s="221"/>
      <c r="O406" s="222"/>
      <c r="P406" s="221"/>
      <c r="Q406" s="222"/>
      <c r="R406" s="221"/>
      <c r="S406" s="222"/>
      <c r="T406" s="221"/>
      <c r="U406" s="222"/>
      <c r="V406" s="169" t="str">
        <f t="shared" si="12"/>
        <v/>
      </c>
      <c r="W406" s="39" t="str">
        <f t="shared" si="13"/>
        <v/>
      </c>
    </row>
    <row r="407" spans="10:23" ht="21.75" thickTop="1" thickBot="1">
      <c r="J407" s="221"/>
      <c r="K407" s="222"/>
      <c r="L407" s="221"/>
      <c r="M407" s="222"/>
      <c r="N407" s="221"/>
      <c r="O407" s="222"/>
      <c r="P407" s="221"/>
      <c r="Q407" s="222"/>
      <c r="R407" s="221"/>
      <c r="S407" s="222"/>
      <c r="T407" s="221"/>
      <c r="U407" s="222"/>
      <c r="V407" s="169" t="str">
        <f t="shared" si="12"/>
        <v/>
      </c>
      <c r="W407" s="39" t="str">
        <f t="shared" si="13"/>
        <v/>
      </c>
    </row>
    <row r="408" spans="10:23" ht="21.75" thickTop="1" thickBot="1">
      <c r="J408" s="221"/>
      <c r="K408" s="222"/>
      <c r="L408" s="221"/>
      <c r="M408" s="222"/>
      <c r="N408" s="221"/>
      <c r="O408" s="222"/>
      <c r="P408" s="221"/>
      <c r="Q408" s="222"/>
      <c r="R408" s="221"/>
      <c r="S408" s="222"/>
      <c r="T408" s="221"/>
      <c r="U408" s="222"/>
      <c r="V408" s="169" t="str">
        <f t="shared" si="12"/>
        <v/>
      </c>
      <c r="W408" s="39" t="str">
        <f t="shared" si="13"/>
        <v/>
      </c>
    </row>
    <row r="409" spans="10:23" ht="21.75" thickTop="1" thickBot="1">
      <c r="J409" s="221"/>
      <c r="K409" s="222"/>
      <c r="L409" s="221"/>
      <c r="M409" s="222"/>
      <c r="N409" s="221"/>
      <c r="O409" s="222"/>
      <c r="P409" s="221"/>
      <c r="Q409" s="222"/>
      <c r="R409" s="221"/>
      <c r="S409" s="222"/>
      <c r="T409" s="221"/>
      <c r="U409" s="222"/>
      <c r="V409" s="169" t="str">
        <f t="shared" si="12"/>
        <v/>
      </c>
      <c r="W409" s="39" t="str">
        <f t="shared" si="13"/>
        <v/>
      </c>
    </row>
    <row r="410" spans="10:23" ht="21.75" thickTop="1" thickBot="1">
      <c r="J410" s="221"/>
      <c r="K410" s="222"/>
      <c r="L410" s="221"/>
      <c r="M410" s="222"/>
      <c r="N410" s="221"/>
      <c r="O410" s="222"/>
      <c r="P410" s="221"/>
      <c r="Q410" s="222"/>
      <c r="R410" s="221"/>
      <c r="S410" s="222"/>
      <c r="T410" s="221"/>
      <c r="U410" s="222"/>
      <c r="V410" s="169" t="str">
        <f t="shared" si="12"/>
        <v/>
      </c>
      <c r="W410" s="39" t="str">
        <f t="shared" si="13"/>
        <v/>
      </c>
    </row>
    <row r="411" spans="10:23" ht="21.75" thickTop="1" thickBot="1">
      <c r="J411" s="221"/>
      <c r="K411" s="222"/>
      <c r="L411" s="221"/>
      <c r="M411" s="222"/>
      <c r="N411" s="221"/>
      <c r="O411" s="222"/>
      <c r="P411" s="221"/>
      <c r="Q411" s="222"/>
      <c r="R411" s="221"/>
      <c r="S411" s="222"/>
      <c r="T411" s="221"/>
      <c r="U411" s="222"/>
      <c r="V411" s="169" t="str">
        <f t="shared" si="12"/>
        <v/>
      </c>
      <c r="W411" s="39" t="str">
        <f t="shared" si="13"/>
        <v/>
      </c>
    </row>
    <row r="412" spans="10:23" ht="21.75" thickTop="1" thickBot="1">
      <c r="J412" s="221"/>
      <c r="K412" s="222"/>
      <c r="L412" s="221"/>
      <c r="M412" s="222"/>
      <c r="N412" s="221"/>
      <c r="O412" s="222"/>
      <c r="P412" s="221"/>
      <c r="Q412" s="222"/>
      <c r="R412" s="221"/>
      <c r="S412" s="222"/>
      <c r="T412" s="221"/>
      <c r="U412" s="222"/>
      <c r="V412" s="169" t="str">
        <f t="shared" si="12"/>
        <v/>
      </c>
      <c r="W412" s="39" t="str">
        <f t="shared" si="13"/>
        <v/>
      </c>
    </row>
    <row r="413" spans="10:23" ht="21.75" thickTop="1" thickBot="1">
      <c r="J413" s="221"/>
      <c r="K413" s="222"/>
      <c r="L413" s="221"/>
      <c r="M413" s="222"/>
      <c r="N413" s="221"/>
      <c r="O413" s="222"/>
      <c r="P413" s="221"/>
      <c r="Q413" s="222"/>
      <c r="R413" s="221"/>
      <c r="S413" s="222"/>
      <c r="T413" s="221"/>
      <c r="U413" s="222"/>
      <c r="V413" s="169" t="str">
        <f t="shared" si="12"/>
        <v/>
      </c>
      <c r="W413" s="39" t="str">
        <f t="shared" si="13"/>
        <v/>
      </c>
    </row>
    <row r="414" spans="10:23" ht="21.75" thickTop="1" thickBot="1">
      <c r="J414" s="221"/>
      <c r="K414" s="222"/>
      <c r="L414" s="221"/>
      <c r="M414" s="222"/>
      <c r="N414" s="221"/>
      <c r="O414" s="222"/>
      <c r="P414" s="221"/>
      <c r="Q414" s="222"/>
      <c r="R414" s="221"/>
      <c r="S414" s="222"/>
      <c r="T414" s="221"/>
      <c r="U414" s="222"/>
      <c r="V414" s="169" t="str">
        <f t="shared" si="12"/>
        <v/>
      </c>
      <c r="W414" s="39" t="str">
        <f t="shared" si="13"/>
        <v/>
      </c>
    </row>
    <row r="415" spans="10:23" ht="21.75" thickTop="1" thickBot="1">
      <c r="J415" s="221"/>
      <c r="K415" s="222"/>
      <c r="L415" s="221"/>
      <c r="M415" s="222"/>
      <c r="N415" s="221"/>
      <c r="O415" s="222"/>
      <c r="P415" s="221"/>
      <c r="Q415" s="222"/>
      <c r="R415" s="221"/>
      <c r="S415" s="222"/>
      <c r="T415" s="221"/>
      <c r="U415" s="222"/>
      <c r="V415" s="169" t="str">
        <f t="shared" si="12"/>
        <v/>
      </c>
      <c r="W415" s="39" t="str">
        <f t="shared" si="13"/>
        <v/>
      </c>
    </row>
    <row r="416" spans="10:23" ht="21.75" thickTop="1" thickBot="1">
      <c r="J416" s="221"/>
      <c r="K416" s="222"/>
      <c r="L416" s="221"/>
      <c r="M416" s="222"/>
      <c r="N416" s="221"/>
      <c r="O416" s="222"/>
      <c r="P416" s="221"/>
      <c r="Q416" s="222"/>
      <c r="R416" s="221"/>
      <c r="S416" s="222"/>
      <c r="T416" s="221"/>
      <c r="U416" s="222"/>
      <c r="V416" s="169" t="str">
        <f t="shared" si="12"/>
        <v/>
      </c>
      <c r="W416" s="39" t="str">
        <f t="shared" si="13"/>
        <v/>
      </c>
    </row>
    <row r="417" spans="10:23" ht="21.75" thickTop="1" thickBot="1">
      <c r="J417" s="221"/>
      <c r="K417" s="222"/>
      <c r="L417" s="221"/>
      <c r="M417" s="222"/>
      <c r="N417" s="221"/>
      <c r="O417" s="222"/>
      <c r="P417" s="221"/>
      <c r="Q417" s="222"/>
      <c r="R417" s="221"/>
      <c r="S417" s="222"/>
      <c r="T417" s="221"/>
      <c r="U417" s="222"/>
      <c r="V417" s="169" t="str">
        <f t="shared" si="12"/>
        <v/>
      </c>
      <c r="W417" s="39" t="str">
        <f t="shared" si="13"/>
        <v/>
      </c>
    </row>
    <row r="418" spans="10:23" ht="21.75" thickTop="1" thickBot="1">
      <c r="J418" s="221"/>
      <c r="K418" s="222"/>
      <c r="L418" s="221"/>
      <c r="M418" s="222"/>
      <c r="N418" s="221"/>
      <c r="O418" s="222"/>
      <c r="P418" s="221"/>
      <c r="Q418" s="222"/>
      <c r="R418" s="221"/>
      <c r="S418" s="222"/>
      <c r="T418" s="221"/>
      <c r="U418" s="222"/>
      <c r="V418" s="169" t="str">
        <f t="shared" si="12"/>
        <v/>
      </c>
      <c r="W418" s="39" t="str">
        <f t="shared" si="13"/>
        <v/>
      </c>
    </row>
    <row r="419" spans="10:23" ht="21.75" thickTop="1" thickBot="1">
      <c r="J419" s="221"/>
      <c r="K419" s="222"/>
      <c r="L419" s="221"/>
      <c r="M419" s="222"/>
      <c r="N419" s="221"/>
      <c r="O419" s="222"/>
      <c r="P419" s="221"/>
      <c r="Q419" s="222"/>
      <c r="R419" s="221"/>
      <c r="S419" s="222"/>
      <c r="T419" s="221"/>
      <c r="U419" s="222"/>
      <c r="V419" s="169" t="str">
        <f t="shared" si="12"/>
        <v/>
      </c>
      <c r="W419" s="39" t="str">
        <f t="shared" si="13"/>
        <v/>
      </c>
    </row>
    <row r="420" spans="10:23" ht="21.75" thickTop="1" thickBot="1">
      <c r="J420" s="221"/>
      <c r="K420" s="222"/>
      <c r="L420" s="221"/>
      <c r="M420" s="222"/>
      <c r="N420" s="221"/>
      <c r="O420" s="222"/>
      <c r="P420" s="221"/>
      <c r="Q420" s="222"/>
      <c r="R420" s="221"/>
      <c r="S420" s="222"/>
      <c r="T420" s="221"/>
      <c r="U420" s="222"/>
      <c r="V420" s="169" t="str">
        <f t="shared" si="12"/>
        <v/>
      </c>
      <c r="W420" s="39" t="str">
        <f t="shared" si="13"/>
        <v/>
      </c>
    </row>
    <row r="421" spans="10:23" ht="21.75" thickTop="1" thickBot="1">
      <c r="J421" s="221"/>
      <c r="K421" s="222"/>
      <c r="L421" s="221"/>
      <c r="M421" s="222"/>
      <c r="N421" s="221"/>
      <c r="O421" s="222"/>
      <c r="P421" s="221"/>
      <c r="Q421" s="222"/>
      <c r="R421" s="221"/>
      <c r="S421" s="222"/>
      <c r="T421" s="221"/>
      <c r="U421" s="222"/>
      <c r="V421" s="169" t="str">
        <f t="shared" si="12"/>
        <v/>
      </c>
      <c r="W421" s="39" t="str">
        <f t="shared" si="13"/>
        <v/>
      </c>
    </row>
    <row r="422" spans="10:23" ht="21.75" thickTop="1" thickBot="1">
      <c r="J422" s="221"/>
      <c r="K422" s="222"/>
      <c r="L422" s="221"/>
      <c r="M422" s="222"/>
      <c r="N422" s="221"/>
      <c r="O422" s="222"/>
      <c r="P422" s="221"/>
      <c r="Q422" s="222"/>
      <c r="R422" s="221"/>
      <c r="S422" s="222"/>
      <c r="T422" s="221"/>
      <c r="U422" s="222"/>
      <c r="V422" s="169" t="str">
        <f t="shared" si="12"/>
        <v/>
      </c>
      <c r="W422" s="39" t="str">
        <f t="shared" si="13"/>
        <v/>
      </c>
    </row>
    <row r="423" spans="10:23" ht="21.75" thickTop="1" thickBot="1">
      <c r="J423" s="221"/>
      <c r="K423" s="222"/>
      <c r="L423" s="221"/>
      <c r="M423" s="222"/>
      <c r="N423" s="221"/>
      <c r="O423" s="222"/>
      <c r="P423" s="221"/>
      <c r="Q423" s="222"/>
      <c r="R423" s="221"/>
      <c r="S423" s="222"/>
      <c r="T423" s="221"/>
      <c r="U423" s="222"/>
      <c r="V423" s="169" t="str">
        <f t="shared" si="12"/>
        <v/>
      </c>
      <c r="W423" s="39" t="str">
        <f t="shared" si="13"/>
        <v/>
      </c>
    </row>
    <row r="424" spans="10:23" ht="21.75" thickTop="1" thickBot="1">
      <c r="J424" s="221"/>
      <c r="K424" s="222"/>
      <c r="L424" s="221"/>
      <c r="M424" s="222"/>
      <c r="N424" s="221"/>
      <c r="O424" s="222"/>
      <c r="P424" s="221"/>
      <c r="Q424" s="222"/>
      <c r="R424" s="221"/>
      <c r="S424" s="222"/>
      <c r="T424" s="221"/>
      <c r="U424" s="222"/>
      <c r="V424" s="169" t="str">
        <f t="shared" si="12"/>
        <v/>
      </c>
      <c r="W424" s="39" t="str">
        <f t="shared" si="13"/>
        <v/>
      </c>
    </row>
    <row r="425" spans="10:23" ht="21.75" thickTop="1" thickBot="1">
      <c r="J425" s="221"/>
      <c r="K425" s="222"/>
      <c r="L425" s="221"/>
      <c r="M425" s="222"/>
      <c r="N425" s="221"/>
      <c r="O425" s="222"/>
      <c r="P425" s="221"/>
      <c r="Q425" s="222"/>
      <c r="R425" s="221"/>
      <c r="S425" s="222"/>
      <c r="T425" s="221"/>
      <c r="U425" s="222"/>
      <c r="V425" s="169" t="str">
        <f t="shared" si="12"/>
        <v/>
      </c>
      <c r="W425" s="39" t="str">
        <f t="shared" si="13"/>
        <v/>
      </c>
    </row>
    <row r="426" spans="10:23" ht="21.75" thickTop="1" thickBot="1">
      <c r="J426" s="221"/>
      <c r="K426" s="222"/>
      <c r="L426" s="221"/>
      <c r="M426" s="222"/>
      <c r="N426" s="221"/>
      <c r="O426" s="222"/>
      <c r="P426" s="221"/>
      <c r="Q426" s="222"/>
      <c r="R426" s="221"/>
      <c r="S426" s="222"/>
      <c r="T426" s="221"/>
      <c r="U426" s="222"/>
      <c r="V426" s="169" t="str">
        <f t="shared" si="12"/>
        <v/>
      </c>
      <c r="W426" s="39" t="str">
        <f t="shared" si="13"/>
        <v/>
      </c>
    </row>
    <row r="427" spans="10:23" ht="21.75" thickTop="1" thickBot="1">
      <c r="J427" s="221"/>
      <c r="K427" s="222"/>
      <c r="L427" s="221"/>
      <c r="M427" s="222"/>
      <c r="N427" s="221"/>
      <c r="O427" s="222"/>
      <c r="P427" s="221"/>
      <c r="Q427" s="222"/>
      <c r="R427" s="221"/>
      <c r="S427" s="222"/>
      <c r="T427" s="221"/>
      <c r="U427" s="222"/>
      <c r="V427" s="169" t="str">
        <f t="shared" si="12"/>
        <v/>
      </c>
      <c r="W427" s="39" t="str">
        <f t="shared" si="13"/>
        <v/>
      </c>
    </row>
    <row r="428" spans="10:23" ht="21.75" thickTop="1" thickBot="1">
      <c r="J428" s="221"/>
      <c r="K428" s="222"/>
      <c r="L428" s="221"/>
      <c r="M428" s="222"/>
      <c r="N428" s="221"/>
      <c r="O428" s="222"/>
      <c r="P428" s="221"/>
      <c r="Q428" s="222"/>
      <c r="R428" s="221"/>
      <c r="S428" s="222"/>
      <c r="T428" s="221"/>
      <c r="U428" s="222"/>
      <c r="V428" s="169" t="str">
        <f t="shared" si="12"/>
        <v/>
      </c>
      <c r="W428" s="39" t="str">
        <f t="shared" si="13"/>
        <v/>
      </c>
    </row>
    <row r="429" spans="10:23" ht="21.75" thickTop="1" thickBot="1">
      <c r="J429" s="221"/>
      <c r="K429" s="222"/>
      <c r="L429" s="221"/>
      <c r="M429" s="222"/>
      <c r="N429" s="221"/>
      <c r="O429" s="222"/>
      <c r="P429" s="221"/>
      <c r="Q429" s="222"/>
      <c r="R429" s="221"/>
      <c r="S429" s="222"/>
      <c r="T429" s="221"/>
      <c r="U429" s="222"/>
      <c r="V429" s="169" t="str">
        <f t="shared" si="12"/>
        <v/>
      </c>
      <c r="W429" s="39" t="str">
        <f t="shared" si="13"/>
        <v/>
      </c>
    </row>
    <row r="430" spans="10:23" ht="21.75" thickTop="1" thickBot="1">
      <c r="J430" s="221"/>
      <c r="K430" s="222"/>
      <c r="L430" s="221"/>
      <c r="M430" s="222"/>
      <c r="N430" s="221"/>
      <c r="O430" s="222"/>
      <c r="P430" s="221"/>
      <c r="Q430" s="222"/>
      <c r="R430" s="221"/>
      <c r="S430" s="222"/>
      <c r="T430" s="221"/>
      <c r="U430" s="222"/>
      <c r="V430" s="169" t="str">
        <f t="shared" si="12"/>
        <v/>
      </c>
      <c r="W430" s="39" t="str">
        <f t="shared" si="13"/>
        <v/>
      </c>
    </row>
    <row r="431" spans="10:23" ht="21.75" thickTop="1" thickBot="1">
      <c r="J431" s="221"/>
      <c r="K431" s="222"/>
      <c r="L431" s="221"/>
      <c r="M431" s="222"/>
      <c r="N431" s="221"/>
      <c r="O431" s="222"/>
      <c r="P431" s="221"/>
      <c r="Q431" s="222"/>
      <c r="R431" s="221"/>
      <c r="S431" s="222"/>
      <c r="T431" s="221"/>
      <c r="U431" s="222"/>
      <c r="V431" s="169" t="str">
        <f t="shared" si="12"/>
        <v/>
      </c>
      <c r="W431" s="39" t="str">
        <f t="shared" si="13"/>
        <v/>
      </c>
    </row>
    <row r="432" spans="10:23" ht="21.75" thickTop="1" thickBot="1">
      <c r="J432" s="221"/>
      <c r="K432" s="222"/>
      <c r="L432" s="221"/>
      <c r="M432" s="222"/>
      <c r="N432" s="221"/>
      <c r="O432" s="222"/>
      <c r="P432" s="221"/>
      <c r="Q432" s="222"/>
      <c r="R432" s="221"/>
      <c r="S432" s="222"/>
      <c r="T432" s="221"/>
      <c r="U432" s="222"/>
      <c r="V432" s="169" t="str">
        <f t="shared" si="12"/>
        <v/>
      </c>
      <c r="W432" s="39" t="str">
        <f t="shared" si="13"/>
        <v/>
      </c>
    </row>
    <row r="433" spans="10:23" ht="21.75" thickTop="1" thickBot="1">
      <c r="J433" s="221"/>
      <c r="K433" s="222"/>
      <c r="L433" s="221"/>
      <c r="M433" s="222"/>
      <c r="N433" s="221"/>
      <c r="O433" s="222"/>
      <c r="P433" s="221"/>
      <c r="Q433" s="222"/>
      <c r="R433" s="221"/>
      <c r="S433" s="222"/>
      <c r="T433" s="221"/>
      <c r="U433" s="222"/>
      <c r="V433" s="169" t="str">
        <f t="shared" si="12"/>
        <v/>
      </c>
      <c r="W433" s="39" t="str">
        <f t="shared" si="13"/>
        <v/>
      </c>
    </row>
    <row r="434" spans="10:23" ht="21.75" thickTop="1" thickBot="1">
      <c r="J434" s="221"/>
      <c r="K434" s="222"/>
      <c r="L434" s="221"/>
      <c r="M434" s="222"/>
      <c r="N434" s="221"/>
      <c r="O434" s="222"/>
      <c r="P434" s="221"/>
      <c r="Q434" s="222"/>
      <c r="R434" s="221"/>
      <c r="S434" s="222"/>
      <c r="T434" s="221"/>
      <c r="U434" s="222"/>
      <c r="V434" s="169" t="str">
        <f t="shared" si="12"/>
        <v/>
      </c>
      <c r="W434" s="39" t="str">
        <f t="shared" si="13"/>
        <v/>
      </c>
    </row>
    <row r="435" spans="10:23" ht="21.75" thickTop="1" thickBot="1">
      <c r="J435" s="221"/>
      <c r="K435" s="222"/>
      <c r="L435" s="221"/>
      <c r="M435" s="222"/>
      <c r="N435" s="221"/>
      <c r="O435" s="222"/>
      <c r="P435" s="221"/>
      <c r="Q435" s="222"/>
      <c r="R435" s="221"/>
      <c r="S435" s="222"/>
      <c r="T435" s="221"/>
      <c r="U435" s="222"/>
      <c r="V435" s="169" t="str">
        <f t="shared" si="12"/>
        <v/>
      </c>
      <c r="W435" s="39" t="str">
        <f t="shared" si="13"/>
        <v/>
      </c>
    </row>
    <row r="436" spans="10:23" ht="21.75" thickTop="1" thickBot="1">
      <c r="J436" s="221"/>
      <c r="K436" s="222"/>
      <c r="L436" s="221"/>
      <c r="M436" s="222"/>
      <c r="N436" s="221"/>
      <c r="O436" s="222"/>
      <c r="P436" s="221"/>
      <c r="Q436" s="222"/>
      <c r="R436" s="221"/>
      <c r="S436" s="222"/>
      <c r="T436" s="221"/>
      <c r="U436" s="222"/>
      <c r="V436" s="169" t="str">
        <f t="shared" si="12"/>
        <v/>
      </c>
      <c r="W436" s="39" t="str">
        <f t="shared" si="13"/>
        <v/>
      </c>
    </row>
    <row r="437" spans="10:23" ht="21.75" thickTop="1" thickBot="1">
      <c r="J437" s="221"/>
      <c r="K437" s="222"/>
      <c r="L437" s="221"/>
      <c r="M437" s="222"/>
      <c r="N437" s="221"/>
      <c r="O437" s="222"/>
      <c r="P437" s="221"/>
      <c r="Q437" s="222"/>
      <c r="R437" s="221"/>
      <c r="S437" s="222"/>
      <c r="T437" s="221"/>
      <c r="U437" s="222"/>
      <c r="V437" s="169" t="str">
        <f t="shared" si="12"/>
        <v/>
      </c>
      <c r="W437" s="39" t="str">
        <f t="shared" si="13"/>
        <v/>
      </c>
    </row>
    <row r="438" spans="10:23" ht="21.75" thickTop="1" thickBot="1">
      <c r="J438" s="221"/>
      <c r="K438" s="222"/>
      <c r="L438" s="221"/>
      <c r="M438" s="222"/>
      <c r="N438" s="221"/>
      <c r="O438" s="222"/>
      <c r="P438" s="221"/>
      <c r="Q438" s="222"/>
      <c r="R438" s="221"/>
      <c r="S438" s="222"/>
      <c r="T438" s="221"/>
      <c r="U438" s="222"/>
      <c r="V438" s="169" t="str">
        <f t="shared" si="12"/>
        <v/>
      </c>
      <c r="W438" s="39" t="str">
        <f t="shared" si="13"/>
        <v/>
      </c>
    </row>
    <row r="439" spans="10:23" ht="21.75" thickTop="1" thickBot="1">
      <c r="J439" s="221"/>
      <c r="K439" s="222"/>
      <c r="L439" s="221"/>
      <c r="M439" s="222"/>
      <c r="N439" s="221"/>
      <c r="O439" s="222"/>
      <c r="P439" s="221"/>
      <c r="Q439" s="222"/>
      <c r="R439" s="221"/>
      <c r="S439" s="222"/>
      <c r="T439" s="221"/>
      <c r="U439" s="222"/>
      <c r="V439" s="169" t="str">
        <f t="shared" si="12"/>
        <v/>
      </c>
      <c r="W439" s="39" t="str">
        <f t="shared" si="13"/>
        <v/>
      </c>
    </row>
    <row r="440" spans="10:23" ht="21.75" thickTop="1" thickBot="1">
      <c r="J440" s="221"/>
      <c r="K440" s="222"/>
      <c r="L440" s="221"/>
      <c r="M440" s="222"/>
      <c r="N440" s="221"/>
      <c r="O440" s="222"/>
      <c r="P440" s="221"/>
      <c r="Q440" s="222"/>
      <c r="R440" s="221"/>
      <c r="S440" s="222"/>
      <c r="T440" s="221"/>
      <c r="U440" s="222"/>
      <c r="V440" s="169" t="str">
        <f t="shared" si="12"/>
        <v/>
      </c>
      <c r="W440" s="39" t="str">
        <f t="shared" si="13"/>
        <v/>
      </c>
    </row>
    <row r="441" spans="10:23" ht="21.75" thickTop="1" thickBot="1">
      <c r="J441" s="221"/>
      <c r="K441" s="222"/>
      <c r="L441" s="221"/>
      <c r="M441" s="222"/>
      <c r="N441" s="221"/>
      <c r="O441" s="222"/>
      <c r="P441" s="221"/>
      <c r="Q441" s="222"/>
      <c r="R441" s="221"/>
      <c r="S441" s="222"/>
      <c r="T441" s="221"/>
      <c r="U441" s="222"/>
      <c r="V441" s="169" t="str">
        <f t="shared" si="12"/>
        <v/>
      </c>
      <c r="W441" s="39" t="str">
        <f t="shared" si="13"/>
        <v/>
      </c>
    </row>
    <row r="442" spans="10:23" ht="21.75" thickTop="1" thickBot="1">
      <c r="J442" s="221"/>
      <c r="K442" s="222"/>
      <c r="L442" s="221"/>
      <c r="M442" s="222"/>
      <c r="N442" s="221"/>
      <c r="O442" s="222"/>
      <c r="P442" s="221"/>
      <c r="Q442" s="222"/>
      <c r="R442" s="221"/>
      <c r="S442" s="222"/>
      <c r="T442" s="221"/>
      <c r="U442" s="222"/>
      <c r="V442" s="169" t="str">
        <f t="shared" si="12"/>
        <v/>
      </c>
      <c r="W442" s="39" t="str">
        <f t="shared" si="13"/>
        <v/>
      </c>
    </row>
    <row r="443" spans="10:23" ht="21.75" thickTop="1" thickBot="1">
      <c r="J443" s="221"/>
      <c r="K443" s="222"/>
      <c r="L443" s="221"/>
      <c r="M443" s="222"/>
      <c r="N443" s="221"/>
      <c r="O443" s="222"/>
      <c r="P443" s="221"/>
      <c r="Q443" s="222"/>
      <c r="R443" s="221"/>
      <c r="S443" s="222"/>
      <c r="T443" s="221"/>
      <c r="U443" s="222"/>
      <c r="V443" s="169" t="str">
        <f t="shared" si="12"/>
        <v/>
      </c>
      <c r="W443" s="39" t="str">
        <f t="shared" si="13"/>
        <v/>
      </c>
    </row>
    <row r="444" spans="10:23" ht="21.75" thickTop="1" thickBot="1">
      <c r="J444" s="221"/>
      <c r="K444" s="222"/>
      <c r="L444" s="221"/>
      <c r="M444" s="222"/>
      <c r="N444" s="221"/>
      <c r="O444" s="222"/>
      <c r="P444" s="221"/>
      <c r="Q444" s="222"/>
      <c r="R444" s="221"/>
      <c r="S444" s="222"/>
      <c r="T444" s="221"/>
      <c r="U444" s="222"/>
      <c r="V444" s="169" t="str">
        <f t="shared" si="12"/>
        <v/>
      </c>
      <c r="W444" s="39" t="str">
        <f t="shared" si="13"/>
        <v/>
      </c>
    </row>
    <row r="445" spans="10:23" ht="21.75" thickTop="1" thickBot="1">
      <c r="J445" s="221"/>
      <c r="K445" s="222"/>
      <c r="L445" s="221"/>
      <c r="M445" s="222"/>
      <c r="N445" s="221"/>
      <c r="O445" s="222"/>
      <c r="P445" s="221"/>
      <c r="Q445" s="222"/>
      <c r="R445" s="221"/>
      <c r="S445" s="222"/>
      <c r="T445" s="221"/>
      <c r="U445" s="222"/>
      <c r="V445" s="169" t="str">
        <f t="shared" si="12"/>
        <v/>
      </c>
      <c r="W445" s="39" t="str">
        <f t="shared" si="13"/>
        <v/>
      </c>
    </row>
    <row r="446" spans="10:23" ht="21.75" thickTop="1" thickBot="1">
      <c r="J446" s="221"/>
      <c r="K446" s="222"/>
      <c r="L446" s="221"/>
      <c r="M446" s="222"/>
      <c r="N446" s="221"/>
      <c r="O446" s="222"/>
      <c r="P446" s="221"/>
      <c r="Q446" s="222"/>
      <c r="R446" s="221"/>
      <c r="S446" s="222"/>
      <c r="T446" s="221"/>
      <c r="U446" s="222"/>
      <c r="V446" s="169" t="str">
        <f t="shared" si="12"/>
        <v/>
      </c>
      <c r="W446" s="39" t="str">
        <f t="shared" si="13"/>
        <v/>
      </c>
    </row>
    <row r="447" spans="10:23" ht="21.75" thickTop="1" thickBot="1">
      <c r="J447" s="221"/>
      <c r="K447" s="222"/>
      <c r="L447" s="221"/>
      <c r="M447" s="222"/>
      <c r="N447" s="221"/>
      <c r="O447" s="222"/>
      <c r="P447" s="221"/>
      <c r="Q447" s="222"/>
      <c r="R447" s="221"/>
      <c r="S447" s="222"/>
      <c r="T447" s="221"/>
      <c r="U447" s="222"/>
      <c r="V447" s="169" t="str">
        <f t="shared" si="12"/>
        <v/>
      </c>
      <c r="W447" s="39" t="str">
        <f t="shared" si="13"/>
        <v/>
      </c>
    </row>
    <row r="448" spans="10:23" ht="21.75" thickTop="1" thickBot="1">
      <c r="J448" s="221"/>
      <c r="K448" s="222"/>
      <c r="L448" s="221"/>
      <c r="M448" s="222"/>
      <c r="N448" s="221"/>
      <c r="O448" s="222"/>
      <c r="P448" s="221"/>
      <c r="Q448" s="222"/>
      <c r="R448" s="221"/>
      <c r="S448" s="222"/>
      <c r="T448" s="221"/>
      <c r="U448" s="222"/>
      <c r="V448" s="169" t="str">
        <f t="shared" si="12"/>
        <v/>
      </c>
      <c r="W448" s="39" t="str">
        <f t="shared" si="13"/>
        <v/>
      </c>
    </row>
    <row r="449" spans="10:23" ht="21.75" thickTop="1" thickBot="1">
      <c r="J449" s="221"/>
      <c r="K449" s="222"/>
      <c r="L449" s="221"/>
      <c r="M449" s="222"/>
      <c r="N449" s="221"/>
      <c r="O449" s="222"/>
      <c r="P449" s="221"/>
      <c r="Q449" s="222"/>
      <c r="R449" s="221"/>
      <c r="S449" s="222"/>
      <c r="T449" s="221"/>
      <c r="U449" s="222"/>
      <c r="V449" s="169" t="str">
        <f t="shared" si="12"/>
        <v/>
      </c>
      <c r="W449" s="39" t="str">
        <f t="shared" si="13"/>
        <v/>
      </c>
    </row>
    <row r="450" spans="10:23" ht="21.75" thickTop="1" thickBot="1">
      <c r="J450" s="221"/>
      <c r="K450" s="222"/>
      <c r="L450" s="221"/>
      <c r="M450" s="222"/>
      <c r="N450" s="221"/>
      <c r="O450" s="222"/>
      <c r="P450" s="221"/>
      <c r="Q450" s="222"/>
      <c r="R450" s="221"/>
      <c r="S450" s="222"/>
      <c r="T450" s="221"/>
      <c r="U450" s="222"/>
      <c r="V450" s="169" t="str">
        <f t="shared" si="12"/>
        <v/>
      </c>
      <c r="W450" s="39" t="str">
        <f t="shared" si="13"/>
        <v/>
      </c>
    </row>
    <row r="451" spans="10:23" ht="21.75" thickTop="1" thickBot="1">
      <c r="J451" s="221"/>
      <c r="K451" s="222"/>
      <c r="L451" s="221"/>
      <c r="M451" s="222"/>
      <c r="N451" s="221"/>
      <c r="O451" s="222"/>
      <c r="P451" s="221"/>
      <c r="Q451" s="222"/>
      <c r="R451" s="221"/>
      <c r="S451" s="222"/>
      <c r="T451" s="221"/>
      <c r="U451" s="222"/>
      <c r="V451" s="169" t="str">
        <f t="shared" si="12"/>
        <v/>
      </c>
      <c r="W451" s="39" t="str">
        <f t="shared" si="13"/>
        <v/>
      </c>
    </row>
    <row r="452" spans="10:23" ht="21.75" thickTop="1" thickBot="1">
      <c r="J452" s="221"/>
      <c r="K452" s="222"/>
      <c r="L452" s="221"/>
      <c r="M452" s="222"/>
      <c r="N452" s="221"/>
      <c r="O452" s="222"/>
      <c r="P452" s="221"/>
      <c r="Q452" s="222"/>
      <c r="R452" s="221"/>
      <c r="S452" s="222"/>
      <c r="T452" s="221"/>
      <c r="U452" s="222"/>
      <c r="V452" s="169" t="str">
        <f t="shared" si="12"/>
        <v/>
      </c>
      <c r="W452" s="39" t="str">
        <f t="shared" si="13"/>
        <v/>
      </c>
    </row>
    <row r="453" spans="10:23" ht="21.75" thickTop="1" thickBot="1">
      <c r="J453" s="221"/>
      <c r="K453" s="222"/>
      <c r="L453" s="221"/>
      <c r="M453" s="222"/>
      <c r="N453" s="221"/>
      <c r="O453" s="222"/>
      <c r="P453" s="221"/>
      <c r="Q453" s="222"/>
      <c r="R453" s="221"/>
      <c r="S453" s="222"/>
      <c r="T453" s="221"/>
      <c r="U453" s="222"/>
      <c r="V453" s="169" t="str">
        <f t="shared" si="12"/>
        <v/>
      </c>
      <c r="W453" s="39" t="str">
        <f t="shared" si="13"/>
        <v/>
      </c>
    </row>
    <row r="454" spans="10:23" ht="21.75" thickTop="1" thickBot="1">
      <c r="J454" s="221"/>
      <c r="K454" s="222"/>
      <c r="L454" s="221"/>
      <c r="M454" s="222"/>
      <c r="N454" s="221"/>
      <c r="O454" s="222"/>
      <c r="P454" s="221"/>
      <c r="Q454" s="222"/>
      <c r="R454" s="221"/>
      <c r="S454" s="222"/>
      <c r="T454" s="221"/>
      <c r="U454" s="222"/>
      <c r="V454" s="169" t="str">
        <f t="shared" si="12"/>
        <v/>
      </c>
      <c r="W454" s="39" t="str">
        <f t="shared" si="13"/>
        <v/>
      </c>
    </row>
    <row r="455" spans="10:23" ht="21.75" thickTop="1" thickBot="1">
      <c r="J455" s="221"/>
      <c r="K455" s="222"/>
      <c r="L455" s="221"/>
      <c r="M455" s="222"/>
      <c r="N455" s="221"/>
      <c r="O455" s="222"/>
      <c r="P455" s="221"/>
      <c r="Q455" s="222"/>
      <c r="R455" s="221"/>
      <c r="S455" s="222"/>
      <c r="T455" s="221"/>
      <c r="U455" s="222"/>
      <c r="V455" s="169" t="str">
        <f t="shared" si="12"/>
        <v/>
      </c>
      <c r="W455" s="39" t="str">
        <f t="shared" si="13"/>
        <v/>
      </c>
    </row>
    <row r="456" spans="10:23" ht="21.75" thickTop="1" thickBot="1">
      <c r="J456" s="221"/>
      <c r="K456" s="222"/>
      <c r="L456" s="221"/>
      <c r="M456" s="222"/>
      <c r="N456" s="221"/>
      <c r="O456" s="222"/>
      <c r="P456" s="221"/>
      <c r="Q456" s="222"/>
      <c r="R456" s="221"/>
      <c r="S456" s="222"/>
      <c r="T456" s="221"/>
      <c r="U456" s="222"/>
      <c r="V456" s="169" t="str">
        <f t="shared" si="12"/>
        <v/>
      </c>
      <c r="W456" s="39" t="str">
        <f t="shared" si="13"/>
        <v/>
      </c>
    </row>
    <row r="457" spans="10:23" ht="21.75" thickTop="1" thickBot="1">
      <c r="J457" s="221"/>
      <c r="K457" s="222"/>
      <c r="L457" s="221"/>
      <c r="M457" s="222"/>
      <c r="N457" s="221"/>
      <c r="O457" s="222"/>
      <c r="P457" s="221"/>
      <c r="Q457" s="222"/>
      <c r="R457" s="221"/>
      <c r="S457" s="222"/>
      <c r="T457" s="221"/>
      <c r="U457" s="222"/>
      <c r="V457" s="169" t="str">
        <f t="shared" si="12"/>
        <v/>
      </c>
      <c r="W457" s="39" t="str">
        <f t="shared" si="13"/>
        <v/>
      </c>
    </row>
    <row r="458" spans="10:23" ht="21.75" thickTop="1" thickBot="1">
      <c r="J458" s="221"/>
      <c r="K458" s="222"/>
      <c r="L458" s="221"/>
      <c r="M458" s="222"/>
      <c r="N458" s="221"/>
      <c r="O458" s="222"/>
      <c r="P458" s="221"/>
      <c r="Q458" s="222"/>
      <c r="R458" s="221"/>
      <c r="S458" s="222"/>
      <c r="T458" s="221"/>
      <c r="U458" s="222"/>
      <c r="V458" s="169" t="str">
        <f t="shared" si="12"/>
        <v/>
      </c>
      <c r="W458" s="39" t="str">
        <f t="shared" si="13"/>
        <v/>
      </c>
    </row>
    <row r="459" spans="10:23" ht="21.75" thickTop="1" thickBot="1">
      <c r="J459" s="221"/>
      <c r="K459" s="222"/>
      <c r="L459" s="221"/>
      <c r="M459" s="222"/>
      <c r="N459" s="221"/>
      <c r="O459" s="222"/>
      <c r="P459" s="221"/>
      <c r="Q459" s="222"/>
      <c r="R459" s="221"/>
      <c r="S459" s="222"/>
      <c r="T459" s="221"/>
      <c r="U459" s="222"/>
      <c r="V459" s="169" t="str">
        <f t="shared" si="12"/>
        <v/>
      </c>
      <c r="W459" s="39" t="str">
        <f t="shared" si="13"/>
        <v/>
      </c>
    </row>
    <row r="460" spans="10:23" ht="21.75" thickTop="1" thickBot="1">
      <c r="J460" s="221"/>
      <c r="K460" s="222"/>
      <c r="L460" s="221"/>
      <c r="M460" s="222"/>
      <c r="N460" s="221"/>
      <c r="O460" s="222"/>
      <c r="P460" s="221"/>
      <c r="Q460" s="222"/>
      <c r="R460" s="221"/>
      <c r="S460" s="222"/>
      <c r="T460" s="221"/>
      <c r="U460" s="222"/>
      <c r="V460" s="169" t="str">
        <f t="shared" si="12"/>
        <v/>
      </c>
      <c r="W460" s="39" t="str">
        <f t="shared" si="13"/>
        <v/>
      </c>
    </row>
    <row r="461" spans="10:23" ht="21.75" thickTop="1" thickBot="1">
      <c r="J461" s="221"/>
      <c r="K461" s="222"/>
      <c r="L461" s="221"/>
      <c r="M461" s="222"/>
      <c r="N461" s="221"/>
      <c r="O461" s="222"/>
      <c r="P461" s="221"/>
      <c r="Q461" s="222"/>
      <c r="R461" s="221"/>
      <c r="S461" s="222"/>
      <c r="T461" s="221"/>
      <c r="U461" s="222"/>
      <c r="V461" s="169" t="str">
        <f t="shared" si="12"/>
        <v/>
      </c>
      <c r="W461" s="39" t="str">
        <f t="shared" si="13"/>
        <v/>
      </c>
    </row>
    <row r="462" spans="10:23" ht="21.75" thickTop="1" thickBot="1">
      <c r="J462" s="221"/>
      <c r="K462" s="222"/>
      <c r="L462" s="221"/>
      <c r="M462" s="222"/>
      <c r="N462" s="221"/>
      <c r="O462" s="222"/>
      <c r="P462" s="221"/>
      <c r="Q462" s="222"/>
      <c r="R462" s="221"/>
      <c r="S462" s="222"/>
      <c r="T462" s="221"/>
      <c r="U462" s="222"/>
      <c r="V462" s="169" t="str">
        <f t="shared" si="12"/>
        <v/>
      </c>
      <c r="W462" s="39" t="str">
        <f t="shared" si="13"/>
        <v/>
      </c>
    </row>
    <row r="463" spans="10:23" ht="21.75" thickTop="1" thickBot="1">
      <c r="J463" s="221"/>
      <c r="K463" s="222"/>
      <c r="L463" s="221"/>
      <c r="M463" s="222"/>
      <c r="N463" s="221"/>
      <c r="O463" s="222"/>
      <c r="P463" s="221"/>
      <c r="Q463" s="222"/>
      <c r="R463" s="221"/>
      <c r="S463" s="222"/>
      <c r="T463" s="221"/>
      <c r="U463" s="222"/>
      <c r="V463" s="169" t="str">
        <f t="shared" ref="V463:V526" si="14">IF(AND(COUNTA(K463,M463,O463,Q463,S463,U463)=0,COUNTA(J463,L463,N463,P463,R463,T463)=6),"x","")</f>
        <v/>
      </c>
      <c r="W463" s="39" t="str">
        <f t="shared" si="13"/>
        <v/>
      </c>
    </row>
    <row r="464" spans="10:23" ht="21.75" thickTop="1" thickBot="1">
      <c r="J464" s="221"/>
      <c r="K464" s="222"/>
      <c r="L464" s="221"/>
      <c r="M464" s="222"/>
      <c r="N464" s="221"/>
      <c r="O464" s="222"/>
      <c r="P464" s="221"/>
      <c r="Q464" s="222"/>
      <c r="R464" s="221"/>
      <c r="S464" s="222"/>
      <c r="T464" s="221"/>
      <c r="U464" s="222"/>
      <c r="V464" s="169" t="str">
        <f t="shared" si="14"/>
        <v/>
      </c>
      <c r="W464" s="39" t="str">
        <f t="shared" si="13"/>
        <v/>
      </c>
    </row>
    <row r="465" spans="10:23" ht="21.75" thickTop="1" thickBot="1">
      <c r="J465" s="221"/>
      <c r="K465" s="222"/>
      <c r="L465" s="221"/>
      <c r="M465" s="222"/>
      <c r="N465" s="221"/>
      <c r="O465" s="222"/>
      <c r="P465" s="221"/>
      <c r="Q465" s="222"/>
      <c r="R465" s="221"/>
      <c r="S465" s="222"/>
      <c r="T465" s="221"/>
      <c r="U465" s="222"/>
      <c r="V465" s="169" t="str">
        <f t="shared" si="14"/>
        <v/>
      </c>
      <c r="W465" s="39" t="str">
        <f t="shared" ref="W465:W528" si="15">IF(COUNTA(K465,M465,O465,Q465,S465,U465)=1,"x","")</f>
        <v/>
      </c>
    </row>
    <row r="466" spans="10:23" ht="21.75" thickTop="1" thickBot="1">
      <c r="J466" s="221"/>
      <c r="K466" s="222"/>
      <c r="L466" s="221"/>
      <c r="M466" s="222"/>
      <c r="N466" s="221"/>
      <c r="O466" s="222"/>
      <c r="P466" s="221"/>
      <c r="Q466" s="222"/>
      <c r="R466" s="221"/>
      <c r="S466" s="222"/>
      <c r="T466" s="221"/>
      <c r="U466" s="222"/>
      <c r="V466" s="169" t="str">
        <f t="shared" si="14"/>
        <v/>
      </c>
      <c r="W466" s="39" t="str">
        <f t="shared" si="15"/>
        <v/>
      </c>
    </row>
    <row r="467" spans="10:23" ht="21.75" thickTop="1" thickBot="1">
      <c r="J467" s="221"/>
      <c r="K467" s="222"/>
      <c r="L467" s="221"/>
      <c r="M467" s="222"/>
      <c r="N467" s="221"/>
      <c r="O467" s="222"/>
      <c r="P467" s="221"/>
      <c r="Q467" s="222"/>
      <c r="R467" s="221"/>
      <c r="S467" s="222"/>
      <c r="T467" s="221"/>
      <c r="U467" s="222"/>
      <c r="V467" s="169" t="str">
        <f t="shared" si="14"/>
        <v/>
      </c>
      <c r="W467" s="39" t="str">
        <f t="shared" si="15"/>
        <v/>
      </c>
    </row>
    <row r="468" spans="10:23" ht="21.75" thickTop="1" thickBot="1">
      <c r="J468" s="221"/>
      <c r="K468" s="222"/>
      <c r="L468" s="221"/>
      <c r="M468" s="222"/>
      <c r="N468" s="221"/>
      <c r="O468" s="222"/>
      <c r="P468" s="221"/>
      <c r="Q468" s="222"/>
      <c r="R468" s="221"/>
      <c r="S468" s="222"/>
      <c r="T468" s="221"/>
      <c r="U468" s="222"/>
      <c r="V468" s="169" t="str">
        <f t="shared" si="14"/>
        <v/>
      </c>
      <c r="W468" s="39" t="str">
        <f t="shared" si="15"/>
        <v/>
      </c>
    </row>
    <row r="469" spans="10:23" ht="21.75" thickTop="1" thickBot="1">
      <c r="J469" s="221"/>
      <c r="K469" s="222"/>
      <c r="L469" s="221"/>
      <c r="M469" s="222"/>
      <c r="N469" s="221"/>
      <c r="O469" s="222"/>
      <c r="P469" s="221"/>
      <c r="Q469" s="222"/>
      <c r="R469" s="221"/>
      <c r="S469" s="222"/>
      <c r="T469" s="221"/>
      <c r="U469" s="222"/>
      <c r="V469" s="169" t="str">
        <f t="shared" si="14"/>
        <v/>
      </c>
      <c r="W469" s="39" t="str">
        <f t="shared" si="15"/>
        <v/>
      </c>
    </row>
    <row r="470" spans="10:23" ht="21.75" thickTop="1" thickBot="1">
      <c r="J470" s="221"/>
      <c r="K470" s="222"/>
      <c r="L470" s="221"/>
      <c r="M470" s="222"/>
      <c r="N470" s="221"/>
      <c r="O470" s="222"/>
      <c r="P470" s="221"/>
      <c r="Q470" s="222"/>
      <c r="R470" s="221"/>
      <c r="S470" s="222"/>
      <c r="T470" s="221"/>
      <c r="U470" s="222"/>
      <c r="V470" s="169" t="str">
        <f t="shared" si="14"/>
        <v/>
      </c>
      <c r="W470" s="39" t="str">
        <f t="shared" si="15"/>
        <v/>
      </c>
    </row>
    <row r="471" spans="10:23" ht="21.75" thickTop="1" thickBot="1">
      <c r="J471" s="221"/>
      <c r="K471" s="222"/>
      <c r="L471" s="221"/>
      <c r="M471" s="222"/>
      <c r="N471" s="221"/>
      <c r="O471" s="222"/>
      <c r="P471" s="221"/>
      <c r="Q471" s="222"/>
      <c r="R471" s="221"/>
      <c r="S471" s="222"/>
      <c r="T471" s="221"/>
      <c r="U471" s="222"/>
      <c r="V471" s="169" t="str">
        <f t="shared" si="14"/>
        <v/>
      </c>
      <c r="W471" s="39" t="str">
        <f t="shared" si="15"/>
        <v/>
      </c>
    </row>
    <row r="472" spans="10:23" ht="21.75" thickTop="1" thickBot="1">
      <c r="J472" s="221"/>
      <c r="K472" s="222"/>
      <c r="L472" s="221"/>
      <c r="M472" s="222"/>
      <c r="N472" s="221"/>
      <c r="O472" s="222"/>
      <c r="P472" s="221"/>
      <c r="Q472" s="222"/>
      <c r="R472" s="221"/>
      <c r="S472" s="222"/>
      <c r="T472" s="221"/>
      <c r="U472" s="222"/>
      <c r="V472" s="169" t="str">
        <f t="shared" si="14"/>
        <v/>
      </c>
      <c r="W472" s="39" t="str">
        <f t="shared" si="15"/>
        <v/>
      </c>
    </row>
    <row r="473" spans="10:23" ht="21.75" thickTop="1" thickBot="1">
      <c r="J473" s="221"/>
      <c r="K473" s="222"/>
      <c r="L473" s="221"/>
      <c r="M473" s="222"/>
      <c r="N473" s="221"/>
      <c r="O473" s="222"/>
      <c r="P473" s="221"/>
      <c r="Q473" s="222"/>
      <c r="R473" s="221"/>
      <c r="S473" s="222"/>
      <c r="T473" s="221"/>
      <c r="U473" s="222"/>
      <c r="V473" s="169" t="str">
        <f t="shared" si="14"/>
        <v/>
      </c>
      <c r="W473" s="39" t="str">
        <f t="shared" si="15"/>
        <v/>
      </c>
    </row>
    <row r="474" spans="10:23" ht="21.75" thickTop="1" thickBot="1">
      <c r="J474" s="221"/>
      <c r="K474" s="222"/>
      <c r="L474" s="221"/>
      <c r="M474" s="222"/>
      <c r="N474" s="221"/>
      <c r="O474" s="222"/>
      <c r="P474" s="221"/>
      <c r="Q474" s="222"/>
      <c r="R474" s="221"/>
      <c r="S474" s="222"/>
      <c r="T474" s="221"/>
      <c r="U474" s="222"/>
      <c r="V474" s="169" t="str">
        <f t="shared" si="14"/>
        <v/>
      </c>
      <c r="W474" s="39" t="str">
        <f t="shared" si="15"/>
        <v/>
      </c>
    </row>
    <row r="475" spans="10:23" ht="21.75" thickTop="1" thickBot="1">
      <c r="J475" s="221"/>
      <c r="K475" s="222"/>
      <c r="L475" s="221"/>
      <c r="M475" s="222"/>
      <c r="N475" s="221"/>
      <c r="O475" s="222"/>
      <c r="P475" s="221"/>
      <c r="Q475" s="222"/>
      <c r="R475" s="221"/>
      <c r="S475" s="222"/>
      <c r="T475" s="221"/>
      <c r="U475" s="222"/>
      <c r="V475" s="169" t="str">
        <f t="shared" si="14"/>
        <v/>
      </c>
      <c r="W475" s="39" t="str">
        <f t="shared" si="15"/>
        <v/>
      </c>
    </row>
    <row r="476" spans="10:23" ht="21.75" thickTop="1" thickBot="1">
      <c r="J476" s="221"/>
      <c r="K476" s="222"/>
      <c r="L476" s="221"/>
      <c r="M476" s="222"/>
      <c r="N476" s="221"/>
      <c r="O476" s="222"/>
      <c r="P476" s="221"/>
      <c r="Q476" s="222"/>
      <c r="R476" s="221"/>
      <c r="S476" s="222"/>
      <c r="T476" s="221"/>
      <c r="U476" s="222"/>
      <c r="V476" s="169" t="str">
        <f t="shared" si="14"/>
        <v/>
      </c>
      <c r="W476" s="39" t="str">
        <f t="shared" si="15"/>
        <v/>
      </c>
    </row>
    <row r="477" spans="10:23" ht="21.75" thickTop="1" thickBot="1">
      <c r="J477" s="221"/>
      <c r="K477" s="222"/>
      <c r="L477" s="221"/>
      <c r="M477" s="222"/>
      <c r="N477" s="221"/>
      <c r="O477" s="222"/>
      <c r="P477" s="221"/>
      <c r="Q477" s="222"/>
      <c r="R477" s="221"/>
      <c r="S477" s="222"/>
      <c r="T477" s="221"/>
      <c r="U477" s="222"/>
      <c r="V477" s="169" t="str">
        <f t="shared" si="14"/>
        <v/>
      </c>
      <c r="W477" s="39" t="str">
        <f t="shared" si="15"/>
        <v/>
      </c>
    </row>
    <row r="478" spans="10:23" ht="21.75" thickTop="1" thickBot="1">
      <c r="J478" s="221"/>
      <c r="K478" s="222"/>
      <c r="L478" s="221"/>
      <c r="M478" s="222"/>
      <c r="N478" s="221"/>
      <c r="O478" s="222"/>
      <c r="P478" s="221"/>
      <c r="Q478" s="222"/>
      <c r="R478" s="221"/>
      <c r="S478" s="222"/>
      <c r="T478" s="221"/>
      <c r="U478" s="222"/>
      <c r="V478" s="169" t="str">
        <f t="shared" si="14"/>
        <v/>
      </c>
      <c r="W478" s="39" t="str">
        <f t="shared" si="15"/>
        <v/>
      </c>
    </row>
    <row r="479" spans="10:23" ht="21.75" thickTop="1" thickBot="1">
      <c r="J479" s="221"/>
      <c r="K479" s="222"/>
      <c r="L479" s="221"/>
      <c r="M479" s="222"/>
      <c r="N479" s="221"/>
      <c r="O479" s="222"/>
      <c r="P479" s="221"/>
      <c r="Q479" s="222"/>
      <c r="R479" s="221"/>
      <c r="S479" s="222"/>
      <c r="T479" s="221"/>
      <c r="U479" s="222"/>
      <c r="V479" s="169" t="str">
        <f t="shared" si="14"/>
        <v/>
      </c>
      <c r="W479" s="39" t="str">
        <f t="shared" si="15"/>
        <v/>
      </c>
    </row>
    <row r="480" spans="10:23" ht="21.75" thickTop="1" thickBot="1">
      <c r="J480" s="221"/>
      <c r="K480" s="222"/>
      <c r="L480" s="221"/>
      <c r="M480" s="222"/>
      <c r="N480" s="221"/>
      <c r="O480" s="222"/>
      <c r="P480" s="221"/>
      <c r="Q480" s="222"/>
      <c r="R480" s="221"/>
      <c r="S480" s="222"/>
      <c r="T480" s="221"/>
      <c r="U480" s="222"/>
      <c r="V480" s="169" t="str">
        <f t="shared" si="14"/>
        <v/>
      </c>
      <c r="W480" s="39" t="str">
        <f t="shared" si="15"/>
        <v/>
      </c>
    </row>
    <row r="481" spans="10:23" ht="21.75" thickTop="1" thickBot="1">
      <c r="J481" s="221"/>
      <c r="K481" s="222"/>
      <c r="L481" s="221"/>
      <c r="M481" s="222"/>
      <c r="N481" s="221"/>
      <c r="O481" s="222"/>
      <c r="P481" s="221"/>
      <c r="Q481" s="222"/>
      <c r="R481" s="221"/>
      <c r="S481" s="222"/>
      <c r="T481" s="221"/>
      <c r="U481" s="222"/>
      <c r="V481" s="169" t="str">
        <f t="shared" si="14"/>
        <v/>
      </c>
      <c r="W481" s="39" t="str">
        <f t="shared" si="15"/>
        <v/>
      </c>
    </row>
    <row r="482" spans="10:23" ht="21.75" thickTop="1" thickBot="1">
      <c r="J482" s="221"/>
      <c r="K482" s="222"/>
      <c r="L482" s="221"/>
      <c r="M482" s="222"/>
      <c r="N482" s="221"/>
      <c r="O482" s="222"/>
      <c r="P482" s="221"/>
      <c r="Q482" s="222"/>
      <c r="R482" s="221"/>
      <c r="S482" s="222"/>
      <c r="T482" s="221"/>
      <c r="U482" s="222"/>
      <c r="V482" s="169" t="str">
        <f t="shared" si="14"/>
        <v/>
      </c>
      <c r="W482" s="39" t="str">
        <f t="shared" si="15"/>
        <v/>
      </c>
    </row>
    <row r="483" spans="10:23" ht="21.75" thickTop="1" thickBot="1">
      <c r="J483" s="221"/>
      <c r="K483" s="222"/>
      <c r="L483" s="221"/>
      <c r="M483" s="222"/>
      <c r="N483" s="221"/>
      <c r="O483" s="222"/>
      <c r="P483" s="221"/>
      <c r="Q483" s="222"/>
      <c r="R483" s="221"/>
      <c r="S483" s="222"/>
      <c r="T483" s="221"/>
      <c r="U483" s="222"/>
      <c r="V483" s="169" t="str">
        <f t="shared" si="14"/>
        <v/>
      </c>
      <c r="W483" s="39" t="str">
        <f t="shared" si="15"/>
        <v/>
      </c>
    </row>
    <row r="484" spans="10:23" ht="21.75" thickTop="1" thickBot="1">
      <c r="J484" s="221"/>
      <c r="K484" s="222"/>
      <c r="L484" s="221"/>
      <c r="M484" s="222"/>
      <c r="N484" s="221"/>
      <c r="O484" s="222"/>
      <c r="P484" s="221"/>
      <c r="Q484" s="222"/>
      <c r="R484" s="221"/>
      <c r="S484" s="222"/>
      <c r="T484" s="221"/>
      <c r="U484" s="222"/>
      <c r="V484" s="169" t="str">
        <f t="shared" si="14"/>
        <v/>
      </c>
      <c r="W484" s="39" t="str">
        <f t="shared" si="15"/>
        <v/>
      </c>
    </row>
    <row r="485" spans="10:23" ht="21.75" thickTop="1" thickBot="1">
      <c r="J485" s="221"/>
      <c r="K485" s="222"/>
      <c r="L485" s="221"/>
      <c r="M485" s="222"/>
      <c r="N485" s="221"/>
      <c r="O485" s="222"/>
      <c r="P485" s="221"/>
      <c r="Q485" s="222"/>
      <c r="R485" s="221"/>
      <c r="S485" s="222"/>
      <c r="T485" s="221"/>
      <c r="U485" s="222"/>
      <c r="V485" s="169" t="str">
        <f t="shared" si="14"/>
        <v/>
      </c>
      <c r="W485" s="39" t="str">
        <f t="shared" si="15"/>
        <v/>
      </c>
    </row>
    <row r="486" spans="10:23" ht="21.75" thickTop="1" thickBot="1">
      <c r="J486" s="221"/>
      <c r="K486" s="222"/>
      <c r="L486" s="221"/>
      <c r="M486" s="222"/>
      <c r="N486" s="221"/>
      <c r="O486" s="222"/>
      <c r="P486" s="221"/>
      <c r="Q486" s="222"/>
      <c r="R486" s="221"/>
      <c r="S486" s="222"/>
      <c r="T486" s="221"/>
      <c r="U486" s="222"/>
      <c r="V486" s="169" t="str">
        <f t="shared" si="14"/>
        <v/>
      </c>
      <c r="W486" s="39" t="str">
        <f t="shared" si="15"/>
        <v/>
      </c>
    </row>
    <row r="487" spans="10:23" ht="21.75" thickTop="1" thickBot="1">
      <c r="J487" s="221"/>
      <c r="K487" s="222"/>
      <c r="L487" s="221"/>
      <c r="M487" s="222"/>
      <c r="N487" s="221"/>
      <c r="O487" s="222"/>
      <c r="P487" s="221"/>
      <c r="Q487" s="222"/>
      <c r="R487" s="221"/>
      <c r="S487" s="222"/>
      <c r="T487" s="221"/>
      <c r="U487" s="222"/>
      <c r="V487" s="169" t="str">
        <f t="shared" si="14"/>
        <v/>
      </c>
      <c r="W487" s="39" t="str">
        <f t="shared" si="15"/>
        <v/>
      </c>
    </row>
    <row r="488" spans="10:23" ht="21.75" thickTop="1" thickBot="1">
      <c r="J488" s="221"/>
      <c r="K488" s="222"/>
      <c r="L488" s="221"/>
      <c r="M488" s="222"/>
      <c r="N488" s="221"/>
      <c r="O488" s="222"/>
      <c r="P488" s="221"/>
      <c r="Q488" s="222"/>
      <c r="R488" s="221"/>
      <c r="S488" s="222"/>
      <c r="T488" s="221"/>
      <c r="U488" s="222"/>
      <c r="V488" s="169" t="str">
        <f t="shared" si="14"/>
        <v/>
      </c>
      <c r="W488" s="39" t="str">
        <f t="shared" si="15"/>
        <v/>
      </c>
    </row>
    <row r="489" spans="10:23" ht="21.75" thickTop="1" thickBot="1">
      <c r="J489" s="221"/>
      <c r="K489" s="222"/>
      <c r="L489" s="221"/>
      <c r="M489" s="222"/>
      <c r="N489" s="221"/>
      <c r="O489" s="222"/>
      <c r="P489" s="221"/>
      <c r="Q489" s="222"/>
      <c r="R489" s="221"/>
      <c r="S489" s="222"/>
      <c r="T489" s="221"/>
      <c r="U489" s="222"/>
      <c r="V489" s="169" t="str">
        <f t="shared" si="14"/>
        <v/>
      </c>
      <c r="W489" s="39" t="str">
        <f t="shared" si="15"/>
        <v/>
      </c>
    </row>
    <row r="490" spans="10:23" ht="21.75" thickTop="1" thickBot="1">
      <c r="J490" s="221"/>
      <c r="K490" s="222"/>
      <c r="L490" s="221"/>
      <c r="M490" s="222"/>
      <c r="N490" s="221"/>
      <c r="O490" s="222"/>
      <c r="P490" s="221"/>
      <c r="Q490" s="222"/>
      <c r="R490" s="221"/>
      <c r="S490" s="222"/>
      <c r="T490" s="221"/>
      <c r="U490" s="222"/>
      <c r="V490" s="169" t="str">
        <f t="shared" si="14"/>
        <v/>
      </c>
      <c r="W490" s="39" t="str">
        <f t="shared" si="15"/>
        <v/>
      </c>
    </row>
    <row r="491" spans="10:23" ht="21.75" thickTop="1" thickBot="1">
      <c r="J491" s="221"/>
      <c r="K491" s="222"/>
      <c r="L491" s="221"/>
      <c r="M491" s="222"/>
      <c r="N491" s="221"/>
      <c r="O491" s="222"/>
      <c r="P491" s="221"/>
      <c r="Q491" s="222"/>
      <c r="R491" s="221"/>
      <c r="S491" s="222"/>
      <c r="T491" s="221"/>
      <c r="U491" s="222"/>
      <c r="V491" s="169" t="str">
        <f t="shared" si="14"/>
        <v/>
      </c>
      <c r="W491" s="39" t="str">
        <f t="shared" si="15"/>
        <v/>
      </c>
    </row>
    <row r="492" spans="10:23" ht="21.75" thickTop="1" thickBot="1">
      <c r="J492" s="221"/>
      <c r="K492" s="222"/>
      <c r="L492" s="221"/>
      <c r="M492" s="222"/>
      <c r="N492" s="221"/>
      <c r="O492" s="222"/>
      <c r="P492" s="221"/>
      <c r="Q492" s="222"/>
      <c r="R492" s="221"/>
      <c r="S492" s="222"/>
      <c r="T492" s="221"/>
      <c r="U492" s="222"/>
      <c r="V492" s="169" t="str">
        <f t="shared" si="14"/>
        <v/>
      </c>
      <c r="W492" s="39" t="str">
        <f t="shared" si="15"/>
        <v/>
      </c>
    </row>
    <row r="493" spans="10:23" ht="21.75" thickTop="1" thickBot="1">
      <c r="J493" s="221"/>
      <c r="K493" s="222"/>
      <c r="L493" s="221"/>
      <c r="M493" s="222"/>
      <c r="N493" s="221"/>
      <c r="O493" s="222"/>
      <c r="P493" s="221"/>
      <c r="Q493" s="222"/>
      <c r="R493" s="221"/>
      <c r="S493" s="222"/>
      <c r="T493" s="221"/>
      <c r="U493" s="222"/>
      <c r="V493" s="169" t="str">
        <f t="shared" si="14"/>
        <v/>
      </c>
      <c r="W493" s="39" t="str">
        <f t="shared" si="15"/>
        <v/>
      </c>
    </row>
    <row r="494" spans="10:23" ht="21.75" thickTop="1" thickBot="1">
      <c r="J494" s="221"/>
      <c r="K494" s="222"/>
      <c r="L494" s="221"/>
      <c r="M494" s="222"/>
      <c r="N494" s="221"/>
      <c r="O494" s="222"/>
      <c r="P494" s="221"/>
      <c r="Q494" s="222"/>
      <c r="R494" s="221"/>
      <c r="S494" s="222"/>
      <c r="T494" s="221"/>
      <c r="U494" s="222"/>
      <c r="V494" s="169" t="str">
        <f t="shared" si="14"/>
        <v/>
      </c>
      <c r="W494" s="39" t="str">
        <f t="shared" si="15"/>
        <v/>
      </c>
    </row>
    <row r="495" spans="10:23" ht="21.75" thickTop="1" thickBot="1">
      <c r="J495" s="221"/>
      <c r="K495" s="222"/>
      <c r="L495" s="221"/>
      <c r="M495" s="222"/>
      <c r="N495" s="221"/>
      <c r="O495" s="222"/>
      <c r="P495" s="221"/>
      <c r="Q495" s="222"/>
      <c r="R495" s="221"/>
      <c r="S495" s="222"/>
      <c r="T495" s="221"/>
      <c r="U495" s="222"/>
      <c r="V495" s="169" t="str">
        <f t="shared" si="14"/>
        <v/>
      </c>
      <c r="W495" s="39" t="str">
        <f t="shared" si="15"/>
        <v/>
      </c>
    </row>
    <row r="496" spans="10:23" ht="21.75" thickTop="1" thickBot="1">
      <c r="J496" s="221"/>
      <c r="K496" s="222"/>
      <c r="L496" s="221"/>
      <c r="M496" s="222"/>
      <c r="N496" s="221"/>
      <c r="O496" s="222"/>
      <c r="P496" s="221"/>
      <c r="Q496" s="222"/>
      <c r="R496" s="221"/>
      <c r="S496" s="222"/>
      <c r="T496" s="221"/>
      <c r="U496" s="222"/>
      <c r="V496" s="169" t="str">
        <f t="shared" si="14"/>
        <v/>
      </c>
      <c r="W496" s="39" t="str">
        <f t="shared" si="15"/>
        <v/>
      </c>
    </row>
    <row r="497" spans="10:23" ht="21.75" thickTop="1" thickBot="1">
      <c r="J497" s="221"/>
      <c r="K497" s="222"/>
      <c r="L497" s="221"/>
      <c r="M497" s="222"/>
      <c r="N497" s="221"/>
      <c r="O497" s="222"/>
      <c r="P497" s="221"/>
      <c r="Q497" s="222"/>
      <c r="R497" s="221"/>
      <c r="S497" s="222"/>
      <c r="T497" s="221"/>
      <c r="U497" s="222"/>
      <c r="V497" s="169" t="str">
        <f t="shared" si="14"/>
        <v/>
      </c>
      <c r="W497" s="39" t="str">
        <f t="shared" si="15"/>
        <v/>
      </c>
    </row>
    <row r="498" spans="10:23" ht="21.75" thickTop="1" thickBot="1">
      <c r="J498" s="221"/>
      <c r="K498" s="222"/>
      <c r="L498" s="221"/>
      <c r="M498" s="222"/>
      <c r="N498" s="221"/>
      <c r="O498" s="222"/>
      <c r="P498" s="221"/>
      <c r="Q498" s="222"/>
      <c r="R498" s="221"/>
      <c r="S498" s="222"/>
      <c r="T498" s="221"/>
      <c r="U498" s="222"/>
      <c r="V498" s="169" t="str">
        <f t="shared" si="14"/>
        <v/>
      </c>
      <c r="W498" s="39" t="str">
        <f t="shared" si="15"/>
        <v/>
      </c>
    </row>
    <row r="499" spans="10:23" ht="21.75" thickTop="1" thickBot="1">
      <c r="J499" s="221"/>
      <c r="K499" s="222"/>
      <c r="L499" s="221"/>
      <c r="M499" s="222"/>
      <c r="N499" s="221"/>
      <c r="O499" s="222"/>
      <c r="P499" s="221"/>
      <c r="Q499" s="222"/>
      <c r="R499" s="221"/>
      <c r="S499" s="222"/>
      <c r="T499" s="221"/>
      <c r="U499" s="222"/>
      <c r="V499" s="169" t="str">
        <f t="shared" si="14"/>
        <v/>
      </c>
      <c r="W499" s="39" t="str">
        <f t="shared" si="15"/>
        <v/>
      </c>
    </row>
    <row r="500" spans="10:23" ht="21.75" thickTop="1" thickBot="1">
      <c r="J500" s="221"/>
      <c r="K500" s="222"/>
      <c r="L500" s="221"/>
      <c r="M500" s="222"/>
      <c r="N500" s="221"/>
      <c r="O500" s="222"/>
      <c r="P500" s="221"/>
      <c r="Q500" s="222"/>
      <c r="R500" s="221"/>
      <c r="S500" s="222"/>
      <c r="T500" s="221"/>
      <c r="U500" s="222"/>
      <c r="V500" s="169" t="str">
        <f t="shared" si="14"/>
        <v/>
      </c>
      <c r="W500" s="39" t="str">
        <f t="shared" si="15"/>
        <v/>
      </c>
    </row>
    <row r="501" spans="10:23" ht="21.75" thickTop="1" thickBot="1">
      <c r="J501" s="221"/>
      <c r="K501" s="222"/>
      <c r="L501" s="221"/>
      <c r="M501" s="222"/>
      <c r="N501" s="221"/>
      <c r="O501" s="222"/>
      <c r="P501" s="221"/>
      <c r="Q501" s="222"/>
      <c r="R501" s="221"/>
      <c r="S501" s="222"/>
      <c r="T501" s="221"/>
      <c r="U501" s="222"/>
      <c r="V501" s="169" t="str">
        <f t="shared" si="14"/>
        <v/>
      </c>
      <c r="W501" s="39" t="str">
        <f t="shared" si="15"/>
        <v/>
      </c>
    </row>
    <row r="502" spans="10:23" ht="21.75" thickTop="1" thickBot="1">
      <c r="J502" s="221"/>
      <c r="K502" s="222"/>
      <c r="L502" s="221"/>
      <c r="M502" s="222"/>
      <c r="N502" s="221"/>
      <c r="O502" s="222"/>
      <c r="P502" s="221"/>
      <c r="Q502" s="222"/>
      <c r="R502" s="221"/>
      <c r="S502" s="222"/>
      <c r="T502" s="221"/>
      <c r="U502" s="222"/>
      <c r="V502" s="169" t="str">
        <f t="shared" si="14"/>
        <v/>
      </c>
      <c r="W502" s="39" t="str">
        <f t="shared" si="15"/>
        <v/>
      </c>
    </row>
    <row r="503" spans="10:23" ht="21.75" thickTop="1" thickBot="1">
      <c r="J503" s="221"/>
      <c r="K503" s="222"/>
      <c r="L503" s="221"/>
      <c r="M503" s="222"/>
      <c r="N503" s="221"/>
      <c r="O503" s="222"/>
      <c r="P503" s="221"/>
      <c r="Q503" s="222"/>
      <c r="R503" s="221"/>
      <c r="S503" s="222"/>
      <c r="T503" s="221"/>
      <c r="U503" s="222"/>
      <c r="V503" s="169" t="str">
        <f t="shared" si="14"/>
        <v/>
      </c>
      <c r="W503" s="39" t="str">
        <f t="shared" si="15"/>
        <v/>
      </c>
    </row>
    <row r="504" spans="10:23" ht="21.75" thickTop="1" thickBot="1">
      <c r="J504" s="221"/>
      <c r="K504" s="222"/>
      <c r="L504" s="221"/>
      <c r="M504" s="222"/>
      <c r="N504" s="221"/>
      <c r="O504" s="222"/>
      <c r="P504" s="221"/>
      <c r="Q504" s="222"/>
      <c r="R504" s="221"/>
      <c r="S504" s="222"/>
      <c r="T504" s="221"/>
      <c r="U504" s="222"/>
      <c r="V504" s="169" t="str">
        <f t="shared" si="14"/>
        <v/>
      </c>
      <c r="W504" s="39" t="str">
        <f t="shared" si="15"/>
        <v/>
      </c>
    </row>
    <row r="505" spans="10:23" ht="21.75" thickTop="1" thickBot="1">
      <c r="J505" s="221"/>
      <c r="K505" s="222"/>
      <c r="L505" s="221"/>
      <c r="M505" s="222"/>
      <c r="N505" s="221"/>
      <c r="O505" s="222"/>
      <c r="P505" s="221"/>
      <c r="Q505" s="222"/>
      <c r="R505" s="221"/>
      <c r="S505" s="222"/>
      <c r="T505" s="221"/>
      <c r="U505" s="222"/>
      <c r="V505" s="169" t="str">
        <f t="shared" si="14"/>
        <v/>
      </c>
      <c r="W505" s="39" t="str">
        <f t="shared" si="15"/>
        <v/>
      </c>
    </row>
    <row r="506" spans="10:23" ht="21.75" thickTop="1" thickBot="1">
      <c r="J506" s="221"/>
      <c r="K506" s="222"/>
      <c r="L506" s="221"/>
      <c r="M506" s="222"/>
      <c r="N506" s="221"/>
      <c r="O506" s="222"/>
      <c r="P506" s="221"/>
      <c r="Q506" s="222"/>
      <c r="R506" s="221"/>
      <c r="S506" s="222"/>
      <c r="T506" s="221"/>
      <c r="U506" s="222"/>
      <c r="V506" s="169" t="str">
        <f t="shared" si="14"/>
        <v/>
      </c>
      <c r="W506" s="39" t="str">
        <f t="shared" si="15"/>
        <v/>
      </c>
    </row>
    <row r="507" spans="10:23" ht="21.75" thickTop="1" thickBot="1">
      <c r="J507" s="221"/>
      <c r="K507" s="222"/>
      <c r="L507" s="221"/>
      <c r="M507" s="222"/>
      <c r="N507" s="221"/>
      <c r="O507" s="222"/>
      <c r="P507" s="221"/>
      <c r="Q507" s="222"/>
      <c r="R507" s="221"/>
      <c r="S507" s="222"/>
      <c r="T507" s="221"/>
      <c r="U507" s="222"/>
      <c r="V507" s="169" t="str">
        <f t="shared" si="14"/>
        <v/>
      </c>
      <c r="W507" s="39" t="str">
        <f t="shared" si="15"/>
        <v/>
      </c>
    </row>
    <row r="508" spans="10:23" ht="21.75" thickTop="1" thickBot="1">
      <c r="J508" s="221"/>
      <c r="K508" s="222"/>
      <c r="L508" s="221"/>
      <c r="M508" s="222"/>
      <c r="N508" s="221"/>
      <c r="O508" s="222"/>
      <c r="P508" s="221"/>
      <c r="Q508" s="222"/>
      <c r="R508" s="221"/>
      <c r="S508" s="222"/>
      <c r="T508" s="221"/>
      <c r="U508" s="222"/>
      <c r="V508" s="169" t="str">
        <f t="shared" si="14"/>
        <v/>
      </c>
      <c r="W508" s="39" t="str">
        <f t="shared" si="15"/>
        <v/>
      </c>
    </row>
    <row r="509" spans="10:23" ht="21.75" thickTop="1" thickBot="1">
      <c r="J509" s="221"/>
      <c r="K509" s="222"/>
      <c r="L509" s="221"/>
      <c r="M509" s="222"/>
      <c r="N509" s="221"/>
      <c r="O509" s="222"/>
      <c r="P509" s="221"/>
      <c r="Q509" s="222"/>
      <c r="R509" s="221"/>
      <c r="S509" s="222"/>
      <c r="T509" s="221"/>
      <c r="U509" s="222"/>
      <c r="V509" s="169" t="str">
        <f t="shared" si="14"/>
        <v/>
      </c>
      <c r="W509" s="39" t="str">
        <f t="shared" si="15"/>
        <v/>
      </c>
    </row>
    <row r="510" spans="10:23" ht="21.75" thickTop="1" thickBot="1">
      <c r="J510" s="221"/>
      <c r="K510" s="222"/>
      <c r="L510" s="221"/>
      <c r="M510" s="222"/>
      <c r="N510" s="221"/>
      <c r="O510" s="222"/>
      <c r="P510" s="221"/>
      <c r="Q510" s="222"/>
      <c r="R510" s="221"/>
      <c r="S510" s="222"/>
      <c r="T510" s="221"/>
      <c r="U510" s="222"/>
      <c r="V510" s="169" t="str">
        <f t="shared" si="14"/>
        <v/>
      </c>
      <c r="W510" s="39" t="str">
        <f t="shared" si="15"/>
        <v/>
      </c>
    </row>
    <row r="511" spans="10:23" ht="21.75" thickTop="1" thickBot="1">
      <c r="J511" s="221"/>
      <c r="K511" s="222"/>
      <c r="L511" s="221"/>
      <c r="M511" s="222"/>
      <c r="N511" s="221"/>
      <c r="O511" s="222"/>
      <c r="P511" s="221"/>
      <c r="Q511" s="222"/>
      <c r="R511" s="221"/>
      <c r="S511" s="222"/>
      <c r="T511" s="221"/>
      <c r="U511" s="222"/>
      <c r="V511" s="169" t="str">
        <f t="shared" si="14"/>
        <v/>
      </c>
      <c r="W511" s="39" t="str">
        <f t="shared" si="15"/>
        <v/>
      </c>
    </row>
    <row r="512" spans="10:23" ht="21.75" thickTop="1" thickBot="1">
      <c r="J512" s="221"/>
      <c r="K512" s="222"/>
      <c r="L512" s="221"/>
      <c r="M512" s="222"/>
      <c r="N512" s="221"/>
      <c r="O512" s="222"/>
      <c r="P512" s="221"/>
      <c r="Q512" s="222"/>
      <c r="R512" s="221"/>
      <c r="S512" s="222"/>
      <c r="T512" s="221"/>
      <c r="U512" s="222"/>
      <c r="V512" s="169" t="str">
        <f t="shared" si="14"/>
        <v/>
      </c>
      <c r="W512" s="39" t="str">
        <f t="shared" si="15"/>
        <v/>
      </c>
    </row>
    <row r="513" spans="10:23" ht="21.75" thickTop="1" thickBot="1">
      <c r="J513" s="221"/>
      <c r="K513" s="222"/>
      <c r="L513" s="221"/>
      <c r="M513" s="222"/>
      <c r="N513" s="221"/>
      <c r="O513" s="222"/>
      <c r="P513" s="221"/>
      <c r="Q513" s="222"/>
      <c r="R513" s="221"/>
      <c r="S513" s="222"/>
      <c r="T513" s="221"/>
      <c r="U513" s="222"/>
      <c r="V513" s="169" t="str">
        <f t="shared" si="14"/>
        <v/>
      </c>
      <c r="W513" s="39" t="str">
        <f t="shared" si="15"/>
        <v/>
      </c>
    </row>
    <row r="514" spans="10:23" ht="21.75" thickTop="1" thickBot="1">
      <c r="J514" s="221"/>
      <c r="K514" s="222"/>
      <c r="L514" s="221"/>
      <c r="M514" s="222"/>
      <c r="N514" s="221"/>
      <c r="O514" s="222"/>
      <c r="P514" s="221"/>
      <c r="Q514" s="222"/>
      <c r="R514" s="221"/>
      <c r="S514" s="222"/>
      <c r="T514" s="221"/>
      <c r="U514" s="222"/>
      <c r="V514" s="169" t="str">
        <f t="shared" si="14"/>
        <v/>
      </c>
      <c r="W514" s="39" t="str">
        <f t="shared" si="15"/>
        <v/>
      </c>
    </row>
    <row r="515" spans="10:23" ht="21.75" thickTop="1" thickBot="1">
      <c r="J515" s="221"/>
      <c r="K515" s="222"/>
      <c r="L515" s="221"/>
      <c r="M515" s="222"/>
      <c r="N515" s="221"/>
      <c r="O515" s="222"/>
      <c r="P515" s="221"/>
      <c r="Q515" s="222"/>
      <c r="R515" s="221"/>
      <c r="S515" s="222"/>
      <c r="T515" s="221"/>
      <c r="U515" s="222"/>
      <c r="V515" s="169" t="str">
        <f t="shared" si="14"/>
        <v/>
      </c>
      <c r="W515" s="39" t="str">
        <f t="shared" si="15"/>
        <v/>
      </c>
    </row>
    <row r="516" spans="10:23" ht="21.75" thickTop="1" thickBot="1">
      <c r="J516" s="221"/>
      <c r="K516" s="222"/>
      <c r="L516" s="221"/>
      <c r="M516" s="222"/>
      <c r="N516" s="221"/>
      <c r="O516" s="222"/>
      <c r="P516" s="221"/>
      <c r="Q516" s="222"/>
      <c r="R516" s="221"/>
      <c r="S516" s="222"/>
      <c r="T516" s="221"/>
      <c r="U516" s="222"/>
      <c r="V516" s="169" t="str">
        <f t="shared" si="14"/>
        <v/>
      </c>
      <c r="W516" s="39" t="str">
        <f t="shared" si="15"/>
        <v/>
      </c>
    </row>
    <row r="517" spans="10:23" ht="21.75" thickTop="1" thickBot="1">
      <c r="J517" s="221"/>
      <c r="K517" s="222"/>
      <c r="L517" s="221"/>
      <c r="M517" s="222"/>
      <c r="N517" s="221"/>
      <c r="O517" s="222"/>
      <c r="P517" s="221"/>
      <c r="Q517" s="222"/>
      <c r="R517" s="221"/>
      <c r="S517" s="222"/>
      <c r="T517" s="221"/>
      <c r="U517" s="222"/>
      <c r="V517" s="169" t="str">
        <f t="shared" si="14"/>
        <v/>
      </c>
      <c r="W517" s="39" t="str">
        <f t="shared" si="15"/>
        <v/>
      </c>
    </row>
    <row r="518" spans="10:23" ht="21.75" thickTop="1" thickBot="1">
      <c r="J518" s="221"/>
      <c r="K518" s="222"/>
      <c r="L518" s="221"/>
      <c r="M518" s="222"/>
      <c r="N518" s="221"/>
      <c r="O518" s="222"/>
      <c r="P518" s="221"/>
      <c r="Q518" s="222"/>
      <c r="R518" s="221"/>
      <c r="S518" s="222"/>
      <c r="T518" s="221"/>
      <c r="U518" s="222"/>
      <c r="V518" s="169" t="str">
        <f t="shared" si="14"/>
        <v/>
      </c>
      <c r="W518" s="39" t="str">
        <f t="shared" si="15"/>
        <v/>
      </c>
    </row>
    <row r="519" spans="10:23" ht="21.75" thickTop="1" thickBot="1">
      <c r="J519" s="221"/>
      <c r="K519" s="222"/>
      <c r="L519" s="221"/>
      <c r="M519" s="222"/>
      <c r="N519" s="221"/>
      <c r="O519" s="222"/>
      <c r="P519" s="221"/>
      <c r="Q519" s="222"/>
      <c r="R519" s="221"/>
      <c r="S519" s="222"/>
      <c r="T519" s="221"/>
      <c r="U519" s="222"/>
      <c r="V519" s="169" t="str">
        <f t="shared" si="14"/>
        <v/>
      </c>
      <c r="W519" s="39" t="str">
        <f t="shared" si="15"/>
        <v/>
      </c>
    </row>
    <row r="520" spans="10:23" ht="21.75" thickTop="1" thickBot="1">
      <c r="J520" s="221"/>
      <c r="K520" s="222"/>
      <c r="L520" s="221"/>
      <c r="M520" s="222"/>
      <c r="N520" s="221"/>
      <c r="O520" s="222"/>
      <c r="P520" s="221"/>
      <c r="Q520" s="222"/>
      <c r="R520" s="221"/>
      <c r="S520" s="222"/>
      <c r="T520" s="221"/>
      <c r="U520" s="222"/>
      <c r="V520" s="169" t="str">
        <f t="shared" si="14"/>
        <v/>
      </c>
      <c r="W520" s="39" t="str">
        <f t="shared" si="15"/>
        <v/>
      </c>
    </row>
    <row r="521" spans="10:23" ht="21.75" thickTop="1" thickBot="1">
      <c r="J521" s="221"/>
      <c r="K521" s="222"/>
      <c r="L521" s="221"/>
      <c r="M521" s="222"/>
      <c r="N521" s="221"/>
      <c r="O521" s="222"/>
      <c r="P521" s="221"/>
      <c r="Q521" s="222"/>
      <c r="R521" s="221"/>
      <c r="S521" s="222"/>
      <c r="T521" s="221"/>
      <c r="U521" s="222"/>
      <c r="V521" s="169" t="str">
        <f t="shared" si="14"/>
        <v/>
      </c>
      <c r="W521" s="39" t="str">
        <f t="shared" si="15"/>
        <v/>
      </c>
    </row>
    <row r="522" spans="10:23" ht="21.75" thickTop="1" thickBot="1">
      <c r="J522" s="221"/>
      <c r="K522" s="222"/>
      <c r="L522" s="221"/>
      <c r="M522" s="222"/>
      <c r="N522" s="221"/>
      <c r="O522" s="222"/>
      <c r="P522" s="221"/>
      <c r="Q522" s="222"/>
      <c r="R522" s="221"/>
      <c r="S522" s="222"/>
      <c r="T522" s="221"/>
      <c r="U522" s="222"/>
      <c r="V522" s="169" t="str">
        <f t="shared" si="14"/>
        <v/>
      </c>
      <c r="W522" s="39" t="str">
        <f t="shared" si="15"/>
        <v/>
      </c>
    </row>
    <row r="523" spans="10:23" ht="21.75" thickTop="1" thickBot="1">
      <c r="J523" s="221"/>
      <c r="K523" s="222"/>
      <c r="L523" s="221"/>
      <c r="M523" s="222"/>
      <c r="N523" s="221"/>
      <c r="O523" s="222"/>
      <c r="P523" s="221"/>
      <c r="Q523" s="222"/>
      <c r="R523" s="221"/>
      <c r="S523" s="222"/>
      <c r="T523" s="221"/>
      <c r="U523" s="222"/>
      <c r="V523" s="169" t="str">
        <f t="shared" si="14"/>
        <v/>
      </c>
      <c r="W523" s="39" t="str">
        <f t="shared" si="15"/>
        <v/>
      </c>
    </row>
    <row r="524" spans="10:23" ht="21.75" thickTop="1" thickBot="1">
      <c r="J524" s="221"/>
      <c r="K524" s="222"/>
      <c r="L524" s="221"/>
      <c r="M524" s="222"/>
      <c r="N524" s="221"/>
      <c r="O524" s="222"/>
      <c r="P524" s="221"/>
      <c r="Q524" s="222"/>
      <c r="R524" s="221"/>
      <c r="S524" s="222"/>
      <c r="T524" s="221"/>
      <c r="U524" s="222"/>
      <c r="V524" s="169" t="str">
        <f t="shared" si="14"/>
        <v/>
      </c>
      <c r="W524" s="39" t="str">
        <f t="shared" si="15"/>
        <v/>
      </c>
    </row>
    <row r="525" spans="10:23" ht="21.75" thickTop="1" thickBot="1">
      <c r="J525" s="221"/>
      <c r="K525" s="222"/>
      <c r="L525" s="221"/>
      <c r="M525" s="222"/>
      <c r="N525" s="221"/>
      <c r="O525" s="222"/>
      <c r="P525" s="221"/>
      <c r="Q525" s="222"/>
      <c r="R525" s="221"/>
      <c r="S525" s="222"/>
      <c r="T525" s="221"/>
      <c r="U525" s="222"/>
      <c r="V525" s="169" t="str">
        <f t="shared" si="14"/>
        <v/>
      </c>
      <c r="W525" s="39" t="str">
        <f t="shared" si="15"/>
        <v/>
      </c>
    </row>
    <row r="526" spans="10:23" ht="21.75" thickTop="1" thickBot="1">
      <c r="J526" s="221"/>
      <c r="K526" s="222"/>
      <c r="L526" s="221"/>
      <c r="M526" s="222"/>
      <c r="N526" s="221"/>
      <c r="O526" s="222"/>
      <c r="P526" s="221"/>
      <c r="Q526" s="222"/>
      <c r="R526" s="221"/>
      <c r="S526" s="222"/>
      <c r="T526" s="221"/>
      <c r="U526" s="222"/>
      <c r="V526" s="169" t="str">
        <f t="shared" si="14"/>
        <v/>
      </c>
      <c r="W526" s="39" t="str">
        <f t="shared" si="15"/>
        <v/>
      </c>
    </row>
    <row r="527" spans="10:23" ht="21.75" thickTop="1" thickBot="1">
      <c r="J527" s="221"/>
      <c r="K527" s="222"/>
      <c r="L527" s="221"/>
      <c r="M527" s="222"/>
      <c r="N527" s="221"/>
      <c r="O527" s="222"/>
      <c r="P527" s="221"/>
      <c r="Q527" s="222"/>
      <c r="R527" s="221"/>
      <c r="S527" s="222"/>
      <c r="T527" s="221"/>
      <c r="U527" s="222"/>
      <c r="V527" s="169" t="str">
        <f t="shared" ref="V527:V590" si="16">IF(AND(COUNTA(K527,M527,O527,Q527,S527,U527)=0,COUNTA(J527,L527,N527,P527,R527,T527)=6),"x","")</f>
        <v/>
      </c>
      <c r="W527" s="39" t="str">
        <f t="shared" si="15"/>
        <v/>
      </c>
    </row>
    <row r="528" spans="10:23" ht="21.75" thickTop="1" thickBot="1">
      <c r="J528" s="221"/>
      <c r="K528" s="222"/>
      <c r="L528" s="221"/>
      <c r="M528" s="222"/>
      <c r="N528" s="221"/>
      <c r="O528" s="222"/>
      <c r="P528" s="221"/>
      <c r="Q528" s="222"/>
      <c r="R528" s="221"/>
      <c r="S528" s="222"/>
      <c r="T528" s="221"/>
      <c r="U528" s="222"/>
      <c r="V528" s="169" t="str">
        <f t="shared" si="16"/>
        <v/>
      </c>
      <c r="W528" s="39" t="str">
        <f t="shared" si="15"/>
        <v/>
      </c>
    </row>
    <row r="529" spans="10:23" ht="21.75" thickTop="1" thickBot="1">
      <c r="J529" s="221"/>
      <c r="K529" s="222"/>
      <c r="L529" s="221"/>
      <c r="M529" s="222"/>
      <c r="N529" s="221"/>
      <c r="O529" s="222"/>
      <c r="P529" s="221"/>
      <c r="Q529" s="222"/>
      <c r="R529" s="221"/>
      <c r="S529" s="222"/>
      <c r="T529" s="221"/>
      <c r="U529" s="222"/>
      <c r="V529" s="169" t="str">
        <f t="shared" si="16"/>
        <v/>
      </c>
      <c r="W529" s="39" t="str">
        <f t="shared" ref="W529:W592" si="17">IF(COUNTA(K529,M529,O529,Q529,S529,U529)=1,"x","")</f>
        <v/>
      </c>
    </row>
    <row r="530" spans="10:23" ht="21.75" thickTop="1" thickBot="1">
      <c r="J530" s="221"/>
      <c r="K530" s="222"/>
      <c r="L530" s="221"/>
      <c r="M530" s="222"/>
      <c r="N530" s="221"/>
      <c r="O530" s="222"/>
      <c r="P530" s="221"/>
      <c r="Q530" s="222"/>
      <c r="R530" s="221"/>
      <c r="S530" s="222"/>
      <c r="T530" s="221"/>
      <c r="U530" s="222"/>
      <c r="V530" s="169" t="str">
        <f t="shared" si="16"/>
        <v/>
      </c>
      <c r="W530" s="39" t="str">
        <f t="shared" si="17"/>
        <v/>
      </c>
    </row>
    <row r="531" spans="10:23" ht="21.75" thickTop="1" thickBot="1">
      <c r="J531" s="221"/>
      <c r="K531" s="222"/>
      <c r="L531" s="221"/>
      <c r="M531" s="222"/>
      <c r="N531" s="221"/>
      <c r="O531" s="222"/>
      <c r="P531" s="221"/>
      <c r="Q531" s="222"/>
      <c r="R531" s="221"/>
      <c r="S531" s="222"/>
      <c r="T531" s="221"/>
      <c r="U531" s="222"/>
      <c r="V531" s="169" t="str">
        <f t="shared" si="16"/>
        <v/>
      </c>
      <c r="W531" s="39" t="str">
        <f t="shared" si="17"/>
        <v/>
      </c>
    </row>
    <row r="532" spans="10:23" ht="21.75" thickTop="1" thickBot="1">
      <c r="J532" s="221"/>
      <c r="K532" s="222"/>
      <c r="L532" s="221"/>
      <c r="M532" s="222"/>
      <c r="N532" s="221"/>
      <c r="O532" s="222"/>
      <c r="P532" s="221"/>
      <c r="Q532" s="222"/>
      <c r="R532" s="221"/>
      <c r="S532" s="222"/>
      <c r="T532" s="221"/>
      <c r="U532" s="222"/>
      <c r="V532" s="169" t="str">
        <f t="shared" si="16"/>
        <v/>
      </c>
      <c r="W532" s="39" t="str">
        <f t="shared" si="17"/>
        <v/>
      </c>
    </row>
    <row r="533" spans="10:23" ht="21.75" thickTop="1" thickBot="1">
      <c r="J533" s="221"/>
      <c r="K533" s="222"/>
      <c r="L533" s="221"/>
      <c r="M533" s="222"/>
      <c r="N533" s="221"/>
      <c r="O533" s="222"/>
      <c r="P533" s="221"/>
      <c r="Q533" s="222"/>
      <c r="R533" s="221"/>
      <c r="S533" s="222"/>
      <c r="T533" s="221"/>
      <c r="U533" s="222"/>
      <c r="V533" s="169" t="str">
        <f t="shared" si="16"/>
        <v/>
      </c>
      <c r="W533" s="39" t="str">
        <f t="shared" si="17"/>
        <v/>
      </c>
    </row>
    <row r="534" spans="10:23" ht="21.75" thickTop="1" thickBot="1">
      <c r="J534" s="221"/>
      <c r="K534" s="222"/>
      <c r="L534" s="221"/>
      <c r="M534" s="222"/>
      <c r="N534" s="221"/>
      <c r="O534" s="222"/>
      <c r="P534" s="221"/>
      <c r="Q534" s="222"/>
      <c r="R534" s="221"/>
      <c r="S534" s="222"/>
      <c r="T534" s="221"/>
      <c r="U534" s="222"/>
      <c r="V534" s="169" t="str">
        <f t="shared" si="16"/>
        <v/>
      </c>
      <c r="W534" s="39" t="str">
        <f t="shared" si="17"/>
        <v/>
      </c>
    </row>
    <row r="535" spans="10:23" ht="21.75" thickTop="1" thickBot="1">
      <c r="J535" s="221"/>
      <c r="K535" s="222"/>
      <c r="L535" s="221"/>
      <c r="M535" s="222"/>
      <c r="N535" s="221"/>
      <c r="O535" s="222"/>
      <c r="P535" s="221"/>
      <c r="Q535" s="222"/>
      <c r="R535" s="221"/>
      <c r="S535" s="222"/>
      <c r="T535" s="221"/>
      <c r="U535" s="222"/>
      <c r="V535" s="169" t="str">
        <f t="shared" si="16"/>
        <v/>
      </c>
      <c r="W535" s="39" t="str">
        <f t="shared" si="17"/>
        <v/>
      </c>
    </row>
    <row r="536" spans="10:23" ht="21.75" thickTop="1" thickBot="1">
      <c r="J536" s="221"/>
      <c r="K536" s="222"/>
      <c r="L536" s="221"/>
      <c r="M536" s="222"/>
      <c r="N536" s="221"/>
      <c r="O536" s="222"/>
      <c r="P536" s="221"/>
      <c r="Q536" s="222"/>
      <c r="R536" s="221"/>
      <c r="S536" s="222"/>
      <c r="T536" s="221"/>
      <c r="U536" s="222"/>
      <c r="V536" s="169" t="str">
        <f t="shared" si="16"/>
        <v/>
      </c>
      <c r="W536" s="39" t="str">
        <f t="shared" si="17"/>
        <v/>
      </c>
    </row>
    <row r="537" spans="10:23" ht="21.75" thickTop="1" thickBot="1">
      <c r="J537" s="221"/>
      <c r="K537" s="222"/>
      <c r="L537" s="221"/>
      <c r="M537" s="222"/>
      <c r="N537" s="221"/>
      <c r="O537" s="222"/>
      <c r="P537" s="221"/>
      <c r="Q537" s="222"/>
      <c r="R537" s="221"/>
      <c r="S537" s="222"/>
      <c r="T537" s="221"/>
      <c r="U537" s="222"/>
      <c r="V537" s="169" t="str">
        <f t="shared" si="16"/>
        <v/>
      </c>
      <c r="W537" s="39" t="str">
        <f t="shared" si="17"/>
        <v/>
      </c>
    </row>
    <row r="538" spans="10:23" ht="21.75" thickTop="1" thickBot="1">
      <c r="J538" s="221"/>
      <c r="K538" s="222"/>
      <c r="L538" s="221"/>
      <c r="M538" s="222"/>
      <c r="N538" s="221"/>
      <c r="O538" s="222"/>
      <c r="P538" s="221"/>
      <c r="Q538" s="222"/>
      <c r="R538" s="221"/>
      <c r="S538" s="222"/>
      <c r="T538" s="221"/>
      <c r="U538" s="222"/>
      <c r="V538" s="169" t="str">
        <f t="shared" si="16"/>
        <v/>
      </c>
      <c r="W538" s="39" t="str">
        <f t="shared" si="17"/>
        <v/>
      </c>
    </row>
    <row r="539" spans="10:23" ht="21.75" thickTop="1" thickBot="1">
      <c r="J539" s="221"/>
      <c r="K539" s="222"/>
      <c r="L539" s="221"/>
      <c r="M539" s="222"/>
      <c r="N539" s="221"/>
      <c r="O539" s="222"/>
      <c r="P539" s="221"/>
      <c r="Q539" s="222"/>
      <c r="R539" s="221"/>
      <c r="S539" s="222"/>
      <c r="T539" s="221"/>
      <c r="U539" s="222"/>
      <c r="V539" s="169" t="str">
        <f t="shared" si="16"/>
        <v/>
      </c>
      <c r="W539" s="39" t="str">
        <f t="shared" si="17"/>
        <v/>
      </c>
    </row>
    <row r="540" spans="10:23" ht="21.75" thickTop="1" thickBot="1">
      <c r="J540" s="221"/>
      <c r="K540" s="222"/>
      <c r="L540" s="221"/>
      <c r="M540" s="222"/>
      <c r="N540" s="221"/>
      <c r="O540" s="222"/>
      <c r="P540" s="221"/>
      <c r="Q540" s="222"/>
      <c r="R540" s="221"/>
      <c r="S540" s="222"/>
      <c r="T540" s="221"/>
      <c r="U540" s="222"/>
      <c r="V540" s="169" t="str">
        <f t="shared" si="16"/>
        <v/>
      </c>
      <c r="W540" s="39" t="str">
        <f t="shared" si="17"/>
        <v/>
      </c>
    </row>
    <row r="541" spans="10:23" ht="21.75" thickTop="1" thickBot="1">
      <c r="J541" s="221"/>
      <c r="K541" s="222"/>
      <c r="L541" s="221"/>
      <c r="M541" s="222"/>
      <c r="N541" s="221"/>
      <c r="O541" s="222"/>
      <c r="P541" s="221"/>
      <c r="Q541" s="222"/>
      <c r="R541" s="221"/>
      <c r="S541" s="222"/>
      <c r="T541" s="221"/>
      <c r="U541" s="222"/>
      <c r="V541" s="169" t="str">
        <f t="shared" si="16"/>
        <v/>
      </c>
      <c r="W541" s="39" t="str">
        <f t="shared" si="17"/>
        <v/>
      </c>
    </row>
    <row r="542" spans="10:23" ht="21.75" thickTop="1" thickBot="1">
      <c r="J542" s="221"/>
      <c r="K542" s="222"/>
      <c r="L542" s="221"/>
      <c r="M542" s="222"/>
      <c r="N542" s="221"/>
      <c r="O542" s="222"/>
      <c r="P542" s="221"/>
      <c r="Q542" s="222"/>
      <c r="R542" s="221"/>
      <c r="S542" s="222"/>
      <c r="T542" s="221"/>
      <c r="U542" s="222"/>
      <c r="V542" s="169" t="str">
        <f t="shared" si="16"/>
        <v/>
      </c>
      <c r="W542" s="39" t="str">
        <f t="shared" si="17"/>
        <v/>
      </c>
    </row>
    <row r="543" spans="10:23" ht="21.75" thickTop="1" thickBot="1">
      <c r="J543" s="221"/>
      <c r="K543" s="222"/>
      <c r="L543" s="221"/>
      <c r="M543" s="222"/>
      <c r="N543" s="221"/>
      <c r="O543" s="222"/>
      <c r="P543" s="221"/>
      <c r="Q543" s="222"/>
      <c r="R543" s="221"/>
      <c r="S543" s="222"/>
      <c r="T543" s="221"/>
      <c r="U543" s="222"/>
      <c r="V543" s="169" t="str">
        <f t="shared" si="16"/>
        <v/>
      </c>
      <c r="W543" s="39" t="str">
        <f t="shared" si="17"/>
        <v/>
      </c>
    </row>
    <row r="544" spans="10:23" ht="21.75" thickTop="1" thickBot="1">
      <c r="J544" s="221"/>
      <c r="K544" s="222"/>
      <c r="L544" s="221"/>
      <c r="M544" s="222"/>
      <c r="N544" s="221"/>
      <c r="O544" s="222"/>
      <c r="P544" s="221"/>
      <c r="Q544" s="222"/>
      <c r="R544" s="221"/>
      <c r="S544" s="222"/>
      <c r="T544" s="221"/>
      <c r="U544" s="222"/>
      <c r="V544" s="169" t="str">
        <f t="shared" si="16"/>
        <v/>
      </c>
      <c r="W544" s="39" t="str">
        <f t="shared" si="17"/>
        <v/>
      </c>
    </row>
    <row r="545" spans="10:23" ht="21.75" thickTop="1" thickBot="1">
      <c r="J545" s="221"/>
      <c r="K545" s="222"/>
      <c r="L545" s="221"/>
      <c r="M545" s="222"/>
      <c r="N545" s="221"/>
      <c r="O545" s="222"/>
      <c r="P545" s="221"/>
      <c r="Q545" s="222"/>
      <c r="R545" s="221"/>
      <c r="S545" s="222"/>
      <c r="T545" s="221"/>
      <c r="U545" s="222"/>
      <c r="V545" s="169" t="str">
        <f t="shared" si="16"/>
        <v/>
      </c>
      <c r="W545" s="39" t="str">
        <f t="shared" si="17"/>
        <v/>
      </c>
    </row>
    <row r="546" spans="10:23" ht="21.75" thickTop="1" thickBot="1">
      <c r="J546" s="221"/>
      <c r="K546" s="222"/>
      <c r="L546" s="221"/>
      <c r="M546" s="222"/>
      <c r="N546" s="221"/>
      <c r="O546" s="222"/>
      <c r="P546" s="221"/>
      <c r="Q546" s="222"/>
      <c r="R546" s="221"/>
      <c r="S546" s="222"/>
      <c r="T546" s="221"/>
      <c r="U546" s="222"/>
      <c r="V546" s="169" t="str">
        <f t="shared" si="16"/>
        <v/>
      </c>
      <c r="W546" s="39" t="str">
        <f t="shared" si="17"/>
        <v/>
      </c>
    </row>
    <row r="547" spans="10:23" ht="21.75" thickTop="1" thickBot="1">
      <c r="J547" s="221"/>
      <c r="K547" s="222"/>
      <c r="L547" s="221"/>
      <c r="M547" s="222"/>
      <c r="N547" s="221"/>
      <c r="O547" s="222"/>
      <c r="P547" s="221"/>
      <c r="Q547" s="222"/>
      <c r="R547" s="221"/>
      <c r="S547" s="222"/>
      <c r="T547" s="221"/>
      <c r="U547" s="222"/>
      <c r="V547" s="169" t="str">
        <f t="shared" si="16"/>
        <v/>
      </c>
      <c r="W547" s="39" t="str">
        <f t="shared" si="17"/>
        <v/>
      </c>
    </row>
    <row r="548" spans="10:23" ht="21.75" thickTop="1" thickBot="1">
      <c r="J548" s="221"/>
      <c r="K548" s="222"/>
      <c r="L548" s="221"/>
      <c r="M548" s="222"/>
      <c r="N548" s="221"/>
      <c r="O548" s="222"/>
      <c r="P548" s="221"/>
      <c r="Q548" s="222"/>
      <c r="R548" s="221"/>
      <c r="S548" s="222"/>
      <c r="T548" s="221"/>
      <c r="U548" s="222"/>
      <c r="V548" s="169" t="str">
        <f t="shared" si="16"/>
        <v/>
      </c>
      <c r="W548" s="39" t="str">
        <f t="shared" si="17"/>
        <v/>
      </c>
    </row>
    <row r="549" spans="10:23" ht="21.75" thickTop="1" thickBot="1">
      <c r="J549" s="221"/>
      <c r="K549" s="222"/>
      <c r="L549" s="221"/>
      <c r="M549" s="222"/>
      <c r="N549" s="221"/>
      <c r="O549" s="222"/>
      <c r="P549" s="221"/>
      <c r="Q549" s="222"/>
      <c r="R549" s="221"/>
      <c r="S549" s="222"/>
      <c r="T549" s="221"/>
      <c r="U549" s="222"/>
      <c r="V549" s="169" t="str">
        <f t="shared" si="16"/>
        <v/>
      </c>
      <c r="W549" s="39" t="str">
        <f t="shared" si="17"/>
        <v/>
      </c>
    </row>
    <row r="550" spans="10:23" ht="21.75" thickTop="1" thickBot="1">
      <c r="J550" s="221"/>
      <c r="K550" s="222"/>
      <c r="L550" s="221"/>
      <c r="M550" s="222"/>
      <c r="N550" s="221"/>
      <c r="O550" s="222"/>
      <c r="P550" s="221"/>
      <c r="Q550" s="222"/>
      <c r="R550" s="221"/>
      <c r="S550" s="222"/>
      <c r="T550" s="221"/>
      <c r="U550" s="222"/>
      <c r="V550" s="169" t="str">
        <f t="shared" si="16"/>
        <v/>
      </c>
      <c r="W550" s="39" t="str">
        <f t="shared" si="17"/>
        <v/>
      </c>
    </row>
    <row r="551" spans="10:23" ht="21.75" thickTop="1" thickBot="1">
      <c r="J551" s="221"/>
      <c r="K551" s="222"/>
      <c r="L551" s="221"/>
      <c r="M551" s="222"/>
      <c r="N551" s="221"/>
      <c r="O551" s="222"/>
      <c r="P551" s="221"/>
      <c r="Q551" s="222"/>
      <c r="R551" s="221"/>
      <c r="S551" s="222"/>
      <c r="T551" s="221"/>
      <c r="U551" s="222"/>
      <c r="V551" s="169" t="str">
        <f t="shared" si="16"/>
        <v/>
      </c>
      <c r="W551" s="39" t="str">
        <f t="shared" si="17"/>
        <v/>
      </c>
    </row>
    <row r="552" spans="10:23" ht="21.75" thickTop="1" thickBot="1">
      <c r="J552" s="221"/>
      <c r="K552" s="222"/>
      <c r="L552" s="221"/>
      <c r="M552" s="222"/>
      <c r="N552" s="221"/>
      <c r="O552" s="222"/>
      <c r="P552" s="221"/>
      <c r="Q552" s="222"/>
      <c r="R552" s="221"/>
      <c r="S552" s="222"/>
      <c r="T552" s="221"/>
      <c r="U552" s="222"/>
      <c r="V552" s="169" t="str">
        <f t="shared" si="16"/>
        <v/>
      </c>
      <c r="W552" s="39" t="str">
        <f t="shared" si="17"/>
        <v/>
      </c>
    </row>
    <row r="553" spans="10:23" ht="21.75" thickTop="1" thickBot="1">
      <c r="J553" s="221"/>
      <c r="K553" s="222"/>
      <c r="L553" s="221"/>
      <c r="M553" s="222"/>
      <c r="N553" s="221"/>
      <c r="O553" s="222"/>
      <c r="P553" s="221"/>
      <c r="Q553" s="222"/>
      <c r="R553" s="221"/>
      <c r="S553" s="222"/>
      <c r="T553" s="221"/>
      <c r="U553" s="222"/>
      <c r="V553" s="169" t="str">
        <f t="shared" si="16"/>
        <v/>
      </c>
      <c r="W553" s="39" t="str">
        <f t="shared" si="17"/>
        <v/>
      </c>
    </row>
    <row r="554" spans="10:23" ht="21.75" thickTop="1" thickBot="1">
      <c r="J554" s="221"/>
      <c r="K554" s="222"/>
      <c r="L554" s="221"/>
      <c r="M554" s="222"/>
      <c r="N554" s="221"/>
      <c r="O554" s="222"/>
      <c r="P554" s="221"/>
      <c r="Q554" s="222"/>
      <c r="R554" s="221"/>
      <c r="S554" s="222"/>
      <c r="T554" s="221"/>
      <c r="U554" s="222"/>
      <c r="V554" s="169" t="str">
        <f t="shared" si="16"/>
        <v/>
      </c>
      <c r="W554" s="39" t="str">
        <f t="shared" si="17"/>
        <v/>
      </c>
    </row>
    <row r="555" spans="10:23" ht="21.75" thickTop="1" thickBot="1">
      <c r="J555" s="221"/>
      <c r="K555" s="222"/>
      <c r="L555" s="221"/>
      <c r="M555" s="222"/>
      <c r="N555" s="221"/>
      <c r="O555" s="222"/>
      <c r="P555" s="221"/>
      <c r="Q555" s="222"/>
      <c r="R555" s="221"/>
      <c r="S555" s="222"/>
      <c r="T555" s="221"/>
      <c r="U555" s="222"/>
      <c r="V555" s="169" t="str">
        <f t="shared" si="16"/>
        <v/>
      </c>
      <c r="W555" s="39" t="str">
        <f t="shared" si="17"/>
        <v/>
      </c>
    </row>
    <row r="556" spans="10:23" ht="21.75" thickTop="1" thickBot="1">
      <c r="J556" s="221"/>
      <c r="K556" s="222"/>
      <c r="L556" s="221"/>
      <c r="M556" s="222"/>
      <c r="N556" s="221"/>
      <c r="O556" s="222"/>
      <c r="P556" s="221"/>
      <c r="Q556" s="222"/>
      <c r="R556" s="221"/>
      <c r="S556" s="222"/>
      <c r="T556" s="221"/>
      <c r="U556" s="222"/>
      <c r="V556" s="169" t="str">
        <f t="shared" si="16"/>
        <v/>
      </c>
      <c r="W556" s="39" t="str">
        <f t="shared" si="17"/>
        <v/>
      </c>
    </row>
    <row r="557" spans="10:23" ht="21.75" thickTop="1" thickBot="1">
      <c r="J557" s="221"/>
      <c r="K557" s="222"/>
      <c r="L557" s="221"/>
      <c r="M557" s="222"/>
      <c r="N557" s="221"/>
      <c r="O557" s="222"/>
      <c r="P557" s="221"/>
      <c r="Q557" s="222"/>
      <c r="R557" s="221"/>
      <c r="S557" s="222"/>
      <c r="T557" s="221"/>
      <c r="U557" s="222"/>
      <c r="V557" s="169" t="str">
        <f t="shared" si="16"/>
        <v/>
      </c>
      <c r="W557" s="39" t="str">
        <f t="shared" si="17"/>
        <v/>
      </c>
    </row>
    <row r="558" spans="10:23" ht="21.75" thickTop="1" thickBot="1">
      <c r="J558" s="221"/>
      <c r="K558" s="222"/>
      <c r="L558" s="221"/>
      <c r="M558" s="222"/>
      <c r="N558" s="221"/>
      <c r="O558" s="222"/>
      <c r="P558" s="221"/>
      <c r="Q558" s="222"/>
      <c r="R558" s="221"/>
      <c r="S558" s="222"/>
      <c r="T558" s="221"/>
      <c r="U558" s="222"/>
      <c r="V558" s="169" t="str">
        <f t="shared" si="16"/>
        <v/>
      </c>
      <c r="W558" s="39" t="str">
        <f t="shared" si="17"/>
        <v/>
      </c>
    </row>
    <row r="559" spans="10:23" ht="21.75" thickTop="1" thickBot="1">
      <c r="J559" s="221"/>
      <c r="K559" s="222"/>
      <c r="L559" s="221"/>
      <c r="M559" s="222"/>
      <c r="N559" s="221"/>
      <c r="O559" s="222"/>
      <c r="P559" s="221"/>
      <c r="Q559" s="222"/>
      <c r="R559" s="221"/>
      <c r="S559" s="222"/>
      <c r="T559" s="221"/>
      <c r="U559" s="222"/>
      <c r="V559" s="169" t="str">
        <f t="shared" si="16"/>
        <v/>
      </c>
      <c r="W559" s="39" t="str">
        <f t="shared" si="17"/>
        <v/>
      </c>
    </row>
    <row r="560" spans="10:23" ht="21.75" thickTop="1" thickBot="1">
      <c r="J560" s="221"/>
      <c r="K560" s="222"/>
      <c r="L560" s="221"/>
      <c r="M560" s="222"/>
      <c r="N560" s="221"/>
      <c r="O560" s="222"/>
      <c r="P560" s="221"/>
      <c r="Q560" s="222"/>
      <c r="R560" s="221"/>
      <c r="S560" s="222"/>
      <c r="T560" s="221"/>
      <c r="U560" s="222"/>
      <c r="V560" s="169" t="str">
        <f t="shared" si="16"/>
        <v/>
      </c>
      <c r="W560" s="39" t="str">
        <f t="shared" si="17"/>
        <v/>
      </c>
    </row>
    <row r="561" spans="10:23" ht="21.75" thickTop="1" thickBot="1">
      <c r="J561" s="221"/>
      <c r="K561" s="222"/>
      <c r="L561" s="221"/>
      <c r="M561" s="222"/>
      <c r="N561" s="221"/>
      <c r="O561" s="222"/>
      <c r="P561" s="221"/>
      <c r="Q561" s="222"/>
      <c r="R561" s="221"/>
      <c r="S561" s="222"/>
      <c r="T561" s="221"/>
      <c r="U561" s="222"/>
      <c r="V561" s="169" t="str">
        <f t="shared" si="16"/>
        <v/>
      </c>
      <c r="W561" s="39" t="str">
        <f t="shared" si="17"/>
        <v/>
      </c>
    </row>
    <row r="562" spans="10:23" ht="21.75" thickTop="1" thickBot="1">
      <c r="J562" s="221"/>
      <c r="K562" s="222"/>
      <c r="L562" s="221"/>
      <c r="M562" s="222"/>
      <c r="N562" s="221"/>
      <c r="O562" s="222"/>
      <c r="P562" s="221"/>
      <c r="Q562" s="222"/>
      <c r="R562" s="221"/>
      <c r="S562" s="222"/>
      <c r="T562" s="221"/>
      <c r="U562" s="222"/>
      <c r="V562" s="169" t="str">
        <f t="shared" si="16"/>
        <v/>
      </c>
      <c r="W562" s="39" t="str">
        <f t="shared" si="17"/>
        <v/>
      </c>
    </row>
    <row r="563" spans="10:23" ht="21.75" thickTop="1" thickBot="1">
      <c r="J563" s="221"/>
      <c r="K563" s="222"/>
      <c r="L563" s="221"/>
      <c r="M563" s="222"/>
      <c r="N563" s="221"/>
      <c r="O563" s="222"/>
      <c r="P563" s="221"/>
      <c r="Q563" s="222"/>
      <c r="R563" s="221"/>
      <c r="S563" s="222"/>
      <c r="T563" s="221"/>
      <c r="U563" s="222"/>
      <c r="V563" s="169" t="str">
        <f t="shared" si="16"/>
        <v/>
      </c>
      <c r="W563" s="39" t="str">
        <f t="shared" si="17"/>
        <v/>
      </c>
    </row>
    <row r="564" spans="10:23" ht="21.75" thickTop="1" thickBot="1">
      <c r="J564" s="221"/>
      <c r="K564" s="222"/>
      <c r="L564" s="221"/>
      <c r="M564" s="222"/>
      <c r="N564" s="221"/>
      <c r="O564" s="222"/>
      <c r="P564" s="221"/>
      <c r="Q564" s="222"/>
      <c r="R564" s="221"/>
      <c r="S564" s="222"/>
      <c r="T564" s="221"/>
      <c r="U564" s="222"/>
      <c r="V564" s="169" t="str">
        <f t="shared" si="16"/>
        <v/>
      </c>
      <c r="W564" s="39" t="str">
        <f t="shared" si="17"/>
        <v/>
      </c>
    </row>
    <row r="565" spans="10:23" ht="21.75" thickTop="1" thickBot="1">
      <c r="J565" s="221"/>
      <c r="K565" s="222"/>
      <c r="L565" s="221"/>
      <c r="M565" s="222"/>
      <c r="N565" s="221"/>
      <c r="O565" s="222"/>
      <c r="P565" s="221"/>
      <c r="Q565" s="222"/>
      <c r="R565" s="221"/>
      <c r="S565" s="222"/>
      <c r="T565" s="221"/>
      <c r="U565" s="222"/>
      <c r="V565" s="169" t="str">
        <f t="shared" si="16"/>
        <v/>
      </c>
      <c r="W565" s="39" t="str">
        <f t="shared" si="17"/>
        <v/>
      </c>
    </row>
    <row r="566" spans="10:23" ht="21.75" thickTop="1" thickBot="1">
      <c r="J566" s="221"/>
      <c r="K566" s="222"/>
      <c r="L566" s="221"/>
      <c r="M566" s="222"/>
      <c r="N566" s="221"/>
      <c r="O566" s="222"/>
      <c r="P566" s="221"/>
      <c r="Q566" s="222"/>
      <c r="R566" s="221"/>
      <c r="S566" s="222"/>
      <c r="T566" s="221"/>
      <c r="U566" s="222"/>
      <c r="V566" s="169" t="str">
        <f t="shared" si="16"/>
        <v/>
      </c>
      <c r="W566" s="39" t="str">
        <f t="shared" si="17"/>
        <v/>
      </c>
    </row>
    <row r="567" spans="10:23" ht="21.75" thickTop="1" thickBot="1">
      <c r="J567" s="221"/>
      <c r="K567" s="222"/>
      <c r="L567" s="221"/>
      <c r="M567" s="222"/>
      <c r="N567" s="221"/>
      <c r="O567" s="222"/>
      <c r="P567" s="221"/>
      <c r="Q567" s="222"/>
      <c r="R567" s="221"/>
      <c r="S567" s="222"/>
      <c r="T567" s="221"/>
      <c r="U567" s="222"/>
      <c r="V567" s="169" t="str">
        <f t="shared" si="16"/>
        <v/>
      </c>
      <c r="W567" s="39" t="str">
        <f t="shared" si="17"/>
        <v/>
      </c>
    </row>
    <row r="568" spans="10:23" ht="21.75" thickTop="1" thickBot="1">
      <c r="J568" s="221"/>
      <c r="K568" s="222"/>
      <c r="L568" s="221"/>
      <c r="M568" s="222"/>
      <c r="N568" s="221"/>
      <c r="O568" s="222"/>
      <c r="P568" s="221"/>
      <c r="Q568" s="222"/>
      <c r="R568" s="221"/>
      <c r="S568" s="222"/>
      <c r="T568" s="221"/>
      <c r="U568" s="222"/>
      <c r="V568" s="169" t="str">
        <f t="shared" si="16"/>
        <v/>
      </c>
      <c r="W568" s="39" t="str">
        <f t="shared" si="17"/>
        <v/>
      </c>
    </row>
    <row r="569" spans="10:23" ht="21.75" thickTop="1" thickBot="1">
      <c r="J569" s="221"/>
      <c r="K569" s="222"/>
      <c r="L569" s="221"/>
      <c r="M569" s="222"/>
      <c r="N569" s="221"/>
      <c r="O569" s="222"/>
      <c r="P569" s="221"/>
      <c r="Q569" s="222"/>
      <c r="R569" s="221"/>
      <c r="S569" s="222"/>
      <c r="T569" s="221"/>
      <c r="U569" s="222"/>
      <c r="V569" s="169" t="str">
        <f t="shared" si="16"/>
        <v/>
      </c>
      <c r="W569" s="39" t="str">
        <f t="shared" si="17"/>
        <v/>
      </c>
    </row>
    <row r="570" spans="10:23" ht="21.75" thickTop="1" thickBot="1">
      <c r="J570" s="221"/>
      <c r="K570" s="222"/>
      <c r="L570" s="221"/>
      <c r="M570" s="222"/>
      <c r="N570" s="221"/>
      <c r="O570" s="222"/>
      <c r="P570" s="221"/>
      <c r="Q570" s="222"/>
      <c r="R570" s="221"/>
      <c r="S570" s="222"/>
      <c r="T570" s="221"/>
      <c r="U570" s="222"/>
      <c r="V570" s="169" t="str">
        <f t="shared" si="16"/>
        <v/>
      </c>
      <c r="W570" s="39" t="str">
        <f t="shared" si="17"/>
        <v/>
      </c>
    </row>
    <row r="571" spans="10:23" ht="21.75" thickTop="1" thickBot="1">
      <c r="J571" s="221"/>
      <c r="K571" s="222"/>
      <c r="L571" s="221"/>
      <c r="M571" s="222"/>
      <c r="N571" s="221"/>
      <c r="O571" s="222"/>
      <c r="P571" s="221"/>
      <c r="Q571" s="222"/>
      <c r="R571" s="221"/>
      <c r="S571" s="222"/>
      <c r="T571" s="221"/>
      <c r="U571" s="222"/>
      <c r="V571" s="169" t="str">
        <f t="shared" si="16"/>
        <v/>
      </c>
      <c r="W571" s="39" t="str">
        <f t="shared" si="17"/>
        <v/>
      </c>
    </row>
    <row r="572" spans="10:23" ht="21.75" thickTop="1" thickBot="1">
      <c r="J572" s="221"/>
      <c r="K572" s="222"/>
      <c r="L572" s="221"/>
      <c r="M572" s="222"/>
      <c r="N572" s="221"/>
      <c r="O572" s="222"/>
      <c r="P572" s="221"/>
      <c r="Q572" s="222"/>
      <c r="R572" s="221"/>
      <c r="S572" s="222"/>
      <c r="T572" s="221"/>
      <c r="U572" s="222"/>
      <c r="V572" s="169" t="str">
        <f t="shared" si="16"/>
        <v/>
      </c>
      <c r="W572" s="39" t="str">
        <f t="shared" si="17"/>
        <v/>
      </c>
    </row>
    <row r="573" spans="10:23" ht="21.75" thickTop="1" thickBot="1">
      <c r="J573" s="221"/>
      <c r="K573" s="222"/>
      <c r="L573" s="221"/>
      <c r="M573" s="222"/>
      <c r="N573" s="221"/>
      <c r="O573" s="222"/>
      <c r="P573" s="221"/>
      <c r="Q573" s="222"/>
      <c r="R573" s="221"/>
      <c r="S573" s="222"/>
      <c r="T573" s="221"/>
      <c r="U573" s="222"/>
      <c r="V573" s="169" t="str">
        <f t="shared" si="16"/>
        <v/>
      </c>
      <c r="W573" s="39" t="str">
        <f t="shared" si="17"/>
        <v/>
      </c>
    </row>
    <row r="574" spans="10:23" ht="21.75" thickTop="1" thickBot="1">
      <c r="J574" s="221"/>
      <c r="K574" s="222"/>
      <c r="L574" s="221"/>
      <c r="M574" s="222"/>
      <c r="N574" s="221"/>
      <c r="O574" s="222"/>
      <c r="P574" s="221"/>
      <c r="Q574" s="222"/>
      <c r="R574" s="221"/>
      <c r="S574" s="222"/>
      <c r="T574" s="221"/>
      <c r="U574" s="222"/>
      <c r="V574" s="169" t="str">
        <f t="shared" si="16"/>
        <v/>
      </c>
      <c r="W574" s="39" t="str">
        <f t="shared" si="17"/>
        <v/>
      </c>
    </row>
    <row r="575" spans="10:23" ht="21.75" thickTop="1" thickBot="1">
      <c r="J575" s="221"/>
      <c r="K575" s="222"/>
      <c r="L575" s="221"/>
      <c r="M575" s="222"/>
      <c r="N575" s="221"/>
      <c r="O575" s="222"/>
      <c r="P575" s="221"/>
      <c r="Q575" s="222"/>
      <c r="R575" s="221"/>
      <c r="S575" s="222"/>
      <c r="T575" s="221"/>
      <c r="U575" s="222"/>
      <c r="V575" s="169" t="str">
        <f t="shared" si="16"/>
        <v/>
      </c>
      <c r="W575" s="39" t="str">
        <f t="shared" si="17"/>
        <v/>
      </c>
    </row>
    <row r="576" spans="10:23" ht="21.75" thickTop="1" thickBot="1">
      <c r="J576" s="221"/>
      <c r="K576" s="222"/>
      <c r="L576" s="221"/>
      <c r="M576" s="222"/>
      <c r="N576" s="221"/>
      <c r="O576" s="222"/>
      <c r="P576" s="221"/>
      <c r="Q576" s="222"/>
      <c r="R576" s="221"/>
      <c r="S576" s="222"/>
      <c r="T576" s="221"/>
      <c r="U576" s="222"/>
      <c r="V576" s="169" t="str">
        <f t="shared" si="16"/>
        <v/>
      </c>
      <c r="W576" s="39" t="str">
        <f t="shared" si="17"/>
        <v/>
      </c>
    </row>
    <row r="577" spans="10:23" ht="21.75" thickTop="1" thickBot="1">
      <c r="J577" s="221"/>
      <c r="K577" s="222"/>
      <c r="L577" s="221"/>
      <c r="M577" s="222"/>
      <c r="N577" s="221"/>
      <c r="O577" s="222"/>
      <c r="P577" s="221"/>
      <c r="Q577" s="222"/>
      <c r="R577" s="221"/>
      <c r="S577" s="222"/>
      <c r="T577" s="221"/>
      <c r="U577" s="222"/>
      <c r="V577" s="169" t="str">
        <f t="shared" si="16"/>
        <v/>
      </c>
      <c r="W577" s="39" t="str">
        <f t="shared" si="17"/>
        <v/>
      </c>
    </row>
    <row r="578" spans="10:23" ht="21.75" thickTop="1" thickBot="1">
      <c r="J578" s="221"/>
      <c r="K578" s="222"/>
      <c r="L578" s="221"/>
      <c r="M578" s="222"/>
      <c r="N578" s="221"/>
      <c r="O578" s="222"/>
      <c r="P578" s="221"/>
      <c r="Q578" s="222"/>
      <c r="R578" s="221"/>
      <c r="S578" s="222"/>
      <c r="T578" s="221"/>
      <c r="U578" s="222"/>
      <c r="V578" s="169" t="str">
        <f t="shared" si="16"/>
        <v/>
      </c>
      <c r="W578" s="39" t="str">
        <f t="shared" si="17"/>
        <v/>
      </c>
    </row>
    <row r="579" spans="10:23" ht="21.75" thickTop="1" thickBot="1">
      <c r="J579" s="221"/>
      <c r="K579" s="222"/>
      <c r="L579" s="221"/>
      <c r="M579" s="222"/>
      <c r="N579" s="221"/>
      <c r="O579" s="222"/>
      <c r="P579" s="221"/>
      <c r="Q579" s="222"/>
      <c r="R579" s="221"/>
      <c r="S579" s="222"/>
      <c r="T579" s="221"/>
      <c r="U579" s="222"/>
      <c r="V579" s="169" t="str">
        <f t="shared" si="16"/>
        <v/>
      </c>
      <c r="W579" s="39" t="str">
        <f t="shared" si="17"/>
        <v/>
      </c>
    </row>
    <row r="580" spans="10:23" ht="21.75" thickTop="1" thickBot="1">
      <c r="J580" s="221"/>
      <c r="K580" s="222"/>
      <c r="L580" s="221"/>
      <c r="M580" s="222"/>
      <c r="N580" s="221"/>
      <c r="O580" s="222"/>
      <c r="P580" s="221"/>
      <c r="Q580" s="222"/>
      <c r="R580" s="221"/>
      <c r="S580" s="222"/>
      <c r="T580" s="221"/>
      <c r="U580" s="222"/>
      <c r="V580" s="169" t="str">
        <f t="shared" si="16"/>
        <v/>
      </c>
      <c r="W580" s="39" t="str">
        <f t="shared" si="17"/>
        <v/>
      </c>
    </row>
    <row r="581" spans="10:23" ht="21.75" thickTop="1" thickBot="1">
      <c r="J581" s="221"/>
      <c r="K581" s="222"/>
      <c r="L581" s="221"/>
      <c r="M581" s="222"/>
      <c r="N581" s="221"/>
      <c r="O581" s="222"/>
      <c r="P581" s="221"/>
      <c r="Q581" s="222"/>
      <c r="R581" s="221"/>
      <c r="S581" s="222"/>
      <c r="T581" s="221"/>
      <c r="U581" s="222"/>
      <c r="V581" s="169" t="str">
        <f t="shared" si="16"/>
        <v/>
      </c>
      <c r="W581" s="39" t="str">
        <f t="shared" si="17"/>
        <v/>
      </c>
    </row>
    <row r="582" spans="10:23" ht="21.75" thickTop="1" thickBot="1">
      <c r="J582" s="221"/>
      <c r="K582" s="222"/>
      <c r="L582" s="221"/>
      <c r="M582" s="222"/>
      <c r="N582" s="221"/>
      <c r="O582" s="222"/>
      <c r="P582" s="221"/>
      <c r="Q582" s="222"/>
      <c r="R582" s="221"/>
      <c r="S582" s="222"/>
      <c r="T582" s="221"/>
      <c r="U582" s="222"/>
      <c r="V582" s="169" t="str">
        <f t="shared" si="16"/>
        <v/>
      </c>
      <c r="W582" s="39" t="str">
        <f t="shared" si="17"/>
        <v/>
      </c>
    </row>
    <row r="583" spans="10:23" ht="21.75" thickTop="1" thickBot="1">
      <c r="J583" s="221"/>
      <c r="K583" s="222"/>
      <c r="L583" s="221"/>
      <c r="M583" s="222"/>
      <c r="N583" s="221"/>
      <c r="O583" s="222"/>
      <c r="P583" s="221"/>
      <c r="Q583" s="222"/>
      <c r="R583" s="221"/>
      <c r="S583" s="222"/>
      <c r="T583" s="221"/>
      <c r="U583" s="222"/>
      <c r="V583" s="169" t="str">
        <f t="shared" si="16"/>
        <v/>
      </c>
      <c r="W583" s="39" t="str">
        <f t="shared" si="17"/>
        <v/>
      </c>
    </row>
    <row r="584" spans="10:23" ht="21.75" thickTop="1" thickBot="1">
      <c r="J584" s="221"/>
      <c r="K584" s="222"/>
      <c r="L584" s="221"/>
      <c r="M584" s="222"/>
      <c r="N584" s="221"/>
      <c r="O584" s="222"/>
      <c r="P584" s="221"/>
      <c r="Q584" s="222"/>
      <c r="R584" s="221"/>
      <c r="S584" s="222"/>
      <c r="T584" s="221"/>
      <c r="U584" s="222"/>
      <c r="V584" s="169" t="str">
        <f t="shared" si="16"/>
        <v/>
      </c>
      <c r="W584" s="39" t="str">
        <f t="shared" si="17"/>
        <v/>
      </c>
    </row>
    <row r="585" spans="10:23" ht="21.75" thickTop="1" thickBot="1">
      <c r="J585" s="221"/>
      <c r="K585" s="222"/>
      <c r="L585" s="221"/>
      <c r="M585" s="222"/>
      <c r="N585" s="221"/>
      <c r="O585" s="222"/>
      <c r="P585" s="221"/>
      <c r="Q585" s="222"/>
      <c r="R585" s="221"/>
      <c r="S585" s="222"/>
      <c r="T585" s="221"/>
      <c r="U585" s="222"/>
      <c r="V585" s="169" t="str">
        <f t="shared" si="16"/>
        <v/>
      </c>
      <c r="W585" s="39" t="str">
        <f t="shared" si="17"/>
        <v/>
      </c>
    </row>
    <row r="586" spans="10:23" ht="21.75" thickTop="1" thickBot="1">
      <c r="J586" s="221"/>
      <c r="K586" s="222"/>
      <c r="L586" s="221"/>
      <c r="M586" s="222"/>
      <c r="N586" s="221"/>
      <c r="O586" s="222"/>
      <c r="P586" s="221"/>
      <c r="Q586" s="222"/>
      <c r="R586" s="221"/>
      <c r="S586" s="222"/>
      <c r="T586" s="221"/>
      <c r="U586" s="222"/>
      <c r="V586" s="169" t="str">
        <f t="shared" si="16"/>
        <v/>
      </c>
      <c r="W586" s="39" t="str">
        <f t="shared" si="17"/>
        <v/>
      </c>
    </row>
    <row r="587" spans="10:23" ht="21.75" thickTop="1" thickBot="1">
      <c r="J587" s="221"/>
      <c r="K587" s="222"/>
      <c r="L587" s="221"/>
      <c r="M587" s="222"/>
      <c r="N587" s="221"/>
      <c r="O587" s="222"/>
      <c r="P587" s="221"/>
      <c r="Q587" s="222"/>
      <c r="R587" s="221"/>
      <c r="S587" s="222"/>
      <c r="T587" s="221"/>
      <c r="U587" s="222"/>
      <c r="V587" s="169" t="str">
        <f t="shared" si="16"/>
        <v/>
      </c>
      <c r="W587" s="39" t="str">
        <f t="shared" si="17"/>
        <v/>
      </c>
    </row>
    <row r="588" spans="10:23" ht="21.75" thickTop="1" thickBot="1">
      <c r="J588" s="221"/>
      <c r="K588" s="222"/>
      <c r="L588" s="221"/>
      <c r="M588" s="222"/>
      <c r="N588" s="221"/>
      <c r="O588" s="222"/>
      <c r="P588" s="221"/>
      <c r="Q588" s="222"/>
      <c r="R588" s="221"/>
      <c r="S588" s="222"/>
      <c r="T588" s="221"/>
      <c r="U588" s="222"/>
      <c r="V588" s="169" t="str">
        <f t="shared" si="16"/>
        <v/>
      </c>
      <c r="W588" s="39" t="str">
        <f t="shared" si="17"/>
        <v/>
      </c>
    </row>
    <row r="589" spans="10:23" ht="21.75" thickTop="1" thickBot="1">
      <c r="J589" s="221"/>
      <c r="K589" s="222"/>
      <c r="L589" s="221"/>
      <c r="M589" s="222"/>
      <c r="N589" s="221"/>
      <c r="O589" s="222"/>
      <c r="P589" s="221"/>
      <c r="Q589" s="222"/>
      <c r="R589" s="221"/>
      <c r="S589" s="222"/>
      <c r="T589" s="221"/>
      <c r="U589" s="222"/>
      <c r="V589" s="169" t="str">
        <f t="shared" si="16"/>
        <v/>
      </c>
      <c r="W589" s="39" t="str">
        <f t="shared" si="17"/>
        <v/>
      </c>
    </row>
    <row r="590" spans="10:23" ht="21.75" thickTop="1" thickBot="1">
      <c r="J590" s="221"/>
      <c r="K590" s="222"/>
      <c r="L590" s="221"/>
      <c r="M590" s="222"/>
      <c r="N590" s="221"/>
      <c r="O590" s="222"/>
      <c r="P590" s="221"/>
      <c r="Q590" s="222"/>
      <c r="R590" s="221"/>
      <c r="S590" s="222"/>
      <c r="T590" s="221"/>
      <c r="U590" s="222"/>
      <c r="V590" s="169" t="str">
        <f t="shared" si="16"/>
        <v/>
      </c>
      <c r="W590" s="39" t="str">
        <f t="shared" si="17"/>
        <v/>
      </c>
    </row>
    <row r="591" spans="10:23" ht="21.75" thickTop="1" thickBot="1">
      <c r="J591" s="221"/>
      <c r="K591" s="222"/>
      <c r="L591" s="221"/>
      <c r="M591" s="222"/>
      <c r="N591" s="221"/>
      <c r="O591" s="222"/>
      <c r="P591" s="221"/>
      <c r="Q591" s="222"/>
      <c r="R591" s="221"/>
      <c r="S591" s="222"/>
      <c r="T591" s="221"/>
      <c r="U591" s="222"/>
      <c r="V591" s="169" t="str">
        <f t="shared" ref="V591:V654" si="18">IF(AND(COUNTA(K591,M591,O591,Q591,S591,U591)=0,COUNTA(J591,L591,N591,P591,R591,T591)=6),"x","")</f>
        <v/>
      </c>
      <c r="W591" s="39" t="str">
        <f t="shared" si="17"/>
        <v/>
      </c>
    </row>
    <row r="592" spans="10:23" ht="21.75" thickTop="1" thickBot="1">
      <c r="J592" s="221"/>
      <c r="K592" s="222"/>
      <c r="L592" s="221"/>
      <c r="M592" s="222"/>
      <c r="N592" s="221"/>
      <c r="O592" s="222"/>
      <c r="P592" s="221"/>
      <c r="Q592" s="222"/>
      <c r="R592" s="221"/>
      <c r="S592" s="222"/>
      <c r="T592" s="221"/>
      <c r="U592" s="222"/>
      <c r="V592" s="169" t="str">
        <f t="shared" si="18"/>
        <v/>
      </c>
      <c r="W592" s="39" t="str">
        <f t="shared" si="17"/>
        <v/>
      </c>
    </row>
    <row r="593" spans="10:23" ht="21.75" thickTop="1" thickBot="1">
      <c r="J593" s="221"/>
      <c r="K593" s="222"/>
      <c r="L593" s="221"/>
      <c r="M593" s="222"/>
      <c r="N593" s="221"/>
      <c r="O593" s="222"/>
      <c r="P593" s="221"/>
      <c r="Q593" s="222"/>
      <c r="R593" s="221"/>
      <c r="S593" s="222"/>
      <c r="T593" s="221"/>
      <c r="U593" s="222"/>
      <c r="V593" s="169" t="str">
        <f t="shared" si="18"/>
        <v/>
      </c>
      <c r="W593" s="39" t="str">
        <f t="shared" ref="W593:W656" si="19">IF(COUNTA(K593,M593,O593,Q593,S593,U593)=1,"x","")</f>
        <v/>
      </c>
    </row>
    <row r="594" spans="10:23" ht="21.75" thickTop="1" thickBot="1">
      <c r="J594" s="221"/>
      <c r="K594" s="222"/>
      <c r="L594" s="221"/>
      <c r="M594" s="222"/>
      <c r="N594" s="221"/>
      <c r="O594" s="222"/>
      <c r="P594" s="221"/>
      <c r="Q594" s="222"/>
      <c r="R594" s="221"/>
      <c r="S594" s="222"/>
      <c r="T594" s="221"/>
      <c r="U594" s="222"/>
      <c r="V594" s="169" t="str">
        <f t="shared" si="18"/>
        <v/>
      </c>
      <c r="W594" s="39" t="str">
        <f t="shared" si="19"/>
        <v/>
      </c>
    </row>
    <row r="595" spans="10:23" ht="21.75" thickTop="1" thickBot="1">
      <c r="J595" s="221"/>
      <c r="K595" s="222"/>
      <c r="L595" s="221"/>
      <c r="M595" s="222"/>
      <c r="N595" s="221"/>
      <c r="O595" s="222"/>
      <c r="P595" s="221"/>
      <c r="Q595" s="222"/>
      <c r="R595" s="221"/>
      <c r="S595" s="222"/>
      <c r="T595" s="221"/>
      <c r="U595" s="222"/>
      <c r="V595" s="169" t="str">
        <f t="shared" si="18"/>
        <v/>
      </c>
      <c r="W595" s="39" t="str">
        <f t="shared" si="19"/>
        <v/>
      </c>
    </row>
    <row r="596" spans="10:23" ht="21.75" thickTop="1" thickBot="1">
      <c r="J596" s="221"/>
      <c r="K596" s="222"/>
      <c r="L596" s="221"/>
      <c r="M596" s="222"/>
      <c r="N596" s="221"/>
      <c r="O596" s="222"/>
      <c r="P596" s="221"/>
      <c r="Q596" s="222"/>
      <c r="R596" s="221"/>
      <c r="S596" s="222"/>
      <c r="T596" s="221"/>
      <c r="U596" s="222"/>
      <c r="V596" s="169" t="str">
        <f t="shared" si="18"/>
        <v/>
      </c>
      <c r="W596" s="39" t="str">
        <f t="shared" si="19"/>
        <v/>
      </c>
    </row>
    <row r="597" spans="10:23" ht="21.75" thickTop="1" thickBot="1">
      <c r="J597" s="221"/>
      <c r="K597" s="222"/>
      <c r="L597" s="221"/>
      <c r="M597" s="222"/>
      <c r="N597" s="221"/>
      <c r="O597" s="222"/>
      <c r="P597" s="221"/>
      <c r="Q597" s="222"/>
      <c r="R597" s="221"/>
      <c r="S597" s="222"/>
      <c r="T597" s="221"/>
      <c r="U597" s="222"/>
      <c r="V597" s="169" t="str">
        <f t="shared" si="18"/>
        <v/>
      </c>
      <c r="W597" s="39" t="str">
        <f t="shared" si="19"/>
        <v/>
      </c>
    </row>
    <row r="598" spans="10:23" ht="21.75" thickTop="1" thickBot="1">
      <c r="J598" s="221"/>
      <c r="K598" s="222"/>
      <c r="L598" s="221"/>
      <c r="M598" s="222"/>
      <c r="N598" s="221"/>
      <c r="O598" s="222"/>
      <c r="P598" s="221"/>
      <c r="Q598" s="222"/>
      <c r="R598" s="221"/>
      <c r="S598" s="222"/>
      <c r="T598" s="221"/>
      <c r="U598" s="222"/>
      <c r="V598" s="169" t="str">
        <f t="shared" si="18"/>
        <v/>
      </c>
      <c r="W598" s="39" t="str">
        <f t="shared" si="19"/>
        <v/>
      </c>
    </row>
    <row r="599" spans="10:23" ht="21.75" thickTop="1" thickBot="1">
      <c r="J599" s="221"/>
      <c r="K599" s="222"/>
      <c r="L599" s="221"/>
      <c r="M599" s="222"/>
      <c r="N599" s="221"/>
      <c r="O599" s="222"/>
      <c r="P599" s="221"/>
      <c r="Q599" s="222"/>
      <c r="R599" s="221"/>
      <c r="S599" s="222"/>
      <c r="T599" s="221"/>
      <c r="U599" s="222"/>
      <c r="V599" s="169" t="str">
        <f t="shared" si="18"/>
        <v/>
      </c>
      <c r="W599" s="39" t="str">
        <f t="shared" si="19"/>
        <v/>
      </c>
    </row>
    <row r="600" spans="10:23" ht="21.75" thickTop="1" thickBot="1">
      <c r="J600" s="221"/>
      <c r="K600" s="222"/>
      <c r="L600" s="221"/>
      <c r="M600" s="222"/>
      <c r="N600" s="221"/>
      <c r="O600" s="222"/>
      <c r="P600" s="221"/>
      <c r="Q600" s="222"/>
      <c r="R600" s="221"/>
      <c r="S600" s="222"/>
      <c r="T600" s="221"/>
      <c r="U600" s="222"/>
      <c r="V600" s="169" t="str">
        <f t="shared" si="18"/>
        <v/>
      </c>
      <c r="W600" s="39" t="str">
        <f t="shared" si="19"/>
        <v/>
      </c>
    </row>
    <row r="601" spans="10:23" ht="21.75" thickTop="1" thickBot="1">
      <c r="J601" s="221"/>
      <c r="K601" s="222"/>
      <c r="L601" s="221"/>
      <c r="M601" s="222"/>
      <c r="N601" s="221"/>
      <c r="O601" s="222"/>
      <c r="P601" s="221"/>
      <c r="Q601" s="222"/>
      <c r="R601" s="221"/>
      <c r="S601" s="222"/>
      <c r="T601" s="221"/>
      <c r="U601" s="222"/>
      <c r="V601" s="169" t="str">
        <f t="shared" si="18"/>
        <v/>
      </c>
      <c r="W601" s="39" t="str">
        <f t="shared" si="19"/>
        <v/>
      </c>
    </row>
    <row r="602" spans="10:23" ht="21.75" thickTop="1" thickBot="1">
      <c r="J602" s="221"/>
      <c r="K602" s="222"/>
      <c r="L602" s="221"/>
      <c r="M602" s="222"/>
      <c r="N602" s="221"/>
      <c r="O602" s="222"/>
      <c r="P602" s="221"/>
      <c r="Q602" s="222"/>
      <c r="R602" s="221"/>
      <c r="S602" s="222"/>
      <c r="T602" s="221"/>
      <c r="U602" s="222"/>
      <c r="V602" s="169" t="str">
        <f t="shared" si="18"/>
        <v/>
      </c>
      <c r="W602" s="39" t="str">
        <f t="shared" si="19"/>
        <v/>
      </c>
    </row>
    <row r="603" spans="10:23" ht="21.75" thickTop="1" thickBot="1">
      <c r="J603" s="221"/>
      <c r="K603" s="222"/>
      <c r="L603" s="221"/>
      <c r="M603" s="222"/>
      <c r="N603" s="221"/>
      <c r="O603" s="222"/>
      <c r="P603" s="221"/>
      <c r="Q603" s="222"/>
      <c r="R603" s="221"/>
      <c r="S603" s="222"/>
      <c r="T603" s="221"/>
      <c r="U603" s="222"/>
      <c r="V603" s="169" t="str">
        <f t="shared" si="18"/>
        <v/>
      </c>
      <c r="W603" s="39" t="str">
        <f t="shared" si="19"/>
        <v/>
      </c>
    </row>
    <row r="604" spans="10:23" ht="21.75" thickTop="1" thickBot="1">
      <c r="J604" s="221"/>
      <c r="K604" s="222"/>
      <c r="L604" s="221"/>
      <c r="M604" s="222"/>
      <c r="N604" s="221"/>
      <c r="O604" s="222"/>
      <c r="P604" s="221"/>
      <c r="Q604" s="222"/>
      <c r="R604" s="221"/>
      <c r="S604" s="222"/>
      <c r="T604" s="221"/>
      <c r="U604" s="222"/>
      <c r="V604" s="169" t="str">
        <f t="shared" si="18"/>
        <v/>
      </c>
      <c r="W604" s="39" t="str">
        <f t="shared" si="19"/>
        <v/>
      </c>
    </row>
    <row r="605" spans="10:23" ht="21.75" thickTop="1" thickBot="1">
      <c r="J605" s="221"/>
      <c r="K605" s="222"/>
      <c r="L605" s="221"/>
      <c r="M605" s="222"/>
      <c r="N605" s="221"/>
      <c r="O605" s="222"/>
      <c r="P605" s="221"/>
      <c r="Q605" s="222"/>
      <c r="R605" s="221"/>
      <c r="S605" s="222"/>
      <c r="T605" s="221"/>
      <c r="U605" s="222"/>
      <c r="V605" s="169" t="str">
        <f t="shared" si="18"/>
        <v/>
      </c>
      <c r="W605" s="39" t="str">
        <f t="shared" si="19"/>
        <v/>
      </c>
    </row>
    <row r="606" spans="10:23" ht="21.75" thickTop="1" thickBot="1">
      <c r="J606" s="221"/>
      <c r="K606" s="222"/>
      <c r="L606" s="221"/>
      <c r="M606" s="222"/>
      <c r="N606" s="221"/>
      <c r="O606" s="222"/>
      <c r="P606" s="221"/>
      <c r="Q606" s="222"/>
      <c r="R606" s="221"/>
      <c r="S606" s="222"/>
      <c r="T606" s="221"/>
      <c r="U606" s="222"/>
      <c r="V606" s="169" t="str">
        <f t="shared" si="18"/>
        <v/>
      </c>
      <c r="W606" s="39" t="str">
        <f t="shared" si="19"/>
        <v/>
      </c>
    </row>
    <row r="607" spans="10:23" ht="21.75" thickTop="1" thickBot="1">
      <c r="J607" s="221"/>
      <c r="K607" s="222"/>
      <c r="L607" s="221"/>
      <c r="M607" s="222"/>
      <c r="N607" s="221"/>
      <c r="O607" s="222"/>
      <c r="P607" s="221"/>
      <c r="Q607" s="222"/>
      <c r="R607" s="221"/>
      <c r="S607" s="222"/>
      <c r="T607" s="221"/>
      <c r="U607" s="222"/>
      <c r="V607" s="169" t="str">
        <f t="shared" si="18"/>
        <v/>
      </c>
      <c r="W607" s="39" t="str">
        <f t="shared" si="19"/>
        <v/>
      </c>
    </row>
    <row r="608" spans="10:23" ht="21.75" thickTop="1" thickBot="1">
      <c r="J608" s="221"/>
      <c r="K608" s="222"/>
      <c r="L608" s="221"/>
      <c r="M608" s="222"/>
      <c r="N608" s="221"/>
      <c r="O608" s="222"/>
      <c r="P608" s="221"/>
      <c r="Q608" s="222"/>
      <c r="R608" s="221"/>
      <c r="S608" s="222"/>
      <c r="T608" s="221"/>
      <c r="U608" s="222"/>
      <c r="V608" s="169" t="str">
        <f t="shared" si="18"/>
        <v/>
      </c>
      <c r="W608" s="39" t="str">
        <f t="shared" si="19"/>
        <v/>
      </c>
    </row>
    <row r="609" spans="10:23" ht="21.75" thickTop="1" thickBot="1">
      <c r="J609" s="221"/>
      <c r="K609" s="222"/>
      <c r="L609" s="221"/>
      <c r="M609" s="222"/>
      <c r="N609" s="221"/>
      <c r="O609" s="222"/>
      <c r="P609" s="221"/>
      <c r="Q609" s="222"/>
      <c r="R609" s="221"/>
      <c r="S609" s="222"/>
      <c r="T609" s="221"/>
      <c r="U609" s="222"/>
      <c r="V609" s="169" t="str">
        <f t="shared" si="18"/>
        <v/>
      </c>
      <c r="W609" s="39" t="str">
        <f t="shared" si="19"/>
        <v/>
      </c>
    </row>
    <row r="610" spans="10:23" ht="21.75" thickTop="1" thickBot="1">
      <c r="J610" s="221"/>
      <c r="K610" s="222"/>
      <c r="L610" s="221"/>
      <c r="M610" s="222"/>
      <c r="N610" s="221"/>
      <c r="O610" s="222"/>
      <c r="P610" s="221"/>
      <c r="Q610" s="222"/>
      <c r="R610" s="221"/>
      <c r="S610" s="222"/>
      <c r="T610" s="221"/>
      <c r="U610" s="222"/>
      <c r="V610" s="169" t="str">
        <f t="shared" si="18"/>
        <v/>
      </c>
      <c r="W610" s="39" t="str">
        <f t="shared" si="19"/>
        <v/>
      </c>
    </row>
    <row r="611" spans="10:23" ht="21.75" thickTop="1" thickBot="1">
      <c r="J611" s="221"/>
      <c r="K611" s="222"/>
      <c r="L611" s="221"/>
      <c r="M611" s="222"/>
      <c r="N611" s="221"/>
      <c r="O611" s="222"/>
      <c r="P611" s="221"/>
      <c r="Q611" s="222"/>
      <c r="R611" s="221"/>
      <c r="S611" s="222"/>
      <c r="T611" s="221"/>
      <c r="U611" s="222"/>
      <c r="V611" s="169" t="str">
        <f t="shared" si="18"/>
        <v/>
      </c>
      <c r="W611" s="39" t="str">
        <f t="shared" si="19"/>
        <v/>
      </c>
    </row>
    <row r="612" spans="10:23" ht="21.75" thickTop="1" thickBot="1">
      <c r="J612" s="221"/>
      <c r="K612" s="222"/>
      <c r="L612" s="221"/>
      <c r="M612" s="222"/>
      <c r="N612" s="221"/>
      <c r="O612" s="222"/>
      <c r="P612" s="221"/>
      <c r="Q612" s="222"/>
      <c r="R612" s="221"/>
      <c r="S612" s="222"/>
      <c r="T612" s="221"/>
      <c r="U612" s="222"/>
      <c r="V612" s="169" t="str">
        <f t="shared" si="18"/>
        <v/>
      </c>
      <c r="W612" s="39" t="str">
        <f t="shared" si="19"/>
        <v/>
      </c>
    </row>
    <row r="613" spans="10:23" ht="21.75" thickTop="1" thickBot="1">
      <c r="J613" s="221"/>
      <c r="K613" s="222"/>
      <c r="L613" s="221"/>
      <c r="M613" s="222"/>
      <c r="N613" s="221"/>
      <c r="O613" s="222"/>
      <c r="P613" s="221"/>
      <c r="Q613" s="222"/>
      <c r="R613" s="221"/>
      <c r="S613" s="222"/>
      <c r="T613" s="221"/>
      <c r="U613" s="222"/>
      <c r="V613" s="169" t="str">
        <f t="shared" si="18"/>
        <v/>
      </c>
      <c r="W613" s="39" t="str">
        <f t="shared" si="19"/>
        <v/>
      </c>
    </row>
    <row r="614" spans="10:23" ht="21.75" thickTop="1" thickBot="1">
      <c r="J614" s="221"/>
      <c r="K614" s="222"/>
      <c r="L614" s="221"/>
      <c r="M614" s="222"/>
      <c r="N614" s="221"/>
      <c r="O614" s="222"/>
      <c r="P614" s="221"/>
      <c r="Q614" s="222"/>
      <c r="R614" s="221"/>
      <c r="S614" s="222"/>
      <c r="T614" s="221"/>
      <c r="U614" s="222"/>
      <c r="V614" s="169" t="str">
        <f t="shared" si="18"/>
        <v/>
      </c>
      <c r="W614" s="39" t="str">
        <f t="shared" si="19"/>
        <v/>
      </c>
    </row>
    <row r="615" spans="10:23" ht="21.75" thickTop="1" thickBot="1">
      <c r="J615" s="221"/>
      <c r="K615" s="222"/>
      <c r="L615" s="221"/>
      <c r="M615" s="222"/>
      <c r="N615" s="221"/>
      <c r="O615" s="222"/>
      <c r="P615" s="221"/>
      <c r="Q615" s="222"/>
      <c r="R615" s="221"/>
      <c r="S615" s="222"/>
      <c r="T615" s="221"/>
      <c r="U615" s="222"/>
      <c r="V615" s="169" t="str">
        <f t="shared" si="18"/>
        <v/>
      </c>
      <c r="W615" s="39" t="str">
        <f t="shared" si="19"/>
        <v/>
      </c>
    </row>
    <row r="616" spans="10:23" ht="21.75" thickTop="1" thickBot="1">
      <c r="J616" s="221"/>
      <c r="K616" s="222"/>
      <c r="L616" s="221"/>
      <c r="M616" s="222"/>
      <c r="N616" s="221"/>
      <c r="O616" s="222"/>
      <c r="P616" s="221"/>
      <c r="Q616" s="222"/>
      <c r="R616" s="221"/>
      <c r="S616" s="222"/>
      <c r="T616" s="221"/>
      <c r="U616" s="222"/>
      <c r="V616" s="169" t="str">
        <f t="shared" si="18"/>
        <v/>
      </c>
      <c r="W616" s="39" t="str">
        <f t="shared" si="19"/>
        <v/>
      </c>
    </row>
    <row r="617" spans="10:23" ht="21.75" thickTop="1" thickBot="1">
      <c r="J617" s="221"/>
      <c r="K617" s="222"/>
      <c r="L617" s="221"/>
      <c r="M617" s="222"/>
      <c r="N617" s="221"/>
      <c r="O617" s="222"/>
      <c r="P617" s="221"/>
      <c r="Q617" s="222"/>
      <c r="R617" s="221"/>
      <c r="S617" s="222"/>
      <c r="T617" s="221"/>
      <c r="U617" s="222"/>
      <c r="V617" s="169" t="str">
        <f t="shared" si="18"/>
        <v/>
      </c>
      <c r="W617" s="39" t="str">
        <f t="shared" si="19"/>
        <v/>
      </c>
    </row>
    <row r="618" spans="10:23" ht="21.75" thickTop="1" thickBot="1">
      <c r="J618" s="221"/>
      <c r="K618" s="222"/>
      <c r="L618" s="221"/>
      <c r="M618" s="222"/>
      <c r="N618" s="221"/>
      <c r="O618" s="222"/>
      <c r="P618" s="221"/>
      <c r="Q618" s="222"/>
      <c r="R618" s="221"/>
      <c r="S618" s="222"/>
      <c r="T618" s="221"/>
      <c r="U618" s="222"/>
      <c r="V618" s="169" t="str">
        <f t="shared" si="18"/>
        <v/>
      </c>
      <c r="W618" s="39" t="str">
        <f t="shared" si="19"/>
        <v/>
      </c>
    </row>
    <row r="619" spans="10:23" ht="21.75" thickTop="1" thickBot="1">
      <c r="J619" s="221"/>
      <c r="K619" s="222"/>
      <c r="L619" s="221"/>
      <c r="M619" s="222"/>
      <c r="N619" s="221"/>
      <c r="O619" s="222"/>
      <c r="P619" s="221"/>
      <c r="Q619" s="222"/>
      <c r="R619" s="221"/>
      <c r="S619" s="222"/>
      <c r="T619" s="221"/>
      <c r="U619" s="222"/>
      <c r="V619" s="169" t="str">
        <f t="shared" si="18"/>
        <v/>
      </c>
      <c r="W619" s="39" t="str">
        <f t="shared" si="19"/>
        <v/>
      </c>
    </row>
    <row r="620" spans="10:23" ht="21.75" thickTop="1" thickBot="1">
      <c r="J620" s="221"/>
      <c r="K620" s="222"/>
      <c r="L620" s="221"/>
      <c r="M620" s="222"/>
      <c r="N620" s="221"/>
      <c r="O620" s="222"/>
      <c r="P620" s="221"/>
      <c r="Q620" s="222"/>
      <c r="R620" s="221"/>
      <c r="S620" s="222"/>
      <c r="T620" s="221"/>
      <c r="U620" s="222"/>
      <c r="V620" s="169" t="str">
        <f t="shared" si="18"/>
        <v/>
      </c>
      <c r="W620" s="39" t="str">
        <f t="shared" si="19"/>
        <v/>
      </c>
    </row>
    <row r="621" spans="10:23" ht="21.75" thickTop="1" thickBot="1">
      <c r="J621" s="221"/>
      <c r="K621" s="222"/>
      <c r="L621" s="221"/>
      <c r="M621" s="222"/>
      <c r="N621" s="221"/>
      <c r="O621" s="222"/>
      <c r="P621" s="221"/>
      <c r="Q621" s="222"/>
      <c r="R621" s="221"/>
      <c r="S621" s="222"/>
      <c r="T621" s="221"/>
      <c r="U621" s="222"/>
      <c r="V621" s="169" t="str">
        <f t="shared" si="18"/>
        <v/>
      </c>
      <c r="W621" s="39" t="str">
        <f t="shared" si="19"/>
        <v/>
      </c>
    </row>
    <row r="622" spans="10:23" ht="21.75" thickTop="1" thickBot="1">
      <c r="J622" s="221"/>
      <c r="K622" s="222"/>
      <c r="L622" s="221"/>
      <c r="M622" s="222"/>
      <c r="N622" s="221"/>
      <c r="O622" s="222"/>
      <c r="P622" s="221"/>
      <c r="Q622" s="222"/>
      <c r="R622" s="221"/>
      <c r="S622" s="222"/>
      <c r="T622" s="221"/>
      <c r="U622" s="222"/>
      <c r="V622" s="169" t="str">
        <f t="shared" si="18"/>
        <v/>
      </c>
      <c r="W622" s="39" t="str">
        <f t="shared" si="19"/>
        <v/>
      </c>
    </row>
    <row r="623" spans="10:23" ht="21.75" thickTop="1" thickBot="1">
      <c r="J623" s="221"/>
      <c r="K623" s="222"/>
      <c r="L623" s="221"/>
      <c r="M623" s="222"/>
      <c r="N623" s="221"/>
      <c r="O623" s="222"/>
      <c r="P623" s="221"/>
      <c r="Q623" s="222"/>
      <c r="R623" s="221"/>
      <c r="S623" s="222"/>
      <c r="T623" s="221"/>
      <c r="U623" s="222"/>
      <c r="V623" s="169" t="str">
        <f t="shared" si="18"/>
        <v/>
      </c>
      <c r="W623" s="39" t="str">
        <f t="shared" si="19"/>
        <v/>
      </c>
    </row>
    <row r="624" spans="10:23" ht="21.75" thickTop="1" thickBot="1">
      <c r="J624" s="221"/>
      <c r="K624" s="222"/>
      <c r="L624" s="221"/>
      <c r="M624" s="222"/>
      <c r="N624" s="221"/>
      <c r="O624" s="222"/>
      <c r="P624" s="221"/>
      <c r="Q624" s="222"/>
      <c r="R624" s="221"/>
      <c r="S624" s="222"/>
      <c r="T624" s="221"/>
      <c r="U624" s="222"/>
      <c r="V624" s="169" t="str">
        <f t="shared" si="18"/>
        <v/>
      </c>
      <c r="W624" s="39" t="str">
        <f t="shared" si="19"/>
        <v/>
      </c>
    </row>
    <row r="625" spans="10:23" ht="21.75" thickTop="1" thickBot="1">
      <c r="J625" s="221"/>
      <c r="K625" s="222"/>
      <c r="L625" s="221"/>
      <c r="M625" s="222"/>
      <c r="N625" s="221"/>
      <c r="O625" s="222"/>
      <c r="P625" s="221"/>
      <c r="Q625" s="222"/>
      <c r="R625" s="221"/>
      <c r="S625" s="222"/>
      <c r="T625" s="221"/>
      <c r="U625" s="222"/>
      <c r="V625" s="169" t="str">
        <f t="shared" si="18"/>
        <v/>
      </c>
      <c r="W625" s="39" t="str">
        <f t="shared" si="19"/>
        <v/>
      </c>
    </row>
    <row r="626" spans="10:23" ht="21.75" thickTop="1" thickBot="1">
      <c r="J626" s="221"/>
      <c r="K626" s="222"/>
      <c r="L626" s="221"/>
      <c r="M626" s="222"/>
      <c r="N626" s="221"/>
      <c r="O626" s="222"/>
      <c r="P626" s="221"/>
      <c r="Q626" s="222"/>
      <c r="R626" s="221"/>
      <c r="S626" s="222"/>
      <c r="T626" s="221"/>
      <c r="U626" s="222"/>
      <c r="V626" s="169" t="str">
        <f t="shared" si="18"/>
        <v/>
      </c>
      <c r="W626" s="39" t="str">
        <f t="shared" si="19"/>
        <v/>
      </c>
    </row>
    <row r="627" spans="10:23" ht="21.75" thickTop="1" thickBot="1">
      <c r="J627" s="221"/>
      <c r="K627" s="222"/>
      <c r="L627" s="221"/>
      <c r="M627" s="222"/>
      <c r="N627" s="221"/>
      <c r="O627" s="222"/>
      <c r="P627" s="221"/>
      <c r="Q627" s="222"/>
      <c r="R627" s="221"/>
      <c r="S627" s="222"/>
      <c r="T627" s="221"/>
      <c r="U627" s="222"/>
      <c r="V627" s="169" t="str">
        <f t="shared" si="18"/>
        <v/>
      </c>
      <c r="W627" s="39" t="str">
        <f t="shared" si="19"/>
        <v/>
      </c>
    </row>
    <row r="628" spans="10:23" ht="21.75" thickTop="1" thickBot="1">
      <c r="J628" s="221"/>
      <c r="K628" s="222"/>
      <c r="L628" s="221"/>
      <c r="M628" s="222"/>
      <c r="N628" s="221"/>
      <c r="O628" s="222"/>
      <c r="P628" s="221"/>
      <c r="Q628" s="222"/>
      <c r="R628" s="221"/>
      <c r="S628" s="222"/>
      <c r="T628" s="221"/>
      <c r="U628" s="222"/>
      <c r="V628" s="169" t="str">
        <f t="shared" si="18"/>
        <v/>
      </c>
      <c r="W628" s="39" t="str">
        <f t="shared" si="19"/>
        <v/>
      </c>
    </row>
    <row r="629" spans="10:23" ht="21.75" thickTop="1" thickBot="1">
      <c r="J629" s="221"/>
      <c r="K629" s="222"/>
      <c r="L629" s="221"/>
      <c r="M629" s="222"/>
      <c r="N629" s="221"/>
      <c r="O629" s="222"/>
      <c r="P629" s="221"/>
      <c r="Q629" s="222"/>
      <c r="R629" s="221"/>
      <c r="S629" s="222"/>
      <c r="T629" s="221"/>
      <c r="U629" s="222"/>
      <c r="V629" s="169" t="str">
        <f t="shared" si="18"/>
        <v/>
      </c>
      <c r="W629" s="39" t="str">
        <f t="shared" si="19"/>
        <v/>
      </c>
    </row>
    <row r="630" spans="10:23" ht="21.75" thickTop="1" thickBot="1">
      <c r="J630" s="221"/>
      <c r="K630" s="222"/>
      <c r="L630" s="221"/>
      <c r="M630" s="222"/>
      <c r="N630" s="221"/>
      <c r="O630" s="222"/>
      <c r="P630" s="221"/>
      <c r="Q630" s="222"/>
      <c r="R630" s="221"/>
      <c r="S630" s="222"/>
      <c r="T630" s="221"/>
      <c r="U630" s="222"/>
      <c r="V630" s="169" t="str">
        <f t="shared" si="18"/>
        <v/>
      </c>
      <c r="W630" s="39" t="str">
        <f t="shared" si="19"/>
        <v/>
      </c>
    </row>
    <row r="631" spans="10:23" ht="21.75" thickTop="1" thickBot="1">
      <c r="J631" s="221"/>
      <c r="K631" s="222"/>
      <c r="L631" s="221"/>
      <c r="M631" s="222"/>
      <c r="N631" s="221"/>
      <c r="O631" s="222"/>
      <c r="P631" s="221"/>
      <c r="Q631" s="222"/>
      <c r="R631" s="221"/>
      <c r="S631" s="222"/>
      <c r="T631" s="221"/>
      <c r="U631" s="222"/>
      <c r="V631" s="169" t="str">
        <f t="shared" si="18"/>
        <v/>
      </c>
      <c r="W631" s="39" t="str">
        <f t="shared" si="19"/>
        <v/>
      </c>
    </row>
    <row r="632" spans="10:23" ht="21.75" thickTop="1" thickBot="1">
      <c r="J632" s="221"/>
      <c r="K632" s="222"/>
      <c r="L632" s="221"/>
      <c r="M632" s="222"/>
      <c r="N632" s="221"/>
      <c r="O632" s="222"/>
      <c r="P632" s="221"/>
      <c r="Q632" s="222"/>
      <c r="R632" s="221"/>
      <c r="S632" s="222"/>
      <c r="T632" s="221"/>
      <c r="U632" s="222"/>
      <c r="V632" s="169" t="str">
        <f t="shared" si="18"/>
        <v/>
      </c>
      <c r="W632" s="39" t="str">
        <f t="shared" si="19"/>
        <v/>
      </c>
    </row>
    <row r="633" spans="10:23" ht="21.75" thickTop="1" thickBot="1">
      <c r="J633" s="221"/>
      <c r="K633" s="222"/>
      <c r="L633" s="221"/>
      <c r="M633" s="222"/>
      <c r="N633" s="221"/>
      <c r="O633" s="222"/>
      <c r="P633" s="221"/>
      <c r="Q633" s="222"/>
      <c r="R633" s="221"/>
      <c r="S633" s="222"/>
      <c r="T633" s="221"/>
      <c r="U633" s="222"/>
      <c r="V633" s="169" t="str">
        <f t="shared" si="18"/>
        <v/>
      </c>
      <c r="W633" s="39" t="str">
        <f t="shared" si="19"/>
        <v/>
      </c>
    </row>
    <row r="634" spans="10:23" ht="21.75" thickTop="1" thickBot="1">
      <c r="J634" s="221"/>
      <c r="K634" s="222"/>
      <c r="L634" s="221"/>
      <c r="M634" s="222"/>
      <c r="N634" s="221"/>
      <c r="O634" s="222"/>
      <c r="P634" s="221"/>
      <c r="Q634" s="222"/>
      <c r="R634" s="221"/>
      <c r="S634" s="222"/>
      <c r="T634" s="221"/>
      <c r="U634" s="222"/>
      <c r="V634" s="169" t="str">
        <f t="shared" si="18"/>
        <v/>
      </c>
      <c r="W634" s="39" t="str">
        <f t="shared" si="19"/>
        <v/>
      </c>
    </row>
    <row r="635" spans="10:23" ht="21.75" thickTop="1" thickBot="1">
      <c r="J635" s="221"/>
      <c r="K635" s="222"/>
      <c r="L635" s="221"/>
      <c r="M635" s="222"/>
      <c r="N635" s="221"/>
      <c r="O635" s="222"/>
      <c r="P635" s="221"/>
      <c r="Q635" s="222"/>
      <c r="R635" s="221"/>
      <c r="S635" s="222"/>
      <c r="T635" s="221"/>
      <c r="U635" s="222"/>
      <c r="V635" s="169" t="str">
        <f t="shared" si="18"/>
        <v/>
      </c>
      <c r="W635" s="39" t="str">
        <f t="shared" si="19"/>
        <v/>
      </c>
    </row>
    <row r="636" spans="10:23" ht="21.75" thickTop="1" thickBot="1">
      <c r="J636" s="221"/>
      <c r="K636" s="222"/>
      <c r="L636" s="221"/>
      <c r="M636" s="222"/>
      <c r="N636" s="221"/>
      <c r="O636" s="222"/>
      <c r="P636" s="221"/>
      <c r="Q636" s="222"/>
      <c r="R636" s="221"/>
      <c r="S636" s="222"/>
      <c r="T636" s="221"/>
      <c r="U636" s="222"/>
      <c r="V636" s="169" t="str">
        <f t="shared" si="18"/>
        <v/>
      </c>
      <c r="W636" s="39" t="str">
        <f t="shared" si="19"/>
        <v/>
      </c>
    </row>
    <row r="637" spans="10:23" ht="21.75" thickTop="1" thickBot="1">
      <c r="J637" s="221"/>
      <c r="K637" s="222"/>
      <c r="L637" s="221"/>
      <c r="M637" s="222"/>
      <c r="N637" s="221"/>
      <c r="O637" s="222"/>
      <c r="P637" s="221"/>
      <c r="Q637" s="222"/>
      <c r="R637" s="221"/>
      <c r="S637" s="222"/>
      <c r="T637" s="221"/>
      <c r="U637" s="222"/>
      <c r="V637" s="169" t="str">
        <f t="shared" si="18"/>
        <v/>
      </c>
      <c r="W637" s="39" t="str">
        <f t="shared" si="19"/>
        <v/>
      </c>
    </row>
    <row r="638" spans="10:23" ht="21.75" thickTop="1" thickBot="1">
      <c r="J638" s="221"/>
      <c r="K638" s="222"/>
      <c r="L638" s="221"/>
      <c r="M638" s="222"/>
      <c r="N638" s="221"/>
      <c r="O638" s="222"/>
      <c r="P638" s="221"/>
      <c r="Q638" s="222"/>
      <c r="R638" s="221"/>
      <c r="S638" s="222"/>
      <c r="T638" s="221"/>
      <c r="U638" s="222"/>
      <c r="V638" s="169" t="str">
        <f t="shared" si="18"/>
        <v/>
      </c>
      <c r="W638" s="39" t="str">
        <f t="shared" si="19"/>
        <v/>
      </c>
    </row>
    <row r="639" spans="10:23" ht="21.75" thickTop="1" thickBot="1">
      <c r="J639" s="221"/>
      <c r="K639" s="222"/>
      <c r="L639" s="221"/>
      <c r="M639" s="222"/>
      <c r="N639" s="221"/>
      <c r="O639" s="222"/>
      <c r="P639" s="221"/>
      <c r="Q639" s="222"/>
      <c r="R639" s="221"/>
      <c r="S639" s="222"/>
      <c r="T639" s="221"/>
      <c r="U639" s="222"/>
      <c r="V639" s="169" t="str">
        <f t="shared" si="18"/>
        <v/>
      </c>
      <c r="W639" s="39" t="str">
        <f t="shared" si="19"/>
        <v/>
      </c>
    </row>
    <row r="640" spans="10:23" ht="21.75" thickTop="1" thickBot="1">
      <c r="J640" s="221"/>
      <c r="K640" s="222"/>
      <c r="L640" s="221"/>
      <c r="M640" s="222"/>
      <c r="N640" s="221"/>
      <c r="O640" s="222"/>
      <c r="P640" s="221"/>
      <c r="Q640" s="222"/>
      <c r="R640" s="221"/>
      <c r="S640" s="222"/>
      <c r="T640" s="221"/>
      <c r="U640" s="222"/>
      <c r="V640" s="169" t="str">
        <f t="shared" si="18"/>
        <v/>
      </c>
      <c r="W640" s="39" t="str">
        <f t="shared" si="19"/>
        <v/>
      </c>
    </row>
    <row r="641" spans="10:23" ht="21.75" thickTop="1" thickBot="1">
      <c r="J641" s="221"/>
      <c r="K641" s="222"/>
      <c r="L641" s="221"/>
      <c r="M641" s="222"/>
      <c r="N641" s="221"/>
      <c r="O641" s="222"/>
      <c r="P641" s="221"/>
      <c r="Q641" s="222"/>
      <c r="R641" s="221"/>
      <c r="S641" s="222"/>
      <c r="T641" s="221"/>
      <c r="U641" s="222"/>
      <c r="V641" s="169" t="str">
        <f t="shared" si="18"/>
        <v/>
      </c>
      <c r="W641" s="39" t="str">
        <f t="shared" si="19"/>
        <v/>
      </c>
    </row>
    <row r="642" spans="10:23" ht="21.75" thickTop="1" thickBot="1">
      <c r="J642" s="221"/>
      <c r="K642" s="222"/>
      <c r="L642" s="221"/>
      <c r="M642" s="222"/>
      <c r="N642" s="221"/>
      <c r="O642" s="222"/>
      <c r="P642" s="221"/>
      <c r="Q642" s="222"/>
      <c r="R642" s="221"/>
      <c r="S642" s="222"/>
      <c r="T642" s="221"/>
      <c r="U642" s="222"/>
      <c r="V642" s="169" t="str">
        <f t="shared" si="18"/>
        <v/>
      </c>
      <c r="W642" s="39" t="str">
        <f t="shared" si="19"/>
        <v/>
      </c>
    </row>
    <row r="643" spans="10:23" ht="21.75" thickTop="1" thickBot="1">
      <c r="J643" s="221"/>
      <c r="K643" s="222"/>
      <c r="L643" s="221"/>
      <c r="M643" s="222"/>
      <c r="N643" s="221"/>
      <c r="O643" s="222"/>
      <c r="P643" s="221"/>
      <c r="Q643" s="222"/>
      <c r="R643" s="221"/>
      <c r="S643" s="222"/>
      <c r="T643" s="221"/>
      <c r="U643" s="222"/>
      <c r="V643" s="169" t="str">
        <f t="shared" si="18"/>
        <v/>
      </c>
      <c r="W643" s="39" t="str">
        <f t="shared" si="19"/>
        <v/>
      </c>
    </row>
    <row r="644" spans="10:23" ht="21.75" thickTop="1" thickBot="1">
      <c r="J644" s="221"/>
      <c r="K644" s="222"/>
      <c r="L644" s="221"/>
      <c r="M644" s="222"/>
      <c r="N644" s="221"/>
      <c r="O644" s="222"/>
      <c r="P644" s="221"/>
      <c r="Q644" s="222"/>
      <c r="R644" s="221"/>
      <c r="S644" s="222"/>
      <c r="T644" s="221"/>
      <c r="U644" s="222"/>
      <c r="V644" s="169" t="str">
        <f t="shared" si="18"/>
        <v/>
      </c>
      <c r="W644" s="39" t="str">
        <f t="shared" si="19"/>
        <v/>
      </c>
    </row>
    <row r="645" spans="10:23" ht="21.75" thickTop="1" thickBot="1">
      <c r="J645" s="221"/>
      <c r="K645" s="222"/>
      <c r="L645" s="221"/>
      <c r="M645" s="222"/>
      <c r="N645" s="221"/>
      <c r="O645" s="222"/>
      <c r="P645" s="221"/>
      <c r="Q645" s="222"/>
      <c r="R645" s="221"/>
      <c r="S645" s="222"/>
      <c r="T645" s="221"/>
      <c r="U645" s="222"/>
      <c r="V645" s="169" t="str">
        <f t="shared" si="18"/>
        <v/>
      </c>
      <c r="W645" s="39" t="str">
        <f t="shared" si="19"/>
        <v/>
      </c>
    </row>
    <row r="646" spans="10:23" ht="21.75" thickTop="1" thickBot="1">
      <c r="J646" s="221"/>
      <c r="K646" s="222"/>
      <c r="L646" s="221"/>
      <c r="M646" s="222"/>
      <c r="N646" s="221"/>
      <c r="O646" s="222"/>
      <c r="P646" s="221"/>
      <c r="Q646" s="222"/>
      <c r="R646" s="221"/>
      <c r="S646" s="222"/>
      <c r="T646" s="221"/>
      <c r="U646" s="222"/>
      <c r="V646" s="169" t="str">
        <f t="shared" si="18"/>
        <v/>
      </c>
      <c r="W646" s="39" t="str">
        <f t="shared" si="19"/>
        <v/>
      </c>
    </row>
    <row r="647" spans="10:23" ht="21.75" thickTop="1" thickBot="1">
      <c r="J647" s="221"/>
      <c r="K647" s="222"/>
      <c r="L647" s="221"/>
      <c r="M647" s="222"/>
      <c r="N647" s="221"/>
      <c r="O647" s="222"/>
      <c r="P647" s="221"/>
      <c r="Q647" s="222"/>
      <c r="R647" s="221"/>
      <c r="S647" s="222"/>
      <c r="T647" s="221"/>
      <c r="U647" s="222"/>
      <c r="V647" s="169" t="str">
        <f t="shared" si="18"/>
        <v/>
      </c>
      <c r="W647" s="39" t="str">
        <f t="shared" si="19"/>
        <v/>
      </c>
    </row>
    <row r="648" spans="10:23" ht="21.75" thickTop="1" thickBot="1">
      <c r="J648" s="221"/>
      <c r="K648" s="222"/>
      <c r="L648" s="221"/>
      <c r="M648" s="222"/>
      <c r="N648" s="221"/>
      <c r="O648" s="222"/>
      <c r="P648" s="221"/>
      <c r="Q648" s="222"/>
      <c r="R648" s="221"/>
      <c r="S648" s="222"/>
      <c r="T648" s="221"/>
      <c r="U648" s="222"/>
      <c r="V648" s="169" t="str">
        <f t="shared" si="18"/>
        <v/>
      </c>
      <c r="W648" s="39" t="str">
        <f t="shared" si="19"/>
        <v/>
      </c>
    </row>
    <row r="649" spans="10:23" ht="21.75" thickTop="1" thickBot="1">
      <c r="J649" s="221"/>
      <c r="K649" s="222"/>
      <c r="L649" s="221"/>
      <c r="M649" s="222"/>
      <c r="N649" s="221"/>
      <c r="O649" s="222"/>
      <c r="P649" s="221"/>
      <c r="Q649" s="222"/>
      <c r="R649" s="221"/>
      <c r="S649" s="222"/>
      <c r="T649" s="221"/>
      <c r="U649" s="222"/>
      <c r="V649" s="169" t="str">
        <f t="shared" si="18"/>
        <v/>
      </c>
      <c r="W649" s="39" t="str">
        <f t="shared" si="19"/>
        <v/>
      </c>
    </row>
    <row r="650" spans="10:23" ht="21.75" thickTop="1" thickBot="1">
      <c r="J650" s="221"/>
      <c r="K650" s="222"/>
      <c r="L650" s="221"/>
      <c r="M650" s="222"/>
      <c r="N650" s="221"/>
      <c r="O650" s="222"/>
      <c r="P650" s="221"/>
      <c r="Q650" s="222"/>
      <c r="R650" s="221"/>
      <c r="S650" s="222"/>
      <c r="T650" s="221"/>
      <c r="U650" s="222"/>
      <c r="V650" s="169" t="str">
        <f t="shared" si="18"/>
        <v/>
      </c>
      <c r="W650" s="39" t="str">
        <f t="shared" si="19"/>
        <v/>
      </c>
    </row>
    <row r="651" spans="10:23" ht="21.75" thickTop="1" thickBot="1">
      <c r="J651" s="221"/>
      <c r="K651" s="222"/>
      <c r="L651" s="221"/>
      <c r="M651" s="222"/>
      <c r="N651" s="221"/>
      <c r="O651" s="222"/>
      <c r="P651" s="221"/>
      <c r="Q651" s="222"/>
      <c r="R651" s="221"/>
      <c r="S651" s="222"/>
      <c r="T651" s="221"/>
      <c r="U651" s="222"/>
      <c r="V651" s="169" t="str">
        <f t="shared" si="18"/>
        <v/>
      </c>
      <c r="W651" s="39" t="str">
        <f t="shared" si="19"/>
        <v/>
      </c>
    </row>
    <row r="652" spans="10:23" ht="21.75" thickTop="1" thickBot="1">
      <c r="J652" s="221"/>
      <c r="K652" s="222"/>
      <c r="L652" s="221"/>
      <c r="M652" s="222"/>
      <c r="N652" s="221"/>
      <c r="O652" s="222"/>
      <c r="P652" s="221"/>
      <c r="Q652" s="222"/>
      <c r="R652" s="221"/>
      <c r="S652" s="222"/>
      <c r="T652" s="221"/>
      <c r="U652" s="222"/>
      <c r="V652" s="169" t="str">
        <f t="shared" si="18"/>
        <v/>
      </c>
      <c r="W652" s="39" t="str">
        <f t="shared" si="19"/>
        <v/>
      </c>
    </row>
    <row r="653" spans="10:23" ht="21.75" thickTop="1" thickBot="1">
      <c r="J653" s="221"/>
      <c r="K653" s="222"/>
      <c r="L653" s="221"/>
      <c r="M653" s="222"/>
      <c r="N653" s="221"/>
      <c r="O653" s="222"/>
      <c r="P653" s="221"/>
      <c r="Q653" s="222"/>
      <c r="R653" s="221"/>
      <c r="S653" s="222"/>
      <c r="T653" s="221"/>
      <c r="U653" s="222"/>
      <c r="V653" s="169" t="str">
        <f t="shared" si="18"/>
        <v/>
      </c>
      <c r="W653" s="39" t="str">
        <f t="shared" si="19"/>
        <v/>
      </c>
    </row>
    <row r="654" spans="10:23" ht="21.75" thickTop="1" thickBot="1">
      <c r="J654" s="221"/>
      <c r="K654" s="222"/>
      <c r="L654" s="221"/>
      <c r="M654" s="222"/>
      <c r="N654" s="221"/>
      <c r="O654" s="222"/>
      <c r="P654" s="221"/>
      <c r="Q654" s="222"/>
      <c r="R654" s="221"/>
      <c r="S654" s="222"/>
      <c r="T654" s="221"/>
      <c r="U654" s="222"/>
      <c r="V654" s="169" t="str">
        <f t="shared" si="18"/>
        <v/>
      </c>
      <c r="W654" s="39" t="str">
        <f t="shared" si="19"/>
        <v/>
      </c>
    </row>
    <row r="655" spans="10:23" ht="21.75" thickTop="1" thickBot="1">
      <c r="J655" s="221"/>
      <c r="K655" s="222"/>
      <c r="L655" s="221"/>
      <c r="M655" s="222"/>
      <c r="N655" s="221"/>
      <c r="O655" s="222"/>
      <c r="P655" s="221"/>
      <c r="Q655" s="222"/>
      <c r="R655" s="221"/>
      <c r="S655" s="222"/>
      <c r="T655" s="221"/>
      <c r="U655" s="222"/>
      <c r="V655" s="169" t="str">
        <f t="shared" ref="V655:V718" si="20">IF(AND(COUNTA(K655,M655,O655,Q655,S655,U655)=0,COUNTA(J655,L655,N655,P655,R655,T655)=6),"x","")</f>
        <v/>
      </c>
      <c r="W655" s="39" t="str">
        <f t="shared" si="19"/>
        <v/>
      </c>
    </row>
    <row r="656" spans="10:23" ht="21.75" thickTop="1" thickBot="1">
      <c r="J656" s="221"/>
      <c r="K656" s="222"/>
      <c r="L656" s="221"/>
      <c r="M656" s="222"/>
      <c r="N656" s="221"/>
      <c r="O656" s="222"/>
      <c r="P656" s="221"/>
      <c r="Q656" s="222"/>
      <c r="R656" s="221"/>
      <c r="S656" s="222"/>
      <c r="T656" s="221"/>
      <c r="U656" s="222"/>
      <c r="V656" s="169" t="str">
        <f t="shared" si="20"/>
        <v/>
      </c>
      <c r="W656" s="39" t="str">
        <f t="shared" si="19"/>
        <v/>
      </c>
    </row>
    <row r="657" spans="10:23" ht="21.75" thickTop="1" thickBot="1">
      <c r="J657" s="221"/>
      <c r="K657" s="222"/>
      <c r="L657" s="221"/>
      <c r="M657" s="222"/>
      <c r="N657" s="221"/>
      <c r="O657" s="222"/>
      <c r="P657" s="221"/>
      <c r="Q657" s="222"/>
      <c r="R657" s="221"/>
      <c r="S657" s="222"/>
      <c r="T657" s="221"/>
      <c r="U657" s="222"/>
      <c r="V657" s="169" t="str">
        <f t="shared" si="20"/>
        <v/>
      </c>
      <c r="W657" s="39" t="str">
        <f t="shared" ref="W657:W720" si="21">IF(COUNTA(K657,M657,O657,Q657,S657,U657)=1,"x","")</f>
        <v/>
      </c>
    </row>
    <row r="658" spans="10:23" ht="21.75" thickTop="1" thickBot="1">
      <c r="J658" s="221"/>
      <c r="K658" s="222"/>
      <c r="L658" s="221"/>
      <c r="M658" s="222"/>
      <c r="N658" s="221"/>
      <c r="O658" s="222"/>
      <c r="P658" s="221"/>
      <c r="Q658" s="222"/>
      <c r="R658" s="221"/>
      <c r="S658" s="222"/>
      <c r="T658" s="221"/>
      <c r="U658" s="222"/>
      <c r="V658" s="169" t="str">
        <f t="shared" si="20"/>
        <v/>
      </c>
      <c r="W658" s="39" t="str">
        <f t="shared" si="21"/>
        <v/>
      </c>
    </row>
    <row r="659" spans="10:23" ht="21.75" thickTop="1" thickBot="1">
      <c r="J659" s="221"/>
      <c r="K659" s="222"/>
      <c r="L659" s="221"/>
      <c r="M659" s="222"/>
      <c r="N659" s="221"/>
      <c r="O659" s="222"/>
      <c r="P659" s="221"/>
      <c r="Q659" s="222"/>
      <c r="R659" s="221"/>
      <c r="S659" s="222"/>
      <c r="T659" s="221"/>
      <c r="U659" s="222"/>
      <c r="V659" s="169" t="str">
        <f t="shared" si="20"/>
        <v/>
      </c>
      <c r="W659" s="39" t="str">
        <f t="shared" si="21"/>
        <v/>
      </c>
    </row>
    <row r="660" spans="10:23" ht="21.75" thickTop="1" thickBot="1">
      <c r="J660" s="221"/>
      <c r="K660" s="222"/>
      <c r="L660" s="221"/>
      <c r="M660" s="222"/>
      <c r="N660" s="221"/>
      <c r="O660" s="222"/>
      <c r="P660" s="221"/>
      <c r="Q660" s="222"/>
      <c r="R660" s="221"/>
      <c r="S660" s="222"/>
      <c r="T660" s="221"/>
      <c r="U660" s="222"/>
      <c r="V660" s="169" t="str">
        <f t="shared" si="20"/>
        <v/>
      </c>
      <c r="W660" s="39" t="str">
        <f t="shared" si="21"/>
        <v/>
      </c>
    </row>
    <row r="661" spans="10:23" ht="21.75" thickTop="1" thickBot="1">
      <c r="J661" s="221"/>
      <c r="K661" s="222"/>
      <c r="L661" s="221"/>
      <c r="M661" s="222"/>
      <c r="N661" s="221"/>
      <c r="O661" s="222"/>
      <c r="P661" s="221"/>
      <c r="Q661" s="222"/>
      <c r="R661" s="221"/>
      <c r="S661" s="222"/>
      <c r="T661" s="221"/>
      <c r="U661" s="222"/>
      <c r="V661" s="169" t="str">
        <f t="shared" si="20"/>
        <v/>
      </c>
      <c r="W661" s="39" t="str">
        <f t="shared" si="21"/>
        <v/>
      </c>
    </row>
    <row r="662" spans="10:23" ht="21.75" thickTop="1" thickBot="1">
      <c r="J662" s="221"/>
      <c r="K662" s="222"/>
      <c r="L662" s="221"/>
      <c r="M662" s="222"/>
      <c r="N662" s="221"/>
      <c r="O662" s="222"/>
      <c r="P662" s="221"/>
      <c r="Q662" s="222"/>
      <c r="R662" s="221"/>
      <c r="S662" s="222"/>
      <c r="T662" s="221"/>
      <c r="U662" s="222"/>
      <c r="V662" s="169" t="str">
        <f t="shared" si="20"/>
        <v/>
      </c>
      <c r="W662" s="39" t="str">
        <f t="shared" si="21"/>
        <v/>
      </c>
    </row>
    <row r="663" spans="10:23" ht="21.75" thickTop="1" thickBot="1">
      <c r="J663" s="221"/>
      <c r="K663" s="222"/>
      <c r="L663" s="221"/>
      <c r="M663" s="222"/>
      <c r="N663" s="221"/>
      <c r="O663" s="222"/>
      <c r="P663" s="221"/>
      <c r="Q663" s="222"/>
      <c r="R663" s="221"/>
      <c r="S663" s="222"/>
      <c r="T663" s="221"/>
      <c r="U663" s="222"/>
      <c r="V663" s="169" t="str">
        <f t="shared" si="20"/>
        <v/>
      </c>
      <c r="W663" s="39" t="str">
        <f t="shared" si="21"/>
        <v/>
      </c>
    </row>
    <row r="664" spans="10:23" ht="21.75" thickTop="1" thickBot="1">
      <c r="J664" s="221"/>
      <c r="K664" s="222"/>
      <c r="L664" s="221"/>
      <c r="M664" s="222"/>
      <c r="N664" s="221"/>
      <c r="O664" s="222"/>
      <c r="P664" s="221"/>
      <c r="Q664" s="222"/>
      <c r="R664" s="221"/>
      <c r="S664" s="222"/>
      <c r="T664" s="221"/>
      <c r="U664" s="222"/>
      <c r="V664" s="169" t="str">
        <f t="shared" si="20"/>
        <v/>
      </c>
      <c r="W664" s="39" t="str">
        <f t="shared" si="21"/>
        <v/>
      </c>
    </row>
    <row r="665" spans="10:23" ht="21.75" thickTop="1" thickBot="1">
      <c r="J665" s="221"/>
      <c r="K665" s="222"/>
      <c r="L665" s="221"/>
      <c r="M665" s="222"/>
      <c r="N665" s="221"/>
      <c r="O665" s="222"/>
      <c r="P665" s="221"/>
      <c r="Q665" s="222"/>
      <c r="R665" s="221"/>
      <c r="S665" s="222"/>
      <c r="T665" s="221"/>
      <c r="U665" s="222"/>
      <c r="V665" s="169" t="str">
        <f t="shared" si="20"/>
        <v/>
      </c>
      <c r="W665" s="39" t="str">
        <f t="shared" si="21"/>
        <v/>
      </c>
    </row>
    <row r="666" spans="10:23" ht="21.75" thickTop="1" thickBot="1">
      <c r="J666" s="221"/>
      <c r="K666" s="222"/>
      <c r="L666" s="221"/>
      <c r="M666" s="222"/>
      <c r="N666" s="221"/>
      <c r="O666" s="222"/>
      <c r="P666" s="221"/>
      <c r="Q666" s="222"/>
      <c r="R666" s="221"/>
      <c r="S666" s="222"/>
      <c r="T666" s="221"/>
      <c r="U666" s="222"/>
      <c r="V666" s="169" t="str">
        <f t="shared" si="20"/>
        <v/>
      </c>
      <c r="W666" s="39" t="str">
        <f t="shared" si="21"/>
        <v/>
      </c>
    </row>
    <row r="667" spans="10:23" ht="21.75" thickTop="1" thickBot="1">
      <c r="J667" s="221"/>
      <c r="K667" s="222"/>
      <c r="L667" s="221"/>
      <c r="M667" s="222"/>
      <c r="N667" s="221"/>
      <c r="O667" s="222"/>
      <c r="P667" s="221"/>
      <c r="Q667" s="222"/>
      <c r="R667" s="221"/>
      <c r="S667" s="222"/>
      <c r="T667" s="221"/>
      <c r="U667" s="222"/>
      <c r="V667" s="169" t="str">
        <f t="shared" si="20"/>
        <v/>
      </c>
      <c r="W667" s="39" t="str">
        <f t="shared" si="21"/>
        <v/>
      </c>
    </row>
    <row r="668" spans="10:23" ht="21.75" thickTop="1" thickBot="1">
      <c r="J668" s="221"/>
      <c r="K668" s="222"/>
      <c r="L668" s="221"/>
      <c r="M668" s="222"/>
      <c r="N668" s="221"/>
      <c r="O668" s="222"/>
      <c r="P668" s="221"/>
      <c r="Q668" s="222"/>
      <c r="R668" s="221"/>
      <c r="S668" s="222"/>
      <c r="T668" s="221"/>
      <c r="U668" s="222"/>
      <c r="V668" s="169" t="str">
        <f t="shared" si="20"/>
        <v/>
      </c>
      <c r="W668" s="39" t="str">
        <f t="shared" si="21"/>
        <v/>
      </c>
    </row>
    <row r="669" spans="10:23" ht="21.75" thickTop="1" thickBot="1">
      <c r="J669" s="221"/>
      <c r="K669" s="222"/>
      <c r="L669" s="221"/>
      <c r="M669" s="222"/>
      <c r="N669" s="221"/>
      <c r="O669" s="222"/>
      <c r="P669" s="221"/>
      <c r="Q669" s="222"/>
      <c r="R669" s="221"/>
      <c r="S669" s="222"/>
      <c r="T669" s="221"/>
      <c r="U669" s="222"/>
      <c r="V669" s="169" t="str">
        <f t="shared" si="20"/>
        <v/>
      </c>
      <c r="W669" s="39" t="str">
        <f t="shared" si="21"/>
        <v/>
      </c>
    </row>
    <row r="670" spans="10:23" ht="21.75" thickTop="1" thickBot="1">
      <c r="J670" s="221"/>
      <c r="K670" s="222"/>
      <c r="L670" s="221"/>
      <c r="M670" s="222"/>
      <c r="N670" s="221"/>
      <c r="O670" s="222"/>
      <c r="P670" s="221"/>
      <c r="Q670" s="222"/>
      <c r="R670" s="221"/>
      <c r="S670" s="222"/>
      <c r="T670" s="221"/>
      <c r="U670" s="222"/>
      <c r="V670" s="169" t="str">
        <f t="shared" si="20"/>
        <v/>
      </c>
      <c r="W670" s="39" t="str">
        <f t="shared" si="21"/>
        <v/>
      </c>
    </row>
    <row r="671" spans="10:23" ht="21.75" thickTop="1" thickBot="1">
      <c r="J671" s="221"/>
      <c r="K671" s="222"/>
      <c r="L671" s="221"/>
      <c r="M671" s="222"/>
      <c r="N671" s="221"/>
      <c r="O671" s="222"/>
      <c r="P671" s="221"/>
      <c r="Q671" s="222"/>
      <c r="R671" s="221"/>
      <c r="S671" s="222"/>
      <c r="T671" s="221"/>
      <c r="U671" s="222"/>
      <c r="V671" s="169" t="str">
        <f t="shared" si="20"/>
        <v/>
      </c>
      <c r="W671" s="39" t="str">
        <f t="shared" si="21"/>
        <v/>
      </c>
    </row>
    <row r="672" spans="10:23" ht="21.75" thickTop="1" thickBot="1">
      <c r="J672" s="221"/>
      <c r="K672" s="222"/>
      <c r="L672" s="221"/>
      <c r="M672" s="222"/>
      <c r="N672" s="221"/>
      <c r="O672" s="222"/>
      <c r="P672" s="221"/>
      <c r="Q672" s="222"/>
      <c r="R672" s="221"/>
      <c r="S672" s="222"/>
      <c r="T672" s="221"/>
      <c r="U672" s="222"/>
      <c r="V672" s="169" t="str">
        <f t="shared" si="20"/>
        <v/>
      </c>
      <c r="W672" s="39" t="str">
        <f t="shared" si="21"/>
        <v/>
      </c>
    </row>
    <row r="673" spans="10:23" ht="21.75" thickTop="1" thickBot="1">
      <c r="J673" s="221"/>
      <c r="K673" s="222"/>
      <c r="L673" s="221"/>
      <c r="M673" s="222"/>
      <c r="N673" s="221"/>
      <c r="O673" s="222"/>
      <c r="P673" s="221"/>
      <c r="Q673" s="222"/>
      <c r="R673" s="221"/>
      <c r="S673" s="222"/>
      <c r="T673" s="221"/>
      <c r="U673" s="222"/>
      <c r="V673" s="169" t="str">
        <f t="shared" si="20"/>
        <v/>
      </c>
      <c r="W673" s="39" t="str">
        <f t="shared" si="21"/>
        <v/>
      </c>
    </row>
    <row r="674" spans="10:23" ht="21.75" thickTop="1" thickBot="1">
      <c r="J674" s="221"/>
      <c r="K674" s="222"/>
      <c r="L674" s="221"/>
      <c r="M674" s="222"/>
      <c r="N674" s="221"/>
      <c r="O674" s="222"/>
      <c r="P674" s="221"/>
      <c r="Q674" s="222"/>
      <c r="R674" s="221"/>
      <c r="S674" s="222"/>
      <c r="T674" s="221"/>
      <c r="U674" s="222"/>
      <c r="V674" s="169" t="str">
        <f t="shared" si="20"/>
        <v/>
      </c>
      <c r="W674" s="39" t="str">
        <f t="shared" si="21"/>
        <v/>
      </c>
    </row>
    <row r="675" spans="10:23" ht="21.75" thickTop="1" thickBot="1">
      <c r="J675" s="221"/>
      <c r="K675" s="222"/>
      <c r="L675" s="221"/>
      <c r="M675" s="222"/>
      <c r="N675" s="221"/>
      <c r="O675" s="222"/>
      <c r="P675" s="221"/>
      <c r="Q675" s="222"/>
      <c r="R675" s="221"/>
      <c r="S675" s="222"/>
      <c r="T675" s="221"/>
      <c r="U675" s="222"/>
      <c r="V675" s="169" t="str">
        <f t="shared" si="20"/>
        <v/>
      </c>
      <c r="W675" s="39" t="str">
        <f t="shared" si="21"/>
        <v/>
      </c>
    </row>
    <row r="676" spans="10:23" ht="21.75" thickTop="1" thickBot="1">
      <c r="J676" s="221"/>
      <c r="K676" s="222"/>
      <c r="L676" s="221"/>
      <c r="M676" s="222"/>
      <c r="N676" s="221"/>
      <c r="O676" s="222"/>
      <c r="P676" s="221"/>
      <c r="Q676" s="222"/>
      <c r="R676" s="221"/>
      <c r="S676" s="222"/>
      <c r="T676" s="221"/>
      <c r="U676" s="222"/>
      <c r="V676" s="169" t="str">
        <f t="shared" si="20"/>
        <v/>
      </c>
      <c r="W676" s="39" t="str">
        <f t="shared" si="21"/>
        <v/>
      </c>
    </row>
    <row r="677" spans="10:23" ht="21.75" thickTop="1" thickBot="1">
      <c r="J677" s="221"/>
      <c r="K677" s="222"/>
      <c r="L677" s="221"/>
      <c r="M677" s="222"/>
      <c r="N677" s="221"/>
      <c r="O677" s="222"/>
      <c r="P677" s="221"/>
      <c r="Q677" s="222"/>
      <c r="R677" s="221"/>
      <c r="S677" s="222"/>
      <c r="T677" s="221"/>
      <c r="U677" s="222"/>
      <c r="V677" s="169" t="str">
        <f t="shared" si="20"/>
        <v/>
      </c>
      <c r="W677" s="39" t="str">
        <f t="shared" si="21"/>
        <v/>
      </c>
    </row>
    <row r="678" spans="10:23" ht="21.75" thickTop="1" thickBot="1">
      <c r="J678" s="221"/>
      <c r="K678" s="222"/>
      <c r="L678" s="221"/>
      <c r="M678" s="222"/>
      <c r="N678" s="221"/>
      <c r="O678" s="222"/>
      <c r="P678" s="221"/>
      <c r="Q678" s="222"/>
      <c r="R678" s="221"/>
      <c r="S678" s="222"/>
      <c r="T678" s="221"/>
      <c r="U678" s="222"/>
      <c r="V678" s="169" t="str">
        <f t="shared" si="20"/>
        <v/>
      </c>
      <c r="W678" s="39" t="str">
        <f t="shared" si="21"/>
        <v/>
      </c>
    </row>
    <row r="679" spans="10:23" ht="21.75" thickTop="1" thickBot="1">
      <c r="J679" s="221"/>
      <c r="K679" s="222"/>
      <c r="L679" s="221"/>
      <c r="M679" s="222"/>
      <c r="N679" s="221"/>
      <c r="O679" s="222"/>
      <c r="P679" s="221"/>
      <c r="Q679" s="222"/>
      <c r="R679" s="221"/>
      <c r="S679" s="222"/>
      <c r="T679" s="221"/>
      <c r="U679" s="222"/>
      <c r="V679" s="169" t="str">
        <f t="shared" si="20"/>
        <v/>
      </c>
      <c r="W679" s="39" t="str">
        <f t="shared" si="21"/>
        <v/>
      </c>
    </row>
    <row r="680" spans="10:23" ht="21.75" thickTop="1" thickBot="1">
      <c r="J680" s="221"/>
      <c r="K680" s="222"/>
      <c r="L680" s="221"/>
      <c r="M680" s="222"/>
      <c r="N680" s="221"/>
      <c r="O680" s="222"/>
      <c r="P680" s="221"/>
      <c r="Q680" s="222"/>
      <c r="R680" s="221"/>
      <c r="S680" s="222"/>
      <c r="T680" s="221"/>
      <c r="U680" s="222"/>
      <c r="V680" s="169" t="str">
        <f t="shared" si="20"/>
        <v/>
      </c>
      <c r="W680" s="39" t="str">
        <f t="shared" si="21"/>
        <v/>
      </c>
    </row>
    <row r="681" spans="10:23" ht="21.75" thickTop="1" thickBot="1">
      <c r="J681" s="221"/>
      <c r="K681" s="222"/>
      <c r="L681" s="221"/>
      <c r="M681" s="222"/>
      <c r="N681" s="221"/>
      <c r="O681" s="222"/>
      <c r="P681" s="221"/>
      <c r="Q681" s="222"/>
      <c r="R681" s="221"/>
      <c r="S681" s="222"/>
      <c r="T681" s="221"/>
      <c r="U681" s="222"/>
      <c r="V681" s="169" t="str">
        <f t="shared" si="20"/>
        <v/>
      </c>
      <c r="W681" s="39" t="str">
        <f t="shared" si="21"/>
        <v/>
      </c>
    </row>
    <row r="682" spans="10:23" ht="21.75" thickTop="1" thickBot="1">
      <c r="J682" s="221"/>
      <c r="K682" s="222"/>
      <c r="L682" s="221"/>
      <c r="M682" s="222"/>
      <c r="N682" s="221"/>
      <c r="O682" s="222"/>
      <c r="P682" s="221"/>
      <c r="Q682" s="222"/>
      <c r="R682" s="221"/>
      <c r="S682" s="222"/>
      <c r="T682" s="221"/>
      <c r="U682" s="222"/>
      <c r="V682" s="169" t="str">
        <f t="shared" si="20"/>
        <v/>
      </c>
      <c r="W682" s="39" t="str">
        <f t="shared" si="21"/>
        <v/>
      </c>
    </row>
    <row r="683" spans="10:23" ht="21.75" thickTop="1" thickBot="1">
      <c r="J683" s="221"/>
      <c r="K683" s="222"/>
      <c r="L683" s="221"/>
      <c r="M683" s="222"/>
      <c r="N683" s="221"/>
      <c r="O683" s="222"/>
      <c r="P683" s="221"/>
      <c r="Q683" s="222"/>
      <c r="R683" s="221"/>
      <c r="S683" s="222"/>
      <c r="T683" s="221"/>
      <c r="U683" s="222"/>
      <c r="V683" s="169" t="str">
        <f t="shared" si="20"/>
        <v/>
      </c>
      <c r="W683" s="39" t="str">
        <f t="shared" si="21"/>
        <v/>
      </c>
    </row>
    <row r="684" spans="10:23" ht="21.75" thickTop="1" thickBot="1">
      <c r="J684" s="221"/>
      <c r="K684" s="222"/>
      <c r="L684" s="221"/>
      <c r="M684" s="222"/>
      <c r="N684" s="221"/>
      <c r="O684" s="222"/>
      <c r="P684" s="221"/>
      <c r="Q684" s="222"/>
      <c r="R684" s="221"/>
      <c r="S684" s="222"/>
      <c r="T684" s="221"/>
      <c r="U684" s="222"/>
      <c r="V684" s="169" t="str">
        <f t="shared" si="20"/>
        <v/>
      </c>
      <c r="W684" s="39" t="str">
        <f t="shared" si="21"/>
        <v/>
      </c>
    </row>
    <row r="685" spans="10:23" ht="21.75" thickTop="1" thickBot="1">
      <c r="J685" s="221"/>
      <c r="K685" s="222"/>
      <c r="L685" s="221"/>
      <c r="M685" s="222"/>
      <c r="N685" s="221"/>
      <c r="O685" s="222"/>
      <c r="P685" s="221"/>
      <c r="Q685" s="222"/>
      <c r="R685" s="221"/>
      <c r="S685" s="222"/>
      <c r="T685" s="221"/>
      <c r="U685" s="222"/>
      <c r="V685" s="169" t="str">
        <f t="shared" si="20"/>
        <v/>
      </c>
      <c r="W685" s="39" t="str">
        <f t="shared" si="21"/>
        <v/>
      </c>
    </row>
    <row r="686" spans="10:23" ht="21.75" thickTop="1" thickBot="1">
      <c r="J686" s="221"/>
      <c r="K686" s="222"/>
      <c r="L686" s="221"/>
      <c r="M686" s="222"/>
      <c r="N686" s="221"/>
      <c r="O686" s="222"/>
      <c r="P686" s="221"/>
      <c r="Q686" s="222"/>
      <c r="R686" s="221"/>
      <c r="S686" s="222"/>
      <c r="T686" s="221"/>
      <c r="U686" s="222"/>
      <c r="V686" s="169" t="str">
        <f t="shared" si="20"/>
        <v/>
      </c>
      <c r="W686" s="39" t="str">
        <f t="shared" si="21"/>
        <v/>
      </c>
    </row>
    <row r="687" spans="10:23" ht="21.75" thickTop="1" thickBot="1">
      <c r="J687" s="221"/>
      <c r="K687" s="222"/>
      <c r="L687" s="221"/>
      <c r="M687" s="222"/>
      <c r="N687" s="221"/>
      <c r="O687" s="222"/>
      <c r="P687" s="221"/>
      <c r="Q687" s="222"/>
      <c r="R687" s="221"/>
      <c r="S687" s="222"/>
      <c r="T687" s="221"/>
      <c r="U687" s="222"/>
      <c r="V687" s="169" t="str">
        <f t="shared" si="20"/>
        <v/>
      </c>
      <c r="W687" s="39" t="str">
        <f t="shared" si="21"/>
        <v/>
      </c>
    </row>
    <row r="688" spans="10:23" ht="21.75" thickTop="1" thickBot="1">
      <c r="J688" s="221"/>
      <c r="K688" s="222"/>
      <c r="L688" s="221"/>
      <c r="M688" s="222"/>
      <c r="N688" s="221"/>
      <c r="O688" s="222"/>
      <c r="P688" s="221"/>
      <c r="Q688" s="222"/>
      <c r="R688" s="221"/>
      <c r="S688" s="222"/>
      <c r="T688" s="221"/>
      <c r="U688" s="222"/>
      <c r="V688" s="169" t="str">
        <f t="shared" si="20"/>
        <v/>
      </c>
      <c r="W688" s="39" t="str">
        <f t="shared" si="21"/>
        <v/>
      </c>
    </row>
    <row r="689" spans="10:23" ht="21.75" thickTop="1" thickBot="1">
      <c r="J689" s="221"/>
      <c r="K689" s="222"/>
      <c r="L689" s="221"/>
      <c r="M689" s="222"/>
      <c r="N689" s="221"/>
      <c r="O689" s="222"/>
      <c r="P689" s="221"/>
      <c r="Q689" s="222"/>
      <c r="R689" s="221"/>
      <c r="S689" s="222"/>
      <c r="T689" s="221"/>
      <c r="U689" s="222"/>
      <c r="V689" s="169" t="str">
        <f t="shared" si="20"/>
        <v/>
      </c>
      <c r="W689" s="39" t="str">
        <f t="shared" si="21"/>
        <v/>
      </c>
    </row>
    <row r="690" spans="10:23" ht="21.75" thickTop="1" thickBot="1">
      <c r="J690" s="221"/>
      <c r="K690" s="222"/>
      <c r="L690" s="221"/>
      <c r="M690" s="222"/>
      <c r="N690" s="221"/>
      <c r="O690" s="222"/>
      <c r="P690" s="221"/>
      <c r="Q690" s="222"/>
      <c r="R690" s="221"/>
      <c r="S690" s="222"/>
      <c r="T690" s="221"/>
      <c r="U690" s="222"/>
      <c r="V690" s="169" t="str">
        <f t="shared" si="20"/>
        <v/>
      </c>
      <c r="W690" s="39" t="str">
        <f t="shared" si="21"/>
        <v/>
      </c>
    </row>
    <row r="691" spans="10:23" ht="21.75" thickTop="1" thickBot="1">
      <c r="J691" s="221"/>
      <c r="K691" s="222"/>
      <c r="L691" s="221"/>
      <c r="M691" s="222"/>
      <c r="N691" s="221"/>
      <c r="O691" s="222"/>
      <c r="P691" s="221"/>
      <c r="Q691" s="222"/>
      <c r="R691" s="221"/>
      <c r="S691" s="222"/>
      <c r="T691" s="221"/>
      <c r="U691" s="222"/>
      <c r="V691" s="169" t="str">
        <f t="shared" si="20"/>
        <v/>
      </c>
      <c r="W691" s="39" t="str">
        <f t="shared" si="21"/>
        <v/>
      </c>
    </row>
    <row r="692" spans="10:23" ht="21.75" thickTop="1" thickBot="1">
      <c r="J692" s="221"/>
      <c r="K692" s="222"/>
      <c r="L692" s="221"/>
      <c r="M692" s="222"/>
      <c r="N692" s="221"/>
      <c r="O692" s="222"/>
      <c r="P692" s="221"/>
      <c r="Q692" s="222"/>
      <c r="R692" s="221"/>
      <c r="S692" s="222"/>
      <c r="T692" s="221"/>
      <c r="U692" s="222"/>
      <c r="V692" s="169" t="str">
        <f t="shared" si="20"/>
        <v/>
      </c>
      <c r="W692" s="39" t="str">
        <f t="shared" si="21"/>
        <v/>
      </c>
    </row>
    <row r="693" spans="10:23" ht="21.75" thickTop="1" thickBot="1">
      <c r="J693" s="221"/>
      <c r="K693" s="222"/>
      <c r="L693" s="221"/>
      <c r="M693" s="222"/>
      <c r="N693" s="221"/>
      <c r="O693" s="222"/>
      <c r="P693" s="221"/>
      <c r="Q693" s="222"/>
      <c r="R693" s="221"/>
      <c r="S693" s="222"/>
      <c r="T693" s="221"/>
      <c r="U693" s="222"/>
      <c r="V693" s="169" t="str">
        <f t="shared" si="20"/>
        <v/>
      </c>
      <c r="W693" s="39" t="str">
        <f t="shared" si="21"/>
        <v/>
      </c>
    </row>
    <row r="694" spans="10:23" ht="21.75" thickTop="1" thickBot="1">
      <c r="J694" s="221"/>
      <c r="K694" s="222"/>
      <c r="L694" s="221"/>
      <c r="M694" s="222"/>
      <c r="N694" s="221"/>
      <c r="O694" s="222"/>
      <c r="P694" s="221"/>
      <c r="Q694" s="222"/>
      <c r="R694" s="221"/>
      <c r="S694" s="222"/>
      <c r="T694" s="221"/>
      <c r="U694" s="222"/>
      <c r="V694" s="169" t="str">
        <f t="shared" si="20"/>
        <v/>
      </c>
      <c r="W694" s="39" t="str">
        <f t="shared" si="21"/>
        <v/>
      </c>
    </row>
    <row r="695" spans="10:23" ht="21.75" thickTop="1" thickBot="1">
      <c r="J695" s="221"/>
      <c r="K695" s="222"/>
      <c r="L695" s="221"/>
      <c r="M695" s="222"/>
      <c r="N695" s="221"/>
      <c r="O695" s="222"/>
      <c r="P695" s="221"/>
      <c r="Q695" s="222"/>
      <c r="R695" s="221"/>
      <c r="S695" s="222"/>
      <c r="T695" s="221"/>
      <c r="U695" s="222"/>
      <c r="V695" s="169" t="str">
        <f t="shared" si="20"/>
        <v/>
      </c>
      <c r="W695" s="39" t="str">
        <f t="shared" si="21"/>
        <v/>
      </c>
    </row>
    <row r="696" spans="10:23" ht="21.75" thickTop="1" thickBot="1">
      <c r="J696" s="221"/>
      <c r="K696" s="222"/>
      <c r="L696" s="221"/>
      <c r="M696" s="222"/>
      <c r="N696" s="221"/>
      <c r="O696" s="222"/>
      <c r="P696" s="221"/>
      <c r="Q696" s="222"/>
      <c r="R696" s="221"/>
      <c r="S696" s="222"/>
      <c r="T696" s="221"/>
      <c r="U696" s="222"/>
      <c r="V696" s="169" t="str">
        <f t="shared" si="20"/>
        <v/>
      </c>
      <c r="W696" s="39" t="str">
        <f t="shared" si="21"/>
        <v/>
      </c>
    </row>
    <row r="697" spans="10:23" ht="21.75" thickTop="1" thickBot="1">
      <c r="J697" s="221"/>
      <c r="K697" s="222"/>
      <c r="L697" s="221"/>
      <c r="M697" s="222"/>
      <c r="N697" s="221"/>
      <c r="O697" s="222"/>
      <c r="P697" s="221"/>
      <c r="Q697" s="222"/>
      <c r="R697" s="221"/>
      <c r="S697" s="222"/>
      <c r="T697" s="221"/>
      <c r="U697" s="222"/>
      <c r="V697" s="169" t="str">
        <f t="shared" si="20"/>
        <v/>
      </c>
      <c r="W697" s="39" t="str">
        <f t="shared" si="21"/>
        <v/>
      </c>
    </row>
    <row r="698" spans="10:23" ht="21.75" thickTop="1" thickBot="1">
      <c r="J698" s="221"/>
      <c r="K698" s="222"/>
      <c r="L698" s="221"/>
      <c r="M698" s="222"/>
      <c r="N698" s="221"/>
      <c r="O698" s="222"/>
      <c r="P698" s="221"/>
      <c r="Q698" s="222"/>
      <c r="R698" s="221"/>
      <c r="S698" s="222"/>
      <c r="T698" s="221"/>
      <c r="U698" s="222"/>
      <c r="V698" s="169" t="str">
        <f t="shared" si="20"/>
        <v/>
      </c>
      <c r="W698" s="39" t="str">
        <f t="shared" si="21"/>
        <v/>
      </c>
    </row>
    <row r="699" spans="10:23" ht="21.75" thickTop="1" thickBot="1">
      <c r="J699" s="221"/>
      <c r="K699" s="222"/>
      <c r="L699" s="221"/>
      <c r="M699" s="222"/>
      <c r="N699" s="221"/>
      <c r="O699" s="222"/>
      <c r="P699" s="221"/>
      <c r="Q699" s="222"/>
      <c r="R699" s="221"/>
      <c r="S699" s="222"/>
      <c r="T699" s="221"/>
      <c r="U699" s="222"/>
      <c r="V699" s="169" t="str">
        <f t="shared" si="20"/>
        <v/>
      </c>
      <c r="W699" s="39" t="str">
        <f t="shared" si="21"/>
        <v/>
      </c>
    </row>
    <row r="700" spans="10:23" ht="21.75" thickTop="1" thickBot="1">
      <c r="J700" s="221"/>
      <c r="K700" s="222"/>
      <c r="L700" s="221"/>
      <c r="M700" s="222"/>
      <c r="N700" s="221"/>
      <c r="O700" s="222"/>
      <c r="P700" s="221"/>
      <c r="Q700" s="222"/>
      <c r="R700" s="221"/>
      <c r="S700" s="222"/>
      <c r="T700" s="221"/>
      <c r="U700" s="222"/>
      <c r="V700" s="169" t="str">
        <f t="shared" si="20"/>
        <v/>
      </c>
      <c r="W700" s="39" t="str">
        <f t="shared" si="21"/>
        <v/>
      </c>
    </row>
    <row r="701" spans="10:23" ht="21.75" thickTop="1" thickBot="1">
      <c r="J701" s="221"/>
      <c r="K701" s="222"/>
      <c r="L701" s="221"/>
      <c r="M701" s="222"/>
      <c r="N701" s="221"/>
      <c r="O701" s="222"/>
      <c r="P701" s="221"/>
      <c r="Q701" s="222"/>
      <c r="R701" s="221"/>
      <c r="S701" s="222"/>
      <c r="T701" s="221"/>
      <c r="U701" s="222"/>
      <c r="V701" s="169" t="str">
        <f t="shared" si="20"/>
        <v/>
      </c>
      <c r="W701" s="39" t="str">
        <f t="shared" si="21"/>
        <v/>
      </c>
    </row>
    <row r="702" spans="10:23" ht="21.75" thickTop="1" thickBot="1">
      <c r="J702" s="221"/>
      <c r="K702" s="222"/>
      <c r="L702" s="221"/>
      <c r="M702" s="222"/>
      <c r="N702" s="221"/>
      <c r="O702" s="222"/>
      <c r="P702" s="221"/>
      <c r="Q702" s="222"/>
      <c r="R702" s="221"/>
      <c r="S702" s="222"/>
      <c r="T702" s="221"/>
      <c r="U702" s="222"/>
      <c r="V702" s="169" t="str">
        <f t="shared" si="20"/>
        <v/>
      </c>
      <c r="W702" s="39" t="str">
        <f t="shared" si="21"/>
        <v/>
      </c>
    </row>
    <row r="703" spans="10:23" ht="21.75" thickTop="1" thickBot="1">
      <c r="J703" s="221"/>
      <c r="K703" s="222"/>
      <c r="L703" s="221"/>
      <c r="M703" s="222"/>
      <c r="N703" s="221"/>
      <c r="O703" s="222"/>
      <c r="P703" s="221"/>
      <c r="Q703" s="222"/>
      <c r="R703" s="221"/>
      <c r="S703" s="222"/>
      <c r="T703" s="221"/>
      <c r="U703" s="222"/>
      <c r="V703" s="169" t="str">
        <f t="shared" si="20"/>
        <v/>
      </c>
      <c r="W703" s="39" t="str">
        <f t="shared" si="21"/>
        <v/>
      </c>
    </row>
    <row r="704" spans="10:23" ht="21.75" thickTop="1" thickBot="1">
      <c r="J704" s="221"/>
      <c r="K704" s="222"/>
      <c r="L704" s="221"/>
      <c r="M704" s="222"/>
      <c r="N704" s="221"/>
      <c r="O704" s="222"/>
      <c r="P704" s="221"/>
      <c r="Q704" s="222"/>
      <c r="R704" s="221"/>
      <c r="S704" s="222"/>
      <c r="T704" s="221"/>
      <c r="U704" s="222"/>
      <c r="V704" s="169" t="str">
        <f t="shared" si="20"/>
        <v/>
      </c>
      <c r="W704" s="39" t="str">
        <f t="shared" si="21"/>
        <v/>
      </c>
    </row>
    <row r="705" spans="10:23" ht="21.75" thickTop="1" thickBot="1">
      <c r="J705" s="221"/>
      <c r="K705" s="222"/>
      <c r="L705" s="221"/>
      <c r="M705" s="222"/>
      <c r="N705" s="221"/>
      <c r="O705" s="222"/>
      <c r="P705" s="221"/>
      <c r="Q705" s="222"/>
      <c r="R705" s="221"/>
      <c r="S705" s="222"/>
      <c r="T705" s="221"/>
      <c r="U705" s="222"/>
      <c r="V705" s="169" t="str">
        <f t="shared" si="20"/>
        <v/>
      </c>
      <c r="W705" s="39" t="str">
        <f t="shared" si="21"/>
        <v/>
      </c>
    </row>
    <row r="706" spans="10:23" ht="21.75" thickTop="1" thickBot="1">
      <c r="J706" s="221"/>
      <c r="K706" s="222"/>
      <c r="L706" s="221"/>
      <c r="M706" s="222"/>
      <c r="N706" s="221"/>
      <c r="O706" s="222"/>
      <c r="P706" s="221"/>
      <c r="Q706" s="222"/>
      <c r="R706" s="221"/>
      <c r="S706" s="222"/>
      <c r="T706" s="221"/>
      <c r="U706" s="222"/>
      <c r="V706" s="169" t="str">
        <f t="shared" si="20"/>
        <v/>
      </c>
      <c r="W706" s="39" t="str">
        <f t="shared" si="21"/>
        <v/>
      </c>
    </row>
    <row r="707" spans="10:23" ht="21.75" thickTop="1" thickBot="1">
      <c r="J707" s="221"/>
      <c r="K707" s="222"/>
      <c r="L707" s="221"/>
      <c r="M707" s="222"/>
      <c r="N707" s="221"/>
      <c r="O707" s="222"/>
      <c r="P707" s="221"/>
      <c r="Q707" s="222"/>
      <c r="R707" s="221"/>
      <c r="S707" s="222"/>
      <c r="T707" s="221"/>
      <c r="U707" s="222"/>
      <c r="V707" s="169" t="str">
        <f t="shared" si="20"/>
        <v/>
      </c>
      <c r="W707" s="39" t="str">
        <f t="shared" si="21"/>
        <v/>
      </c>
    </row>
    <row r="708" spans="10:23" ht="21.75" thickTop="1" thickBot="1">
      <c r="J708" s="221"/>
      <c r="K708" s="222"/>
      <c r="L708" s="221"/>
      <c r="M708" s="222"/>
      <c r="N708" s="221"/>
      <c r="O708" s="222"/>
      <c r="P708" s="221"/>
      <c r="Q708" s="222"/>
      <c r="R708" s="221"/>
      <c r="S708" s="222"/>
      <c r="T708" s="221"/>
      <c r="U708" s="222"/>
      <c r="V708" s="169" t="str">
        <f t="shared" si="20"/>
        <v/>
      </c>
      <c r="W708" s="39" t="str">
        <f t="shared" si="21"/>
        <v/>
      </c>
    </row>
    <row r="709" spans="10:23" ht="21.75" thickTop="1" thickBot="1">
      <c r="J709" s="221"/>
      <c r="K709" s="222"/>
      <c r="L709" s="221"/>
      <c r="M709" s="222"/>
      <c r="N709" s="221"/>
      <c r="O709" s="222"/>
      <c r="P709" s="221"/>
      <c r="Q709" s="222"/>
      <c r="R709" s="221"/>
      <c r="S709" s="222"/>
      <c r="T709" s="221"/>
      <c r="U709" s="222"/>
      <c r="V709" s="169" t="str">
        <f t="shared" si="20"/>
        <v/>
      </c>
      <c r="W709" s="39" t="str">
        <f t="shared" si="21"/>
        <v/>
      </c>
    </row>
    <row r="710" spans="10:23" ht="21.75" thickTop="1" thickBot="1">
      <c r="J710" s="221"/>
      <c r="K710" s="222"/>
      <c r="L710" s="221"/>
      <c r="M710" s="222"/>
      <c r="N710" s="221"/>
      <c r="O710" s="222"/>
      <c r="P710" s="221"/>
      <c r="Q710" s="222"/>
      <c r="R710" s="221"/>
      <c r="S710" s="222"/>
      <c r="T710" s="221"/>
      <c r="U710" s="222"/>
      <c r="V710" s="169" t="str">
        <f t="shared" si="20"/>
        <v/>
      </c>
      <c r="W710" s="39" t="str">
        <f t="shared" si="21"/>
        <v/>
      </c>
    </row>
    <row r="711" spans="10:23" ht="21.75" thickTop="1" thickBot="1">
      <c r="J711" s="221"/>
      <c r="K711" s="222"/>
      <c r="L711" s="221"/>
      <c r="M711" s="222"/>
      <c r="N711" s="221"/>
      <c r="O711" s="222"/>
      <c r="P711" s="221"/>
      <c r="Q711" s="222"/>
      <c r="R711" s="221"/>
      <c r="S711" s="222"/>
      <c r="T711" s="221"/>
      <c r="U711" s="222"/>
      <c r="V711" s="169" t="str">
        <f t="shared" si="20"/>
        <v/>
      </c>
      <c r="W711" s="39" t="str">
        <f t="shared" si="21"/>
        <v/>
      </c>
    </row>
    <row r="712" spans="10:23" ht="21.75" thickTop="1" thickBot="1">
      <c r="J712" s="221"/>
      <c r="K712" s="222"/>
      <c r="L712" s="221"/>
      <c r="M712" s="222"/>
      <c r="N712" s="221"/>
      <c r="O712" s="222"/>
      <c r="P712" s="221"/>
      <c r="Q712" s="222"/>
      <c r="R712" s="221"/>
      <c r="S712" s="222"/>
      <c r="T712" s="221"/>
      <c r="U712" s="222"/>
      <c r="V712" s="169" t="str">
        <f t="shared" si="20"/>
        <v/>
      </c>
      <c r="W712" s="39" t="str">
        <f t="shared" si="21"/>
        <v/>
      </c>
    </row>
    <row r="713" spans="10:23" ht="21.75" thickTop="1" thickBot="1">
      <c r="J713" s="221"/>
      <c r="K713" s="222"/>
      <c r="L713" s="221"/>
      <c r="M713" s="222"/>
      <c r="N713" s="221"/>
      <c r="O713" s="222"/>
      <c r="P713" s="221"/>
      <c r="Q713" s="222"/>
      <c r="R713" s="221"/>
      <c r="S713" s="222"/>
      <c r="T713" s="221"/>
      <c r="U713" s="222"/>
      <c r="V713" s="169" t="str">
        <f t="shared" si="20"/>
        <v/>
      </c>
      <c r="W713" s="39" t="str">
        <f t="shared" si="21"/>
        <v/>
      </c>
    </row>
    <row r="714" spans="10:23" ht="21.75" thickTop="1" thickBot="1">
      <c r="J714" s="221"/>
      <c r="K714" s="222"/>
      <c r="L714" s="221"/>
      <c r="M714" s="222"/>
      <c r="N714" s="221"/>
      <c r="O714" s="222"/>
      <c r="P714" s="221"/>
      <c r="Q714" s="222"/>
      <c r="R714" s="221"/>
      <c r="S714" s="222"/>
      <c r="T714" s="221"/>
      <c r="U714" s="222"/>
      <c r="V714" s="169" t="str">
        <f t="shared" si="20"/>
        <v/>
      </c>
      <c r="W714" s="39" t="str">
        <f t="shared" si="21"/>
        <v/>
      </c>
    </row>
    <row r="715" spans="10:23" ht="21.75" thickTop="1" thickBot="1">
      <c r="J715" s="221"/>
      <c r="K715" s="222"/>
      <c r="L715" s="221"/>
      <c r="M715" s="222"/>
      <c r="N715" s="221"/>
      <c r="O715" s="222"/>
      <c r="P715" s="221"/>
      <c r="Q715" s="222"/>
      <c r="R715" s="221"/>
      <c r="S715" s="222"/>
      <c r="T715" s="221"/>
      <c r="U715" s="222"/>
      <c r="V715" s="169" t="str">
        <f t="shared" si="20"/>
        <v/>
      </c>
      <c r="W715" s="39" t="str">
        <f t="shared" si="21"/>
        <v/>
      </c>
    </row>
    <row r="716" spans="10:23" ht="21.75" thickTop="1" thickBot="1">
      <c r="J716" s="221"/>
      <c r="K716" s="222"/>
      <c r="L716" s="221"/>
      <c r="M716" s="222"/>
      <c r="N716" s="221"/>
      <c r="O716" s="222"/>
      <c r="P716" s="221"/>
      <c r="Q716" s="222"/>
      <c r="R716" s="221"/>
      <c r="S716" s="222"/>
      <c r="T716" s="221"/>
      <c r="U716" s="222"/>
      <c r="V716" s="169" t="str">
        <f t="shared" si="20"/>
        <v/>
      </c>
      <c r="W716" s="39" t="str">
        <f t="shared" si="21"/>
        <v/>
      </c>
    </row>
    <row r="717" spans="10:23" ht="21.75" thickTop="1" thickBot="1">
      <c r="J717" s="221"/>
      <c r="K717" s="222"/>
      <c r="L717" s="221"/>
      <c r="M717" s="222"/>
      <c r="N717" s="221"/>
      <c r="O717" s="222"/>
      <c r="P717" s="221"/>
      <c r="Q717" s="222"/>
      <c r="R717" s="221"/>
      <c r="S717" s="222"/>
      <c r="T717" s="221"/>
      <c r="U717" s="222"/>
      <c r="V717" s="169" t="str">
        <f t="shared" si="20"/>
        <v/>
      </c>
      <c r="W717" s="39" t="str">
        <f t="shared" si="21"/>
        <v/>
      </c>
    </row>
    <row r="718" spans="10:23" ht="21.75" thickTop="1" thickBot="1">
      <c r="J718" s="221"/>
      <c r="K718" s="222"/>
      <c r="L718" s="221"/>
      <c r="M718" s="222"/>
      <c r="N718" s="221"/>
      <c r="O718" s="222"/>
      <c r="P718" s="221"/>
      <c r="Q718" s="222"/>
      <c r="R718" s="221"/>
      <c r="S718" s="222"/>
      <c r="T718" s="221"/>
      <c r="U718" s="222"/>
      <c r="V718" s="169" t="str">
        <f t="shared" si="20"/>
        <v/>
      </c>
      <c r="W718" s="39" t="str">
        <f t="shared" si="21"/>
        <v/>
      </c>
    </row>
    <row r="719" spans="10:23" ht="21.75" thickTop="1" thickBot="1">
      <c r="J719" s="221"/>
      <c r="K719" s="222"/>
      <c r="L719" s="221"/>
      <c r="M719" s="222"/>
      <c r="N719" s="221"/>
      <c r="O719" s="222"/>
      <c r="P719" s="221"/>
      <c r="Q719" s="222"/>
      <c r="R719" s="221"/>
      <c r="S719" s="222"/>
      <c r="T719" s="221"/>
      <c r="U719" s="222"/>
      <c r="V719" s="169" t="str">
        <f t="shared" ref="V719:V782" si="22">IF(AND(COUNTA(K719,M719,O719,Q719,S719,U719)=0,COUNTA(J719,L719,N719,P719,R719,T719)=6),"x","")</f>
        <v/>
      </c>
      <c r="W719" s="39" t="str">
        <f t="shared" si="21"/>
        <v/>
      </c>
    </row>
    <row r="720" spans="10:23" ht="21.75" thickTop="1" thickBot="1">
      <c r="J720" s="221"/>
      <c r="K720" s="222"/>
      <c r="L720" s="221"/>
      <c r="M720" s="222"/>
      <c r="N720" s="221"/>
      <c r="O720" s="222"/>
      <c r="P720" s="221"/>
      <c r="Q720" s="222"/>
      <c r="R720" s="221"/>
      <c r="S720" s="222"/>
      <c r="T720" s="221"/>
      <c r="U720" s="222"/>
      <c r="V720" s="169" t="str">
        <f t="shared" si="22"/>
        <v/>
      </c>
      <c r="W720" s="39" t="str">
        <f t="shared" si="21"/>
        <v/>
      </c>
    </row>
    <row r="721" spans="10:23" ht="21.75" thickTop="1" thickBot="1">
      <c r="J721" s="221"/>
      <c r="K721" s="222"/>
      <c r="L721" s="221"/>
      <c r="M721" s="222"/>
      <c r="N721" s="221"/>
      <c r="O721" s="222"/>
      <c r="P721" s="221"/>
      <c r="Q721" s="222"/>
      <c r="R721" s="221"/>
      <c r="S721" s="222"/>
      <c r="T721" s="221"/>
      <c r="U721" s="222"/>
      <c r="V721" s="169" t="str">
        <f t="shared" si="22"/>
        <v/>
      </c>
      <c r="W721" s="39" t="str">
        <f t="shared" ref="W721:W784" si="23">IF(COUNTA(K721,M721,O721,Q721,S721,U721)=1,"x","")</f>
        <v/>
      </c>
    </row>
    <row r="722" spans="10:23" ht="21.75" thickTop="1" thickBot="1">
      <c r="J722" s="221"/>
      <c r="K722" s="222"/>
      <c r="L722" s="221"/>
      <c r="M722" s="222"/>
      <c r="N722" s="221"/>
      <c r="O722" s="222"/>
      <c r="P722" s="221"/>
      <c r="Q722" s="222"/>
      <c r="R722" s="221"/>
      <c r="S722" s="222"/>
      <c r="T722" s="221"/>
      <c r="U722" s="222"/>
      <c r="V722" s="169" t="str">
        <f t="shared" si="22"/>
        <v/>
      </c>
      <c r="W722" s="39" t="str">
        <f t="shared" si="23"/>
        <v/>
      </c>
    </row>
    <row r="723" spans="10:23" ht="21.75" thickTop="1" thickBot="1">
      <c r="J723" s="221"/>
      <c r="K723" s="222"/>
      <c r="L723" s="221"/>
      <c r="M723" s="222"/>
      <c r="N723" s="221"/>
      <c r="O723" s="222"/>
      <c r="P723" s="221"/>
      <c r="Q723" s="222"/>
      <c r="R723" s="221"/>
      <c r="S723" s="222"/>
      <c r="T723" s="221"/>
      <c r="U723" s="222"/>
      <c r="V723" s="169" t="str">
        <f t="shared" si="22"/>
        <v/>
      </c>
      <c r="W723" s="39" t="str">
        <f t="shared" si="23"/>
        <v/>
      </c>
    </row>
    <row r="724" spans="10:23" ht="21.75" thickTop="1" thickBot="1">
      <c r="J724" s="221"/>
      <c r="K724" s="222"/>
      <c r="L724" s="221"/>
      <c r="M724" s="222"/>
      <c r="N724" s="221"/>
      <c r="O724" s="222"/>
      <c r="P724" s="221"/>
      <c r="Q724" s="222"/>
      <c r="R724" s="221"/>
      <c r="S724" s="222"/>
      <c r="T724" s="221"/>
      <c r="U724" s="222"/>
      <c r="V724" s="169" t="str">
        <f t="shared" si="22"/>
        <v/>
      </c>
      <c r="W724" s="39" t="str">
        <f t="shared" si="23"/>
        <v/>
      </c>
    </row>
    <row r="725" spans="10:23" ht="21.75" thickTop="1" thickBot="1">
      <c r="J725" s="221"/>
      <c r="K725" s="222"/>
      <c r="L725" s="221"/>
      <c r="M725" s="222"/>
      <c r="N725" s="221"/>
      <c r="O725" s="222"/>
      <c r="P725" s="221"/>
      <c r="Q725" s="222"/>
      <c r="R725" s="221"/>
      <c r="S725" s="222"/>
      <c r="T725" s="221"/>
      <c r="U725" s="222"/>
      <c r="V725" s="169" t="str">
        <f t="shared" si="22"/>
        <v/>
      </c>
      <c r="W725" s="39" t="str">
        <f t="shared" si="23"/>
        <v/>
      </c>
    </row>
    <row r="726" spans="10:23" ht="21.75" thickTop="1" thickBot="1">
      <c r="J726" s="221"/>
      <c r="K726" s="222"/>
      <c r="L726" s="221"/>
      <c r="M726" s="222"/>
      <c r="N726" s="221"/>
      <c r="O726" s="222"/>
      <c r="P726" s="221"/>
      <c r="Q726" s="222"/>
      <c r="R726" s="221"/>
      <c r="S726" s="222"/>
      <c r="T726" s="221"/>
      <c r="U726" s="222"/>
      <c r="V726" s="169" t="str">
        <f t="shared" si="22"/>
        <v/>
      </c>
      <c r="W726" s="39" t="str">
        <f t="shared" si="23"/>
        <v/>
      </c>
    </row>
    <row r="727" spans="10:23" ht="21.75" thickTop="1" thickBot="1">
      <c r="J727" s="221"/>
      <c r="K727" s="222"/>
      <c r="L727" s="221"/>
      <c r="M727" s="222"/>
      <c r="N727" s="221"/>
      <c r="O727" s="222"/>
      <c r="P727" s="221"/>
      <c r="Q727" s="222"/>
      <c r="R727" s="221"/>
      <c r="S727" s="222"/>
      <c r="T727" s="221"/>
      <c r="U727" s="222"/>
      <c r="V727" s="169" t="str">
        <f t="shared" si="22"/>
        <v/>
      </c>
      <c r="W727" s="39" t="str">
        <f t="shared" si="23"/>
        <v/>
      </c>
    </row>
    <row r="728" spans="10:23" ht="21.75" thickTop="1" thickBot="1">
      <c r="J728" s="221"/>
      <c r="K728" s="222"/>
      <c r="L728" s="221"/>
      <c r="M728" s="222"/>
      <c r="N728" s="221"/>
      <c r="O728" s="222"/>
      <c r="P728" s="221"/>
      <c r="Q728" s="222"/>
      <c r="R728" s="221"/>
      <c r="S728" s="222"/>
      <c r="T728" s="221"/>
      <c r="U728" s="222"/>
      <c r="V728" s="169" t="str">
        <f t="shared" si="22"/>
        <v/>
      </c>
      <c r="W728" s="39" t="str">
        <f t="shared" si="23"/>
        <v/>
      </c>
    </row>
    <row r="729" spans="10:23" ht="21.75" thickTop="1" thickBot="1">
      <c r="J729" s="221"/>
      <c r="K729" s="222"/>
      <c r="L729" s="221"/>
      <c r="M729" s="222"/>
      <c r="N729" s="221"/>
      <c r="O729" s="222"/>
      <c r="P729" s="221"/>
      <c r="Q729" s="222"/>
      <c r="R729" s="221"/>
      <c r="S729" s="222"/>
      <c r="T729" s="221"/>
      <c r="U729" s="222"/>
      <c r="V729" s="169" t="str">
        <f t="shared" si="22"/>
        <v/>
      </c>
      <c r="W729" s="39" t="str">
        <f t="shared" si="23"/>
        <v/>
      </c>
    </row>
    <row r="730" spans="10:23" ht="21.75" thickTop="1" thickBot="1">
      <c r="J730" s="221"/>
      <c r="K730" s="222"/>
      <c r="L730" s="221"/>
      <c r="M730" s="222"/>
      <c r="N730" s="221"/>
      <c r="O730" s="222"/>
      <c r="P730" s="221"/>
      <c r="Q730" s="222"/>
      <c r="R730" s="221"/>
      <c r="S730" s="222"/>
      <c r="T730" s="221"/>
      <c r="U730" s="222"/>
      <c r="V730" s="169" t="str">
        <f t="shared" si="22"/>
        <v/>
      </c>
      <c r="W730" s="39" t="str">
        <f t="shared" si="23"/>
        <v/>
      </c>
    </row>
    <row r="731" spans="10:23" ht="21.75" thickTop="1" thickBot="1">
      <c r="J731" s="221"/>
      <c r="K731" s="222"/>
      <c r="L731" s="221"/>
      <c r="M731" s="222"/>
      <c r="N731" s="221"/>
      <c r="O731" s="222"/>
      <c r="P731" s="221"/>
      <c r="Q731" s="222"/>
      <c r="R731" s="221"/>
      <c r="S731" s="222"/>
      <c r="T731" s="221"/>
      <c r="U731" s="222"/>
      <c r="V731" s="169" t="str">
        <f t="shared" si="22"/>
        <v/>
      </c>
      <c r="W731" s="39" t="str">
        <f t="shared" si="23"/>
        <v/>
      </c>
    </row>
    <row r="732" spans="10:23" ht="21.75" thickTop="1" thickBot="1">
      <c r="J732" s="221"/>
      <c r="K732" s="222"/>
      <c r="L732" s="221"/>
      <c r="M732" s="222"/>
      <c r="N732" s="221"/>
      <c r="O732" s="222"/>
      <c r="P732" s="221"/>
      <c r="Q732" s="222"/>
      <c r="R732" s="221"/>
      <c r="S732" s="222"/>
      <c r="T732" s="221"/>
      <c r="U732" s="222"/>
      <c r="V732" s="169" t="str">
        <f t="shared" si="22"/>
        <v/>
      </c>
      <c r="W732" s="39" t="str">
        <f t="shared" si="23"/>
        <v/>
      </c>
    </row>
    <row r="733" spans="10:23" ht="21.75" thickTop="1" thickBot="1">
      <c r="J733" s="221"/>
      <c r="K733" s="222"/>
      <c r="L733" s="221"/>
      <c r="M733" s="222"/>
      <c r="N733" s="221"/>
      <c r="O733" s="222"/>
      <c r="P733" s="221"/>
      <c r="Q733" s="222"/>
      <c r="R733" s="221"/>
      <c r="S733" s="222"/>
      <c r="T733" s="221"/>
      <c r="U733" s="222"/>
      <c r="V733" s="169" t="str">
        <f t="shared" si="22"/>
        <v/>
      </c>
      <c r="W733" s="39" t="str">
        <f t="shared" si="23"/>
        <v/>
      </c>
    </row>
    <row r="734" spans="10:23" ht="21.75" thickTop="1" thickBot="1">
      <c r="J734" s="221"/>
      <c r="K734" s="222"/>
      <c r="L734" s="221"/>
      <c r="M734" s="222"/>
      <c r="N734" s="221"/>
      <c r="O734" s="222"/>
      <c r="P734" s="221"/>
      <c r="Q734" s="222"/>
      <c r="R734" s="221"/>
      <c r="S734" s="222"/>
      <c r="T734" s="221"/>
      <c r="U734" s="222"/>
      <c r="V734" s="169" t="str">
        <f t="shared" si="22"/>
        <v/>
      </c>
      <c r="W734" s="39" t="str">
        <f t="shared" si="23"/>
        <v/>
      </c>
    </row>
    <row r="735" spans="10:23" ht="21.75" thickTop="1" thickBot="1">
      <c r="J735" s="221"/>
      <c r="K735" s="222"/>
      <c r="L735" s="221"/>
      <c r="M735" s="222"/>
      <c r="N735" s="221"/>
      <c r="O735" s="222"/>
      <c r="P735" s="221"/>
      <c r="Q735" s="222"/>
      <c r="R735" s="221"/>
      <c r="S735" s="222"/>
      <c r="T735" s="221"/>
      <c r="U735" s="222"/>
      <c r="V735" s="169" t="str">
        <f t="shared" si="22"/>
        <v/>
      </c>
      <c r="W735" s="39" t="str">
        <f t="shared" si="23"/>
        <v/>
      </c>
    </row>
    <row r="736" spans="10:23" ht="21.75" thickTop="1" thickBot="1">
      <c r="J736" s="221"/>
      <c r="K736" s="222"/>
      <c r="L736" s="221"/>
      <c r="M736" s="222"/>
      <c r="N736" s="221"/>
      <c r="O736" s="222"/>
      <c r="P736" s="221"/>
      <c r="Q736" s="222"/>
      <c r="R736" s="221"/>
      <c r="S736" s="222"/>
      <c r="T736" s="221"/>
      <c r="U736" s="222"/>
      <c r="V736" s="169" t="str">
        <f t="shared" si="22"/>
        <v/>
      </c>
      <c r="W736" s="39" t="str">
        <f t="shared" si="23"/>
        <v/>
      </c>
    </row>
    <row r="737" spans="10:23" ht="21.75" thickTop="1" thickBot="1">
      <c r="J737" s="221"/>
      <c r="K737" s="222"/>
      <c r="L737" s="221"/>
      <c r="M737" s="222"/>
      <c r="N737" s="221"/>
      <c r="O737" s="222"/>
      <c r="P737" s="221"/>
      <c r="Q737" s="222"/>
      <c r="R737" s="221"/>
      <c r="S737" s="222"/>
      <c r="T737" s="221"/>
      <c r="U737" s="222"/>
      <c r="V737" s="169" t="str">
        <f t="shared" si="22"/>
        <v/>
      </c>
      <c r="W737" s="39" t="str">
        <f t="shared" si="23"/>
        <v/>
      </c>
    </row>
    <row r="738" spans="10:23" ht="21.75" thickTop="1" thickBot="1">
      <c r="J738" s="221"/>
      <c r="K738" s="222"/>
      <c r="L738" s="221"/>
      <c r="M738" s="222"/>
      <c r="N738" s="221"/>
      <c r="O738" s="222"/>
      <c r="P738" s="221"/>
      <c r="Q738" s="222"/>
      <c r="R738" s="221"/>
      <c r="S738" s="222"/>
      <c r="T738" s="221"/>
      <c r="U738" s="222"/>
      <c r="V738" s="169" t="str">
        <f t="shared" si="22"/>
        <v/>
      </c>
      <c r="W738" s="39" t="str">
        <f t="shared" si="23"/>
        <v/>
      </c>
    </row>
    <row r="739" spans="10:23" ht="21.75" thickTop="1" thickBot="1">
      <c r="J739" s="221"/>
      <c r="K739" s="222"/>
      <c r="L739" s="221"/>
      <c r="M739" s="222"/>
      <c r="N739" s="221"/>
      <c r="O739" s="222"/>
      <c r="P739" s="221"/>
      <c r="Q739" s="222"/>
      <c r="R739" s="221"/>
      <c r="S739" s="222"/>
      <c r="T739" s="221"/>
      <c r="U739" s="222"/>
      <c r="V739" s="169" t="str">
        <f t="shared" si="22"/>
        <v/>
      </c>
      <c r="W739" s="39" t="str">
        <f t="shared" si="23"/>
        <v/>
      </c>
    </row>
    <row r="740" spans="10:23" ht="21.75" thickTop="1" thickBot="1">
      <c r="J740" s="221"/>
      <c r="K740" s="222"/>
      <c r="L740" s="221"/>
      <c r="M740" s="222"/>
      <c r="N740" s="221"/>
      <c r="O740" s="222"/>
      <c r="P740" s="221"/>
      <c r="Q740" s="222"/>
      <c r="R740" s="221"/>
      <c r="S740" s="222"/>
      <c r="T740" s="221"/>
      <c r="U740" s="222"/>
      <c r="V740" s="169" t="str">
        <f t="shared" si="22"/>
        <v/>
      </c>
      <c r="W740" s="39" t="str">
        <f t="shared" si="23"/>
        <v/>
      </c>
    </row>
    <row r="741" spans="10:23" ht="21.75" thickTop="1" thickBot="1">
      <c r="J741" s="221"/>
      <c r="K741" s="222"/>
      <c r="L741" s="221"/>
      <c r="M741" s="222"/>
      <c r="N741" s="221"/>
      <c r="O741" s="222"/>
      <c r="P741" s="221"/>
      <c r="Q741" s="222"/>
      <c r="R741" s="221"/>
      <c r="S741" s="222"/>
      <c r="T741" s="221"/>
      <c r="U741" s="222"/>
      <c r="V741" s="169" t="str">
        <f t="shared" si="22"/>
        <v/>
      </c>
      <c r="W741" s="39" t="str">
        <f t="shared" si="23"/>
        <v/>
      </c>
    </row>
    <row r="742" spans="10:23" ht="21.75" thickTop="1" thickBot="1">
      <c r="J742" s="221"/>
      <c r="K742" s="222"/>
      <c r="L742" s="221"/>
      <c r="M742" s="222"/>
      <c r="N742" s="221"/>
      <c r="O742" s="222"/>
      <c r="P742" s="221"/>
      <c r="Q742" s="222"/>
      <c r="R742" s="221"/>
      <c r="S742" s="222"/>
      <c r="T742" s="221"/>
      <c r="U742" s="222"/>
      <c r="V742" s="169" t="str">
        <f t="shared" si="22"/>
        <v/>
      </c>
      <c r="W742" s="39" t="str">
        <f t="shared" si="23"/>
        <v/>
      </c>
    </row>
    <row r="743" spans="10:23" ht="21.75" thickTop="1" thickBot="1">
      <c r="J743" s="221"/>
      <c r="K743" s="222"/>
      <c r="L743" s="221"/>
      <c r="M743" s="222"/>
      <c r="N743" s="221"/>
      <c r="O743" s="222"/>
      <c r="P743" s="221"/>
      <c r="Q743" s="222"/>
      <c r="R743" s="221"/>
      <c r="S743" s="222"/>
      <c r="T743" s="221"/>
      <c r="U743" s="222"/>
      <c r="V743" s="169" t="str">
        <f t="shared" si="22"/>
        <v/>
      </c>
      <c r="W743" s="39" t="str">
        <f t="shared" si="23"/>
        <v/>
      </c>
    </row>
    <row r="744" spans="10:23" ht="21.75" thickTop="1" thickBot="1">
      <c r="J744" s="221"/>
      <c r="K744" s="222"/>
      <c r="L744" s="221"/>
      <c r="M744" s="222"/>
      <c r="N744" s="221"/>
      <c r="O744" s="222"/>
      <c r="P744" s="221"/>
      <c r="Q744" s="222"/>
      <c r="R744" s="221"/>
      <c r="S744" s="222"/>
      <c r="T744" s="221"/>
      <c r="U744" s="222"/>
      <c r="V744" s="169" t="str">
        <f t="shared" si="22"/>
        <v/>
      </c>
      <c r="W744" s="39" t="str">
        <f t="shared" si="23"/>
        <v/>
      </c>
    </row>
    <row r="745" spans="10:23" ht="21.75" thickTop="1" thickBot="1">
      <c r="J745" s="221"/>
      <c r="K745" s="222"/>
      <c r="L745" s="221"/>
      <c r="M745" s="222"/>
      <c r="N745" s="221"/>
      <c r="O745" s="222"/>
      <c r="P745" s="221"/>
      <c r="Q745" s="222"/>
      <c r="R745" s="221"/>
      <c r="S745" s="222"/>
      <c r="T745" s="221"/>
      <c r="U745" s="222"/>
      <c r="V745" s="169" t="str">
        <f t="shared" si="22"/>
        <v/>
      </c>
      <c r="W745" s="39" t="str">
        <f t="shared" si="23"/>
        <v/>
      </c>
    </row>
    <row r="746" spans="10:23" ht="21.75" thickTop="1" thickBot="1">
      <c r="J746" s="221"/>
      <c r="K746" s="222"/>
      <c r="L746" s="221"/>
      <c r="M746" s="222"/>
      <c r="N746" s="221"/>
      <c r="O746" s="222"/>
      <c r="P746" s="221"/>
      <c r="Q746" s="222"/>
      <c r="R746" s="221"/>
      <c r="S746" s="222"/>
      <c r="T746" s="221"/>
      <c r="U746" s="222"/>
      <c r="V746" s="169" t="str">
        <f t="shared" si="22"/>
        <v/>
      </c>
      <c r="W746" s="39" t="str">
        <f t="shared" si="23"/>
        <v/>
      </c>
    </row>
    <row r="747" spans="10:23" ht="21.75" thickTop="1" thickBot="1">
      <c r="J747" s="221"/>
      <c r="K747" s="222"/>
      <c r="L747" s="221"/>
      <c r="M747" s="222"/>
      <c r="N747" s="221"/>
      <c r="O747" s="222"/>
      <c r="P747" s="221"/>
      <c r="Q747" s="222"/>
      <c r="R747" s="221"/>
      <c r="S747" s="222"/>
      <c r="T747" s="221"/>
      <c r="U747" s="222"/>
      <c r="V747" s="169" t="str">
        <f t="shared" si="22"/>
        <v/>
      </c>
      <c r="W747" s="39" t="str">
        <f t="shared" si="23"/>
        <v/>
      </c>
    </row>
    <row r="748" spans="10:23" ht="21.75" thickTop="1" thickBot="1">
      <c r="J748" s="221"/>
      <c r="K748" s="222"/>
      <c r="L748" s="221"/>
      <c r="M748" s="222"/>
      <c r="N748" s="221"/>
      <c r="O748" s="222"/>
      <c r="P748" s="221"/>
      <c r="Q748" s="222"/>
      <c r="R748" s="221"/>
      <c r="S748" s="222"/>
      <c r="T748" s="221"/>
      <c r="U748" s="222"/>
      <c r="V748" s="169" t="str">
        <f t="shared" si="22"/>
        <v/>
      </c>
      <c r="W748" s="39" t="str">
        <f t="shared" si="23"/>
        <v/>
      </c>
    </row>
    <row r="749" spans="10:23" ht="21.75" thickTop="1" thickBot="1">
      <c r="J749" s="221"/>
      <c r="K749" s="222"/>
      <c r="L749" s="221"/>
      <c r="M749" s="222"/>
      <c r="N749" s="221"/>
      <c r="O749" s="222"/>
      <c r="P749" s="221"/>
      <c r="Q749" s="222"/>
      <c r="R749" s="221"/>
      <c r="S749" s="222"/>
      <c r="T749" s="221"/>
      <c r="U749" s="222"/>
      <c r="V749" s="169" t="str">
        <f t="shared" si="22"/>
        <v/>
      </c>
      <c r="W749" s="39" t="str">
        <f t="shared" si="23"/>
        <v/>
      </c>
    </row>
    <row r="750" spans="10:23" ht="21.75" thickTop="1" thickBot="1">
      <c r="J750" s="221"/>
      <c r="K750" s="222"/>
      <c r="L750" s="221"/>
      <c r="M750" s="222"/>
      <c r="N750" s="221"/>
      <c r="O750" s="222"/>
      <c r="P750" s="221"/>
      <c r="Q750" s="222"/>
      <c r="R750" s="221"/>
      <c r="S750" s="222"/>
      <c r="T750" s="221"/>
      <c r="U750" s="222"/>
      <c r="V750" s="169" t="str">
        <f t="shared" si="22"/>
        <v/>
      </c>
      <c r="W750" s="39" t="str">
        <f t="shared" si="23"/>
        <v/>
      </c>
    </row>
    <row r="751" spans="10:23" ht="21.75" thickTop="1" thickBot="1">
      <c r="J751" s="221"/>
      <c r="K751" s="222"/>
      <c r="L751" s="221"/>
      <c r="M751" s="222"/>
      <c r="N751" s="221"/>
      <c r="O751" s="222"/>
      <c r="P751" s="221"/>
      <c r="Q751" s="222"/>
      <c r="R751" s="221"/>
      <c r="S751" s="222"/>
      <c r="T751" s="221"/>
      <c r="U751" s="222"/>
      <c r="V751" s="169" t="str">
        <f t="shared" si="22"/>
        <v/>
      </c>
      <c r="W751" s="39" t="str">
        <f t="shared" si="23"/>
        <v/>
      </c>
    </row>
    <row r="752" spans="10:23" ht="21.75" thickTop="1" thickBot="1">
      <c r="J752" s="221"/>
      <c r="K752" s="222"/>
      <c r="L752" s="221"/>
      <c r="M752" s="222"/>
      <c r="N752" s="221"/>
      <c r="O752" s="222"/>
      <c r="P752" s="221"/>
      <c r="Q752" s="222"/>
      <c r="R752" s="221"/>
      <c r="S752" s="222"/>
      <c r="T752" s="221"/>
      <c r="U752" s="222"/>
      <c r="V752" s="169" t="str">
        <f t="shared" si="22"/>
        <v/>
      </c>
      <c r="W752" s="39" t="str">
        <f t="shared" si="23"/>
        <v/>
      </c>
    </row>
    <row r="753" spans="10:23" ht="21.75" thickTop="1" thickBot="1">
      <c r="J753" s="221"/>
      <c r="K753" s="222"/>
      <c r="L753" s="221"/>
      <c r="M753" s="222"/>
      <c r="N753" s="221"/>
      <c r="O753" s="222"/>
      <c r="P753" s="221"/>
      <c r="Q753" s="222"/>
      <c r="R753" s="221"/>
      <c r="S753" s="222"/>
      <c r="T753" s="221"/>
      <c r="U753" s="222"/>
      <c r="V753" s="169" t="str">
        <f t="shared" si="22"/>
        <v/>
      </c>
      <c r="W753" s="39" t="str">
        <f t="shared" si="23"/>
        <v/>
      </c>
    </row>
    <row r="754" spans="10:23" ht="21.75" thickTop="1" thickBot="1">
      <c r="J754" s="221"/>
      <c r="K754" s="222"/>
      <c r="L754" s="221"/>
      <c r="M754" s="222"/>
      <c r="N754" s="221"/>
      <c r="O754" s="222"/>
      <c r="P754" s="221"/>
      <c r="Q754" s="222"/>
      <c r="R754" s="221"/>
      <c r="S754" s="222"/>
      <c r="T754" s="221"/>
      <c r="U754" s="222"/>
      <c r="V754" s="169" t="str">
        <f t="shared" si="22"/>
        <v/>
      </c>
      <c r="W754" s="39" t="str">
        <f t="shared" si="23"/>
        <v/>
      </c>
    </row>
    <row r="755" spans="10:23" ht="21.75" thickTop="1" thickBot="1">
      <c r="J755" s="221"/>
      <c r="K755" s="222"/>
      <c r="L755" s="221"/>
      <c r="M755" s="222"/>
      <c r="N755" s="221"/>
      <c r="O755" s="222"/>
      <c r="P755" s="221"/>
      <c r="Q755" s="222"/>
      <c r="R755" s="221"/>
      <c r="S755" s="222"/>
      <c r="T755" s="221"/>
      <c r="U755" s="222"/>
      <c r="V755" s="169" t="str">
        <f t="shared" si="22"/>
        <v/>
      </c>
      <c r="W755" s="39" t="str">
        <f t="shared" si="23"/>
        <v/>
      </c>
    </row>
    <row r="756" spans="10:23" ht="21.75" thickTop="1" thickBot="1">
      <c r="J756" s="221"/>
      <c r="K756" s="222"/>
      <c r="L756" s="221"/>
      <c r="M756" s="222"/>
      <c r="N756" s="221"/>
      <c r="O756" s="222"/>
      <c r="P756" s="221"/>
      <c r="Q756" s="222"/>
      <c r="R756" s="221"/>
      <c r="S756" s="222"/>
      <c r="T756" s="221"/>
      <c r="U756" s="222"/>
      <c r="V756" s="169" t="str">
        <f t="shared" si="22"/>
        <v/>
      </c>
      <c r="W756" s="39" t="str">
        <f t="shared" si="23"/>
        <v/>
      </c>
    </row>
    <row r="757" spans="10:23" ht="21.75" thickTop="1" thickBot="1">
      <c r="J757" s="221"/>
      <c r="K757" s="222"/>
      <c r="L757" s="221"/>
      <c r="M757" s="222"/>
      <c r="N757" s="221"/>
      <c r="O757" s="222"/>
      <c r="P757" s="221"/>
      <c r="Q757" s="222"/>
      <c r="R757" s="221"/>
      <c r="S757" s="222"/>
      <c r="T757" s="221"/>
      <c r="U757" s="222"/>
      <c r="V757" s="169" t="str">
        <f t="shared" si="22"/>
        <v/>
      </c>
      <c r="W757" s="39" t="str">
        <f t="shared" si="23"/>
        <v/>
      </c>
    </row>
    <row r="758" spans="10:23" ht="21.75" thickTop="1" thickBot="1">
      <c r="J758" s="221"/>
      <c r="K758" s="222"/>
      <c r="L758" s="221"/>
      <c r="M758" s="222"/>
      <c r="N758" s="221"/>
      <c r="O758" s="222"/>
      <c r="P758" s="221"/>
      <c r="Q758" s="222"/>
      <c r="R758" s="221"/>
      <c r="S758" s="222"/>
      <c r="T758" s="221"/>
      <c r="U758" s="222"/>
      <c r="V758" s="169" t="str">
        <f t="shared" si="22"/>
        <v/>
      </c>
      <c r="W758" s="39" t="str">
        <f t="shared" si="23"/>
        <v/>
      </c>
    </row>
    <row r="759" spans="10:23" ht="21.75" thickTop="1" thickBot="1">
      <c r="J759" s="221"/>
      <c r="K759" s="222"/>
      <c r="L759" s="221"/>
      <c r="M759" s="222"/>
      <c r="N759" s="221"/>
      <c r="O759" s="222"/>
      <c r="P759" s="221"/>
      <c r="Q759" s="222"/>
      <c r="R759" s="221"/>
      <c r="S759" s="222"/>
      <c r="T759" s="221"/>
      <c r="U759" s="222"/>
      <c r="V759" s="169" t="str">
        <f t="shared" si="22"/>
        <v/>
      </c>
      <c r="W759" s="39" t="str">
        <f t="shared" si="23"/>
        <v/>
      </c>
    </row>
    <row r="760" spans="10:23" ht="21.75" thickTop="1" thickBot="1">
      <c r="J760" s="221"/>
      <c r="K760" s="222"/>
      <c r="L760" s="221"/>
      <c r="M760" s="222"/>
      <c r="N760" s="221"/>
      <c r="O760" s="222"/>
      <c r="P760" s="221"/>
      <c r="Q760" s="222"/>
      <c r="R760" s="221"/>
      <c r="S760" s="222"/>
      <c r="T760" s="221"/>
      <c r="U760" s="222"/>
      <c r="V760" s="169" t="str">
        <f t="shared" si="22"/>
        <v/>
      </c>
      <c r="W760" s="39" t="str">
        <f t="shared" si="23"/>
        <v/>
      </c>
    </row>
    <row r="761" spans="10:23" ht="21.75" thickTop="1" thickBot="1">
      <c r="J761" s="221"/>
      <c r="K761" s="222"/>
      <c r="L761" s="221"/>
      <c r="M761" s="222"/>
      <c r="N761" s="221"/>
      <c r="O761" s="222"/>
      <c r="P761" s="221"/>
      <c r="Q761" s="222"/>
      <c r="R761" s="221"/>
      <c r="S761" s="222"/>
      <c r="T761" s="221"/>
      <c r="U761" s="222"/>
      <c r="V761" s="169" t="str">
        <f t="shared" si="22"/>
        <v/>
      </c>
      <c r="W761" s="39" t="str">
        <f t="shared" si="23"/>
        <v/>
      </c>
    </row>
    <row r="762" spans="10:23" ht="21.75" thickTop="1" thickBot="1">
      <c r="J762" s="221"/>
      <c r="K762" s="222"/>
      <c r="L762" s="221"/>
      <c r="M762" s="222"/>
      <c r="N762" s="221"/>
      <c r="O762" s="222"/>
      <c r="P762" s="221"/>
      <c r="Q762" s="222"/>
      <c r="R762" s="221"/>
      <c r="S762" s="222"/>
      <c r="T762" s="221"/>
      <c r="U762" s="222"/>
      <c r="V762" s="169" t="str">
        <f t="shared" si="22"/>
        <v/>
      </c>
      <c r="W762" s="39" t="str">
        <f t="shared" si="23"/>
        <v/>
      </c>
    </row>
    <row r="763" spans="10:23" ht="21.75" thickTop="1" thickBot="1">
      <c r="J763" s="221"/>
      <c r="K763" s="222"/>
      <c r="L763" s="221"/>
      <c r="M763" s="222"/>
      <c r="N763" s="221"/>
      <c r="O763" s="222"/>
      <c r="P763" s="221"/>
      <c r="Q763" s="222"/>
      <c r="R763" s="221"/>
      <c r="S763" s="222"/>
      <c r="T763" s="221"/>
      <c r="U763" s="222"/>
      <c r="V763" s="169" t="str">
        <f t="shared" si="22"/>
        <v/>
      </c>
      <c r="W763" s="39" t="str">
        <f t="shared" si="23"/>
        <v/>
      </c>
    </row>
    <row r="764" spans="10:23" ht="21.75" thickTop="1" thickBot="1">
      <c r="J764" s="221"/>
      <c r="K764" s="222"/>
      <c r="L764" s="221"/>
      <c r="M764" s="222"/>
      <c r="N764" s="221"/>
      <c r="O764" s="222"/>
      <c r="P764" s="221"/>
      <c r="Q764" s="222"/>
      <c r="R764" s="221"/>
      <c r="S764" s="222"/>
      <c r="T764" s="221"/>
      <c r="U764" s="222"/>
      <c r="V764" s="169" t="str">
        <f t="shared" si="22"/>
        <v/>
      </c>
      <c r="W764" s="39" t="str">
        <f t="shared" si="23"/>
        <v/>
      </c>
    </row>
    <row r="765" spans="10:23" ht="21.75" thickTop="1" thickBot="1">
      <c r="J765" s="221"/>
      <c r="K765" s="222"/>
      <c r="L765" s="221"/>
      <c r="M765" s="222"/>
      <c r="N765" s="221"/>
      <c r="O765" s="222"/>
      <c r="P765" s="221"/>
      <c r="Q765" s="222"/>
      <c r="R765" s="221"/>
      <c r="S765" s="222"/>
      <c r="T765" s="221"/>
      <c r="U765" s="222"/>
      <c r="V765" s="169" t="str">
        <f t="shared" si="22"/>
        <v/>
      </c>
      <c r="W765" s="39" t="str">
        <f t="shared" si="23"/>
        <v/>
      </c>
    </row>
    <row r="766" spans="10:23" ht="21.75" thickTop="1" thickBot="1">
      <c r="J766" s="221"/>
      <c r="K766" s="222"/>
      <c r="L766" s="221"/>
      <c r="M766" s="222"/>
      <c r="N766" s="221"/>
      <c r="O766" s="222"/>
      <c r="P766" s="221"/>
      <c r="Q766" s="222"/>
      <c r="R766" s="221"/>
      <c r="S766" s="222"/>
      <c r="T766" s="221"/>
      <c r="U766" s="222"/>
      <c r="V766" s="169" t="str">
        <f t="shared" si="22"/>
        <v/>
      </c>
      <c r="W766" s="39" t="str">
        <f t="shared" si="23"/>
        <v/>
      </c>
    </row>
    <row r="767" spans="10:23" ht="21.75" thickTop="1" thickBot="1">
      <c r="J767" s="221"/>
      <c r="K767" s="222"/>
      <c r="L767" s="221"/>
      <c r="M767" s="222"/>
      <c r="N767" s="221"/>
      <c r="O767" s="222"/>
      <c r="P767" s="221"/>
      <c r="Q767" s="222"/>
      <c r="R767" s="221"/>
      <c r="S767" s="222"/>
      <c r="T767" s="221"/>
      <c r="U767" s="222"/>
      <c r="V767" s="169" t="str">
        <f t="shared" si="22"/>
        <v/>
      </c>
      <c r="W767" s="39" t="str">
        <f t="shared" si="23"/>
        <v/>
      </c>
    </row>
    <row r="768" spans="10:23" ht="21.75" thickTop="1" thickBot="1">
      <c r="J768" s="221"/>
      <c r="K768" s="222"/>
      <c r="L768" s="221"/>
      <c r="M768" s="222"/>
      <c r="N768" s="221"/>
      <c r="O768" s="222"/>
      <c r="P768" s="221"/>
      <c r="Q768" s="222"/>
      <c r="R768" s="221"/>
      <c r="S768" s="222"/>
      <c r="T768" s="221"/>
      <c r="U768" s="222"/>
      <c r="V768" s="169" t="str">
        <f t="shared" si="22"/>
        <v/>
      </c>
      <c r="W768" s="39" t="str">
        <f t="shared" si="23"/>
        <v/>
      </c>
    </row>
    <row r="769" spans="10:23" ht="21.75" thickTop="1" thickBot="1">
      <c r="J769" s="221"/>
      <c r="K769" s="222"/>
      <c r="L769" s="221"/>
      <c r="M769" s="222"/>
      <c r="N769" s="221"/>
      <c r="O769" s="222"/>
      <c r="P769" s="221"/>
      <c r="Q769" s="222"/>
      <c r="R769" s="221"/>
      <c r="S769" s="222"/>
      <c r="T769" s="221"/>
      <c r="U769" s="222"/>
      <c r="V769" s="169" t="str">
        <f t="shared" si="22"/>
        <v/>
      </c>
      <c r="W769" s="39" t="str">
        <f t="shared" si="23"/>
        <v/>
      </c>
    </row>
    <row r="770" spans="10:23" ht="21.75" thickTop="1" thickBot="1">
      <c r="J770" s="221"/>
      <c r="K770" s="222"/>
      <c r="L770" s="221"/>
      <c r="M770" s="222"/>
      <c r="N770" s="221"/>
      <c r="O770" s="222"/>
      <c r="P770" s="221"/>
      <c r="Q770" s="222"/>
      <c r="R770" s="221"/>
      <c r="S770" s="222"/>
      <c r="T770" s="221"/>
      <c r="U770" s="222"/>
      <c r="V770" s="169" t="str">
        <f t="shared" si="22"/>
        <v/>
      </c>
      <c r="W770" s="39" t="str">
        <f t="shared" si="23"/>
        <v/>
      </c>
    </row>
    <row r="771" spans="10:23" ht="21.75" thickTop="1" thickBot="1">
      <c r="J771" s="221"/>
      <c r="K771" s="222"/>
      <c r="L771" s="221"/>
      <c r="M771" s="222"/>
      <c r="N771" s="221"/>
      <c r="O771" s="222"/>
      <c r="P771" s="221"/>
      <c r="Q771" s="222"/>
      <c r="R771" s="221"/>
      <c r="S771" s="222"/>
      <c r="T771" s="221"/>
      <c r="U771" s="222"/>
      <c r="V771" s="169" t="str">
        <f t="shared" si="22"/>
        <v/>
      </c>
      <c r="W771" s="39" t="str">
        <f t="shared" si="23"/>
        <v/>
      </c>
    </row>
    <row r="772" spans="10:23" ht="21.75" thickTop="1" thickBot="1">
      <c r="J772" s="221"/>
      <c r="K772" s="222"/>
      <c r="L772" s="221"/>
      <c r="M772" s="222"/>
      <c r="N772" s="221"/>
      <c r="O772" s="222"/>
      <c r="P772" s="221"/>
      <c r="Q772" s="222"/>
      <c r="R772" s="221"/>
      <c r="S772" s="222"/>
      <c r="T772" s="221"/>
      <c r="U772" s="222"/>
      <c r="V772" s="169" t="str">
        <f t="shared" si="22"/>
        <v/>
      </c>
      <c r="W772" s="39" t="str">
        <f t="shared" si="23"/>
        <v/>
      </c>
    </row>
    <row r="773" spans="10:23" ht="21.75" thickTop="1" thickBot="1">
      <c r="J773" s="221"/>
      <c r="K773" s="222"/>
      <c r="L773" s="221"/>
      <c r="M773" s="222"/>
      <c r="N773" s="221"/>
      <c r="O773" s="222"/>
      <c r="P773" s="221"/>
      <c r="Q773" s="222"/>
      <c r="R773" s="221"/>
      <c r="S773" s="222"/>
      <c r="T773" s="221"/>
      <c r="U773" s="222"/>
      <c r="V773" s="169" t="str">
        <f t="shared" si="22"/>
        <v/>
      </c>
      <c r="W773" s="39" t="str">
        <f t="shared" si="23"/>
        <v/>
      </c>
    </row>
    <row r="774" spans="10:23" ht="21.75" thickTop="1" thickBot="1">
      <c r="J774" s="221"/>
      <c r="K774" s="222"/>
      <c r="L774" s="221"/>
      <c r="M774" s="222"/>
      <c r="N774" s="221"/>
      <c r="O774" s="222"/>
      <c r="P774" s="221"/>
      <c r="Q774" s="222"/>
      <c r="R774" s="221"/>
      <c r="S774" s="222"/>
      <c r="T774" s="221"/>
      <c r="U774" s="222"/>
      <c r="V774" s="169" t="str">
        <f t="shared" si="22"/>
        <v/>
      </c>
      <c r="W774" s="39" t="str">
        <f t="shared" si="23"/>
        <v/>
      </c>
    </row>
    <row r="775" spans="10:23" ht="21.75" thickTop="1" thickBot="1">
      <c r="J775" s="221"/>
      <c r="K775" s="222"/>
      <c r="L775" s="221"/>
      <c r="M775" s="222"/>
      <c r="N775" s="221"/>
      <c r="O775" s="222"/>
      <c r="P775" s="221"/>
      <c r="Q775" s="222"/>
      <c r="R775" s="221"/>
      <c r="S775" s="222"/>
      <c r="T775" s="221"/>
      <c r="U775" s="222"/>
      <c r="V775" s="169" t="str">
        <f t="shared" si="22"/>
        <v/>
      </c>
      <c r="W775" s="39" t="str">
        <f t="shared" si="23"/>
        <v/>
      </c>
    </row>
    <row r="776" spans="10:23" ht="21.75" thickTop="1" thickBot="1">
      <c r="J776" s="221"/>
      <c r="K776" s="222"/>
      <c r="L776" s="221"/>
      <c r="M776" s="222"/>
      <c r="N776" s="221"/>
      <c r="O776" s="222"/>
      <c r="P776" s="221"/>
      <c r="Q776" s="222"/>
      <c r="R776" s="221"/>
      <c r="S776" s="222"/>
      <c r="T776" s="221"/>
      <c r="U776" s="222"/>
      <c r="V776" s="169" t="str">
        <f t="shared" si="22"/>
        <v/>
      </c>
      <c r="W776" s="39" t="str">
        <f t="shared" si="23"/>
        <v/>
      </c>
    </row>
    <row r="777" spans="10:23" ht="21.75" thickTop="1" thickBot="1">
      <c r="J777" s="221"/>
      <c r="K777" s="222"/>
      <c r="L777" s="221"/>
      <c r="M777" s="222"/>
      <c r="N777" s="221"/>
      <c r="O777" s="222"/>
      <c r="P777" s="221"/>
      <c r="Q777" s="222"/>
      <c r="R777" s="221"/>
      <c r="S777" s="222"/>
      <c r="T777" s="221"/>
      <c r="U777" s="222"/>
      <c r="V777" s="169" t="str">
        <f t="shared" si="22"/>
        <v/>
      </c>
      <c r="W777" s="39" t="str">
        <f t="shared" si="23"/>
        <v/>
      </c>
    </row>
    <row r="778" spans="10:23" ht="21.75" thickTop="1" thickBot="1">
      <c r="J778" s="221"/>
      <c r="K778" s="222"/>
      <c r="L778" s="221"/>
      <c r="M778" s="222"/>
      <c r="N778" s="221"/>
      <c r="O778" s="222"/>
      <c r="P778" s="221"/>
      <c r="Q778" s="222"/>
      <c r="R778" s="221"/>
      <c r="S778" s="222"/>
      <c r="T778" s="221"/>
      <c r="U778" s="222"/>
      <c r="V778" s="169" t="str">
        <f t="shared" si="22"/>
        <v/>
      </c>
      <c r="W778" s="39" t="str">
        <f t="shared" si="23"/>
        <v/>
      </c>
    </row>
    <row r="779" spans="10:23" ht="21.75" thickTop="1" thickBot="1">
      <c r="J779" s="221"/>
      <c r="K779" s="222"/>
      <c r="L779" s="221"/>
      <c r="M779" s="222"/>
      <c r="N779" s="221"/>
      <c r="O779" s="222"/>
      <c r="P779" s="221"/>
      <c r="Q779" s="222"/>
      <c r="R779" s="221"/>
      <c r="S779" s="222"/>
      <c r="T779" s="221"/>
      <c r="U779" s="222"/>
      <c r="V779" s="169" t="str">
        <f t="shared" si="22"/>
        <v/>
      </c>
      <c r="W779" s="39" t="str">
        <f t="shared" si="23"/>
        <v/>
      </c>
    </row>
    <row r="780" spans="10:23" ht="21.75" thickTop="1" thickBot="1">
      <c r="J780" s="221"/>
      <c r="K780" s="222"/>
      <c r="L780" s="221"/>
      <c r="M780" s="222"/>
      <c r="N780" s="221"/>
      <c r="O780" s="222"/>
      <c r="P780" s="221"/>
      <c r="Q780" s="222"/>
      <c r="R780" s="221"/>
      <c r="S780" s="222"/>
      <c r="T780" s="221"/>
      <c r="U780" s="222"/>
      <c r="V780" s="169" t="str">
        <f t="shared" si="22"/>
        <v/>
      </c>
      <c r="W780" s="39" t="str">
        <f t="shared" si="23"/>
        <v/>
      </c>
    </row>
    <row r="781" spans="10:23" ht="21.75" thickTop="1" thickBot="1">
      <c r="J781" s="221"/>
      <c r="K781" s="222"/>
      <c r="L781" s="221"/>
      <c r="M781" s="222"/>
      <c r="N781" s="221"/>
      <c r="O781" s="222"/>
      <c r="P781" s="221"/>
      <c r="Q781" s="222"/>
      <c r="R781" s="221"/>
      <c r="S781" s="222"/>
      <c r="T781" s="221"/>
      <c r="U781" s="222"/>
      <c r="V781" s="169" t="str">
        <f t="shared" si="22"/>
        <v/>
      </c>
      <c r="W781" s="39" t="str">
        <f t="shared" si="23"/>
        <v/>
      </c>
    </row>
    <row r="782" spans="10:23" ht="21.75" thickTop="1" thickBot="1">
      <c r="J782" s="221"/>
      <c r="K782" s="222"/>
      <c r="L782" s="221"/>
      <c r="M782" s="222"/>
      <c r="N782" s="221"/>
      <c r="O782" s="222"/>
      <c r="P782" s="221"/>
      <c r="Q782" s="222"/>
      <c r="R782" s="221"/>
      <c r="S782" s="222"/>
      <c r="T782" s="221"/>
      <c r="U782" s="222"/>
      <c r="V782" s="169" t="str">
        <f t="shared" si="22"/>
        <v/>
      </c>
      <c r="W782" s="39" t="str">
        <f t="shared" si="23"/>
        <v/>
      </c>
    </row>
    <row r="783" spans="10:23" ht="21.75" thickTop="1" thickBot="1">
      <c r="J783" s="221"/>
      <c r="K783" s="222"/>
      <c r="L783" s="221"/>
      <c r="M783" s="222"/>
      <c r="N783" s="221"/>
      <c r="O783" s="222"/>
      <c r="P783" s="221"/>
      <c r="Q783" s="222"/>
      <c r="R783" s="221"/>
      <c r="S783" s="222"/>
      <c r="T783" s="221"/>
      <c r="U783" s="222"/>
      <c r="V783" s="169" t="str">
        <f t="shared" ref="V783:V811" si="24">IF(AND(COUNTA(K783,M783,O783,Q783,S783,U783)=0,COUNTA(J783,L783,N783,P783,R783,T783)=6),"x","")</f>
        <v/>
      </c>
      <c r="W783" s="39" t="str">
        <f t="shared" si="23"/>
        <v/>
      </c>
    </row>
    <row r="784" spans="10:23" ht="21.75" thickTop="1" thickBot="1">
      <c r="J784" s="221"/>
      <c r="K784" s="222"/>
      <c r="L784" s="221"/>
      <c r="M784" s="222"/>
      <c r="N784" s="221"/>
      <c r="O784" s="222"/>
      <c r="P784" s="221"/>
      <c r="Q784" s="222"/>
      <c r="R784" s="221"/>
      <c r="S784" s="222"/>
      <c r="T784" s="221"/>
      <c r="U784" s="222"/>
      <c r="V784" s="169" t="str">
        <f t="shared" si="24"/>
        <v/>
      </c>
      <c r="W784" s="39" t="str">
        <f t="shared" si="23"/>
        <v/>
      </c>
    </row>
    <row r="785" spans="10:23" ht="21.75" thickTop="1" thickBot="1">
      <c r="J785" s="221"/>
      <c r="K785" s="222"/>
      <c r="L785" s="221"/>
      <c r="M785" s="222"/>
      <c r="N785" s="221"/>
      <c r="O785" s="222"/>
      <c r="P785" s="221"/>
      <c r="Q785" s="222"/>
      <c r="R785" s="221"/>
      <c r="S785" s="222"/>
      <c r="T785" s="221"/>
      <c r="U785" s="222"/>
      <c r="V785" s="169" t="str">
        <f t="shared" si="24"/>
        <v/>
      </c>
      <c r="W785" s="39" t="str">
        <f t="shared" ref="W785:W811" si="25">IF(COUNTA(K785,M785,O785,Q785,S785,U785)=1,"x","")</f>
        <v/>
      </c>
    </row>
    <row r="786" spans="10:23" ht="21.75" thickTop="1" thickBot="1">
      <c r="J786" s="221"/>
      <c r="K786" s="222"/>
      <c r="L786" s="221"/>
      <c r="M786" s="222"/>
      <c r="N786" s="221"/>
      <c r="O786" s="222"/>
      <c r="P786" s="221"/>
      <c r="Q786" s="222"/>
      <c r="R786" s="221"/>
      <c r="S786" s="222"/>
      <c r="T786" s="221"/>
      <c r="U786" s="222"/>
      <c r="V786" s="169" t="str">
        <f t="shared" si="24"/>
        <v/>
      </c>
      <c r="W786" s="39" t="str">
        <f t="shared" si="25"/>
        <v/>
      </c>
    </row>
    <row r="787" spans="10:23" ht="21.75" thickTop="1" thickBot="1">
      <c r="J787" s="221"/>
      <c r="K787" s="222"/>
      <c r="L787" s="221"/>
      <c r="M787" s="222"/>
      <c r="N787" s="221"/>
      <c r="O787" s="222"/>
      <c r="P787" s="221"/>
      <c r="Q787" s="222"/>
      <c r="R787" s="221"/>
      <c r="S787" s="222"/>
      <c r="T787" s="221"/>
      <c r="U787" s="222"/>
      <c r="V787" s="169" t="str">
        <f t="shared" si="24"/>
        <v/>
      </c>
      <c r="W787" s="39" t="str">
        <f t="shared" si="25"/>
        <v/>
      </c>
    </row>
    <row r="788" spans="10:23" ht="21.75" thickTop="1" thickBot="1">
      <c r="J788" s="221"/>
      <c r="K788" s="222"/>
      <c r="L788" s="221"/>
      <c r="M788" s="222"/>
      <c r="N788" s="221"/>
      <c r="O788" s="222"/>
      <c r="P788" s="221"/>
      <c r="Q788" s="222"/>
      <c r="R788" s="221"/>
      <c r="S788" s="222"/>
      <c r="T788" s="221"/>
      <c r="U788" s="222"/>
      <c r="V788" s="169" t="str">
        <f t="shared" si="24"/>
        <v/>
      </c>
      <c r="W788" s="39" t="str">
        <f t="shared" si="25"/>
        <v/>
      </c>
    </row>
    <row r="789" spans="10:23" ht="21.75" thickTop="1" thickBot="1">
      <c r="J789" s="221"/>
      <c r="K789" s="222"/>
      <c r="L789" s="221"/>
      <c r="M789" s="222"/>
      <c r="N789" s="221"/>
      <c r="O789" s="222"/>
      <c r="P789" s="221"/>
      <c r="Q789" s="222"/>
      <c r="R789" s="221"/>
      <c r="S789" s="222"/>
      <c r="T789" s="221"/>
      <c r="U789" s="222"/>
      <c r="V789" s="169" t="str">
        <f t="shared" si="24"/>
        <v/>
      </c>
      <c r="W789" s="39" t="str">
        <f t="shared" si="25"/>
        <v/>
      </c>
    </row>
    <row r="790" spans="10:23" ht="21.75" thickTop="1" thickBot="1">
      <c r="J790" s="221"/>
      <c r="K790" s="222"/>
      <c r="L790" s="221"/>
      <c r="M790" s="222"/>
      <c r="N790" s="221"/>
      <c r="O790" s="222"/>
      <c r="P790" s="221"/>
      <c r="Q790" s="222"/>
      <c r="R790" s="221"/>
      <c r="S790" s="222"/>
      <c r="T790" s="221"/>
      <c r="U790" s="222"/>
      <c r="V790" s="169" t="str">
        <f t="shared" si="24"/>
        <v/>
      </c>
      <c r="W790" s="39" t="str">
        <f t="shared" si="25"/>
        <v/>
      </c>
    </row>
    <row r="791" spans="10:23" ht="21.75" thickTop="1" thickBot="1">
      <c r="J791" s="221"/>
      <c r="K791" s="222"/>
      <c r="L791" s="221"/>
      <c r="M791" s="222"/>
      <c r="N791" s="221"/>
      <c r="O791" s="222"/>
      <c r="P791" s="221"/>
      <c r="Q791" s="222"/>
      <c r="R791" s="221"/>
      <c r="S791" s="222"/>
      <c r="T791" s="221"/>
      <c r="U791" s="222"/>
      <c r="V791" s="169" t="str">
        <f t="shared" si="24"/>
        <v/>
      </c>
      <c r="W791" s="39" t="str">
        <f t="shared" si="25"/>
        <v/>
      </c>
    </row>
    <row r="792" spans="10:23" ht="21.75" thickTop="1" thickBot="1">
      <c r="J792" s="221"/>
      <c r="K792" s="222"/>
      <c r="L792" s="221"/>
      <c r="M792" s="222"/>
      <c r="N792" s="221"/>
      <c r="O792" s="222"/>
      <c r="P792" s="221"/>
      <c r="Q792" s="222"/>
      <c r="R792" s="221"/>
      <c r="S792" s="222"/>
      <c r="T792" s="221"/>
      <c r="U792" s="222"/>
      <c r="V792" s="169" t="str">
        <f t="shared" si="24"/>
        <v/>
      </c>
      <c r="W792" s="39" t="str">
        <f t="shared" si="25"/>
        <v/>
      </c>
    </row>
    <row r="793" spans="10:23" ht="21.75" thickTop="1" thickBot="1">
      <c r="J793" s="221"/>
      <c r="K793" s="222"/>
      <c r="L793" s="221"/>
      <c r="M793" s="222"/>
      <c r="N793" s="221"/>
      <c r="O793" s="222"/>
      <c r="P793" s="221"/>
      <c r="Q793" s="222"/>
      <c r="R793" s="221"/>
      <c r="S793" s="222"/>
      <c r="T793" s="221"/>
      <c r="U793" s="222"/>
      <c r="V793" s="169" t="str">
        <f t="shared" si="24"/>
        <v/>
      </c>
      <c r="W793" s="39" t="str">
        <f t="shared" si="25"/>
        <v/>
      </c>
    </row>
    <row r="794" spans="10:23" ht="21.75" thickTop="1" thickBot="1">
      <c r="J794" s="221"/>
      <c r="K794" s="222"/>
      <c r="L794" s="221"/>
      <c r="M794" s="222"/>
      <c r="N794" s="221"/>
      <c r="O794" s="222"/>
      <c r="P794" s="221"/>
      <c r="Q794" s="222"/>
      <c r="R794" s="221"/>
      <c r="S794" s="222"/>
      <c r="T794" s="221"/>
      <c r="U794" s="222"/>
      <c r="V794" s="169" t="str">
        <f t="shared" si="24"/>
        <v/>
      </c>
      <c r="W794" s="39" t="str">
        <f t="shared" si="25"/>
        <v/>
      </c>
    </row>
    <row r="795" spans="10:23" ht="21.75" thickTop="1" thickBot="1">
      <c r="J795" s="221"/>
      <c r="K795" s="222"/>
      <c r="L795" s="221"/>
      <c r="M795" s="222"/>
      <c r="N795" s="221"/>
      <c r="O795" s="222"/>
      <c r="P795" s="221"/>
      <c r="Q795" s="222"/>
      <c r="R795" s="221"/>
      <c r="S795" s="222"/>
      <c r="T795" s="221"/>
      <c r="U795" s="222"/>
      <c r="V795" s="169" t="str">
        <f t="shared" si="24"/>
        <v/>
      </c>
      <c r="W795" s="39" t="str">
        <f t="shared" si="25"/>
        <v/>
      </c>
    </row>
    <row r="796" spans="10:23" ht="21.75" thickTop="1" thickBot="1">
      <c r="J796" s="221"/>
      <c r="K796" s="222"/>
      <c r="L796" s="221"/>
      <c r="M796" s="222"/>
      <c r="N796" s="221"/>
      <c r="O796" s="222"/>
      <c r="P796" s="221"/>
      <c r="Q796" s="222"/>
      <c r="R796" s="221"/>
      <c r="S796" s="222"/>
      <c r="T796" s="221"/>
      <c r="U796" s="222"/>
      <c r="V796" s="169" t="str">
        <f t="shared" si="24"/>
        <v/>
      </c>
      <c r="W796" s="39" t="str">
        <f t="shared" si="25"/>
        <v/>
      </c>
    </row>
    <row r="797" spans="10:23" ht="21.75" thickTop="1" thickBot="1">
      <c r="J797" s="221"/>
      <c r="K797" s="222"/>
      <c r="L797" s="221"/>
      <c r="M797" s="222"/>
      <c r="N797" s="221"/>
      <c r="O797" s="222"/>
      <c r="P797" s="221"/>
      <c r="Q797" s="222"/>
      <c r="R797" s="221"/>
      <c r="S797" s="222"/>
      <c r="T797" s="221"/>
      <c r="U797" s="222"/>
      <c r="V797" s="169" t="str">
        <f t="shared" si="24"/>
        <v/>
      </c>
      <c r="W797" s="39" t="str">
        <f t="shared" si="25"/>
        <v/>
      </c>
    </row>
    <row r="798" spans="10:23" ht="21.75" thickTop="1" thickBot="1">
      <c r="J798" s="221"/>
      <c r="K798" s="222"/>
      <c r="L798" s="221"/>
      <c r="M798" s="222"/>
      <c r="N798" s="221"/>
      <c r="O798" s="222"/>
      <c r="P798" s="221"/>
      <c r="Q798" s="222"/>
      <c r="R798" s="221"/>
      <c r="S798" s="222"/>
      <c r="T798" s="221"/>
      <c r="U798" s="222"/>
      <c r="V798" s="169" t="str">
        <f t="shared" si="24"/>
        <v/>
      </c>
      <c r="W798" s="39" t="str">
        <f t="shared" si="25"/>
        <v/>
      </c>
    </row>
    <row r="799" spans="10:23" ht="21.75" thickTop="1" thickBot="1">
      <c r="J799" s="221"/>
      <c r="K799" s="222"/>
      <c r="L799" s="221"/>
      <c r="M799" s="222"/>
      <c r="N799" s="221"/>
      <c r="O799" s="222"/>
      <c r="P799" s="221"/>
      <c r="Q799" s="222"/>
      <c r="R799" s="221"/>
      <c r="S799" s="222"/>
      <c r="T799" s="221"/>
      <c r="U799" s="222"/>
      <c r="V799" s="169" t="str">
        <f t="shared" si="24"/>
        <v/>
      </c>
      <c r="W799" s="39" t="str">
        <f t="shared" si="25"/>
        <v/>
      </c>
    </row>
    <row r="800" spans="10:23" ht="21.75" thickTop="1" thickBot="1">
      <c r="J800" s="221"/>
      <c r="K800" s="222"/>
      <c r="L800" s="221"/>
      <c r="M800" s="222"/>
      <c r="N800" s="221"/>
      <c r="O800" s="222"/>
      <c r="P800" s="221"/>
      <c r="Q800" s="222"/>
      <c r="R800" s="221"/>
      <c r="S800" s="222"/>
      <c r="T800" s="221"/>
      <c r="U800" s="222"/>
      <c r="V800" s="169" t="str">
        <f t="shared" si="24"/>
        <v/>
      </c>
      <c r="W800" s="39" t="str">
        <f t="shared" si="25"/>
        <v/>
      </c>
    </row>
    <row r="801" spans="10:23" ht="21.75" thickTop="1" thickBot="1">
      <c r="J801" s="221"/>
      <c r="K801" s="222"/>
      <c r="L801" s="221"/>
      <c r="M801" s="222"/>
      <c r="N801" s="221"/>
      <c r="O801" s="222"/>
      <c r="P801" s="221"/>
      <c r="Q801" s="222"/>
      <c r="R801" s="221"/>
      <c r="S801" s="222"/>
      <c r="T801" s="221"/>
      <c r="U801" s="222"/>
      <c r="V801" s="169" t="str">
        <f t="shared" si="24"/>
        <v/>
      </c>
      <c r="W801" s="39" t="str">
        <f t="shared" si="25"/>
        <v/>
      </c>
    </row>
    <row r="802" spans="10:23" ht="21.75" thickTop="1" thickBot="1">
      <c r="J802" s="221"/>
      <c r="K802" s="222"/>
      <c r="L802" s="221"/>
      <c r="M802" s="222"/>
      <c r="N802" s="221"/>
      <c r="O802" s="222"/>
      <c r="P802" s="221"/>
      <c r="Q802" s="222"/>
      <c r="R802" s="221"/>
      <c r="S802" s="222"/>
      <c r="T802" s="221"/>
      <c r="U802" s="222"/>
      <c r="V802" s="169" t="str">
        <f t="shared" si="24"/>
        <v/>
      </c>
      <c r="W802" s="39" t="str">
        <f t="shared" si="25"/>
        <v/>
      </c>
    </row>
    <row r="803" spans="10:23" ht="21.75" thickTop="1" thickBot="1">
      <c r="J803" s="221"/>
      <c r="K803" s="222"/>
      <c r="L803" s="221"/>
      <c r="M803" s="222"/>
      <c r="N803" s="221"/>
      <c r="O803" s="222"/>
      <c r="P803" s="221"/>
      <c r="Q803" s="222"/>
      <c r="R803" s="221"/>
      <c r="S803" s="222"/>
      <c r="T803" s="221"/>
      <c r="U803" s="222"/>
      <c r="V803" s="169" t="str">
        <f t="shared" si="24"/>
        <v/>
      </c>
      <c r="W803" s="39" t="str">
        <f t="shared" si="25"/>
        <v/>
      </c>
    </row>
    <row r="804" spans="10:23" ht="21.75" thickTop="1" thickBot="1">
      <c r="J804" s="221"/>
      <c r="K804" s="222"/>
      <c r="L804" s="221"/>
      <c r="M804" s="222"/>
      <c r="N804" s="221"/>
      <c r="O804" s="222"/>
      <c r="P804" s="221"/>
      <c r="Q804" s="222"/>
      <c r="R804" s="221"/>
      <c r="S804" s="222"/>
      <c r="T804" s="221"/>
      <c r="U804" s="222"/>
      <c r="V804" s="169" t="str">
        <f t="shared" si="24"/>
        <v/>
      </c>
      <c r="W804" s="39" t="str">
        <f t="shared" si="25"/>
        <v/>
      </c>
    </row>
    <row r="805" spans="10:23" ht="21.75" thickTop="1" thickBot="1">
      <c r="J805" s="221"/>
      <c r="K805" s="222"/>
      <c r="L805" s="221"/>
      <c r="M805" s="222"/>
      <c r="N805" s="221"/>
      <c r="O805" s="222"/>
      <c r="P805" s="221"/>
      <c r="Q805" s="222"/>
      <c r="R805" s="221"/>
      <c r="S805" s="222"/>
      <c r="T805" s="221"/>
      <c r="U805" s="222"/>
      <c r="V805" s="169" t="str">
        <f t="shared" si="24"/>
        <v/>
      </c>
      <c r="W805" s="39" t="str">
        <f t="shared" si="25"/>
        <v/>
      </c>
    </row>
    <row r="806" spans="10:23" ht="21.75" thickTop="1" thickBot="1">
      <c r="J806" s="221"/>
      <c r="K806" s="222"/>
      <c r="L806" s="221"/>
      <c r="M806" s="222"/>
      <c r="N806" s="221"/>
      <c r="O806" s="222"/>
      <c r="P806" s="221"/>
      <c r="Q806" s="222"/>
      <c r="R806" s="221"/>
      <c r="S806" s="222"/>
      <c r="T806" s="221"/>
      <c r="U806" s="222"/>
      <c r="V806" s="169" t="str">
        <f t="shared" si="24"/>
        <v/>
      </c>
      <c r="W806" s="39" t="str">
        <f t="shared" si="25"/>
        <v/>
      </c>
    </row>
    <row r="807" spans="10:23" ht="21.75" thickTop="1" thickBot="1">
      <c r="J807" s="221"/>
      <c r="K807" s="222"/>
      <c r="L807" s="221"/>
      <c r="M807" s="222"/>
      <c r="N807" s="221"/>
      <c r="O807" s="222"/>
      <c r="P807" s="221"/>
      <c r="Q807" s="222"/>
      <c r="R807" s="221"/>
      <c r="S807" s="222"/>
      <c r="T807" s="221"/>
      <c r="U807" s="222"/>
      <c r="V807" s="169" t="str">
        <f t="shared" si="24"/>
        <v/>
      </c>
      <c r="W807" s="39" t="str">
        <f t="shared" si="25"/>
        <v/>
      </c>
    </row>
    <row r="808" spans="10:23" ht="21.75" thickTop="1" thickBot="1">
      <c r="J808" s="221"/>
      <c r="K808" s="222"/>
      <c r="L808" s="221"/>
      <c r="M808" s="222"/>
      <c r="N808" s="221"/>
      <c r="O808" s="222"/>
      <c r="P808" s="221"/>
      <c r="Q808" s="222"/>
      <c r="R808" s="221"/>
      <c r="S808" s="222"/>
      <c r="T808" s="221"/>
      <c r="U808" s="222"/>
      <c r="V808" s="169" t="str">
        <f t="shared" si="24"/>
        <v/>
      </c>
      <c r="W808" s="39" t="str">
        <f t="shared" si="25"/>
        <v/>
      </c>
    </row>
    <row r="809" spans="10:23" ht="21.75" thickTop="1" thickBot="1">
      <c r="J809" s="221"/>
      <c r="K809" s="222"/>
      <c r="L809" s="221"/>
      <c r="M809" s="222"/>
      <c r="N809" s="221"/>
      <c r="O809" s="222"/>
      <c r="P809" s="221"/>
      <c r="Q809" s="222"/>
      <c r="R809" s="221"/>
      <c r="S809" s="222"/>
      <c r="T809" s="221"/>
      <c r="U809" s="222"/>
      <c r="V809" s="169" t="str">
        <f t="shared" si="24"/>
        <v/>
      </c>
      <c r="W809" s="39" t="str">
        <f t="shared" si="25"/>
        <v/>
      </c>
    </row>
    <row r="810" spans="10:23" ht="21.75" thickTop="1" thickBot="1">
      <c r="J810" s="221"/>
      <c r="K810" s="222"/>
      <c r="L810" s="221"/>
      <c r="M810" s="222"/>
      <c r="N810" s="221"/>
      <c r="O810" s="222"/>
      <c r="P810" s="221"/>
      <c r="Q810" s="222"/>
      <c r="R810" s="221"/>
      <c r="S810" s="222"/>
      <c r="T810" s="221"/>
      <c r="U810" s="222"/>
      <c r="V810" s="169" t="str">
        <f t="shared" si="24"/>
        <v/>
      </c>
      <c r="W810" s="39" t="str">
        <f t="shared" si="25"/>
        <v/>
      </c>
    </row>
    <row r="811" spans="10:23" ht="21.75" thickTop="1" thickBot="1">
      <c r="J811" s="221"/>
      <c r="K811" s="222"/>
      <c r="L811" s="221"/>
      <c r="M811" s="222"/>
      <c r="N811" s="221"/>
      <c r="O811" s="222"/>
      <c r="P811" s="221"/>
      <c r="Q811" s="222"/>
      <c r="R811" s="221"/>
      <c r="S811" s="222"/>
      <c r="T811" s="221"/>
      <c r="U811" s="222"/>
      <c r="V811" s="169" t="str">
        <f t="shared" si="24"/>
        <v/>
      </c>
      <c r="W811" s="39" t="str">
        <f t="shared" si="25"/>
        <v/>
      </c>
    </row>
    <row r="812" spans="10:23" ht="13.5" thickTop="1"/>
  </sheetData>
  <sheetProtection sheet="1" objects="1" scenarios="1"/>
  <mergeCells count="11">
    <mergeCell ref="C11:Y11"/>
    <mergeCell ref="C12:Y12"/>
    <mergeCell ref="C19:Y20"/>
    <mergeCell ref="A23:A27"/>
    <mergeCell ref="V21:W21"/>
    <mergeCell ref="C14:Y15"/>
    <mergeCell ref="L21:M21"/>
    <mergeCell ref="N21:O21"/>
    <mergeCell ref="P21:Q21"/>
    <mergeCell ref="R21:S21"/>
    <mergeCell ref="T21:U21"/>
  </mergeCells>
  <phoneticPr fontId="87" type="noConversion"/>
  <conditionalFormatting sqref="I23:I43">
    <cfRule type="cellIs" dxfId="56" priority="1" stopIfTrue="1" operator="equal">
      <formula>"Boiler"</formula>
    </cfRule>
  </conditionalFormatting>
  <conditionalFormatting sqref="Z23:Z43">
    <cfRule type="expression" dxfId="55" priority="2" stopIfTrue="1">
      <formula>AND(I23="Boiler",$Z$5&gt;24)</formula>
    </cfRule>
  </conditionalFormatting>
  <conditionalFormatting sqref="X23:X43">
    <cfRule type="expression" dxfId="54" priority="3" stopIfTrue="1">
      <formula>AND(OR(H23="x",I23="x"),X23="")</formula>
    </cfRule>
  </conditionalFormatting>
  <conditionalFormatting sqref="N23:N811 R23:R811 P23:P811 L23:L811 T23:T811">
    <cfRule type="expression" dxfId="53" priority="4" stopIfTrue="1">
      <formula>COUNTA(K23,L23,M23)&gt;1</formula>
    </cfRule>
  </conditionalFormatting>
  <conditionalFormatting sqref="K23:K811">
    <cfRule type="expression" dxfId="52" priority="5" stopIfTrue="1">
      <formula>COUNTA(K23,L23)&gt;1</formula>
    </cfRule>
  </conditionalFormatting>
  <conditionalFormatting sqref="V23:V811">
    <cfRule type="expression" dxfId="51" priority="6" stopIfTrue="1">
      <formula>COUNTIF(V23:W23,"x")=2</formula>
    </cfRule>
  </conditionalFormatting>
  <conditionalFormatting sqref="Q23:Q811 S23:S811 M23:M811 O23:O811 U23:U811">
    <cfRule type="expression" dxfId="50" priority="7" stopIfTrue="1">
      <formula>COUNTA($K23,$M23,$O23,$Q23,$S23,$U23)&gt;1</formula>
    </cfRule>
  </conditionalFormatting>
  <conditionalFormatting sqref="W23:W811">
    <cfRule type="expression" dxfId="49" priority="8" stopIfTrue="1">
      <formula>COUNTIF(V23:W23,"x")=2</formula>
    </cfRule>
  </conditionalFormatting>
  <printOptions horizontalCentered="1"/>
  <pageMargins left="1.05" right="0.42" top="0.56999999999999995" bottom="1.1023622047244095" header="0.38" footer="0.6"/>
  <pageSetup paperSize="9" orientation="portrait" horizontalDpi="4294967292" verticalDpi="4294967292" r:id="rId1"/>
  <headerFooter alignWithMargins="0">
    <oddHeader>&amp;C &amp;R&amp;D</oddHeader>
    <oddFooter xml:space="preserve">&amp;L&amp;8          &amp;A, Seite &amp;P von &amp;N&amp;C &amp;R&amp;9Unterschrift des Verantwortlichen  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19459" r:id="rId4">
          <objectPr defaultSize="0" autoPict="0" r:id="rId5">
            <anchor moveWithCells="1">
              <from>
                <xdr:col>36</xdr:col>
                <xdr:colOff>47625</xdr:colOff>
                <xdr:row>0</xdr:row>
                <xdr:rowOff>28575</xdr:rowOff>
              </from>
              <to>
                <xdr:col>36</xdr:col>
                <xdr:colOff>295275</xdr:colOff>
                <xdr:row>1</xdr:row>
                <xdr:rowOff>76200</xdr:rowOff>
              </to>
            </anchor>
          </objectPr>
        </oleObject>
      </mc:Choice>
      <mc:Fallback>
        <oleObject progId="MS_ClipArt_Gallery" shapeId="1945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20"/>
  <sheetViews>
    <sheetView showGridLines="0" showZeros="0" topLeftCell="A2" zoomScale="121" zoomScaleNormal="121" zoomScaleSheetLayoutView="90" workbookViewId="0">
      <selection activeCell="A9" sqref="A9:B9"/>
    </sheetView>
  </sheetViews>
  <sheetFormatPr baseColWidth="10" defaultRowHeight="12.75"/>
  <cols>
    <col min="1" max="1" width="7.42578125" style="6" bestFit="1" customWidth="1"/>
    <col min="2" max="2" width="5.42578125" style="6" bestFit="1" customWidth="1"/>
    <col min="3" max="3" width="9.5703125" style="6" bestFit="1" customWidth="1"/>
    <col min="4" max="4" width="9.7109375" style="252" bestFit="1" customWidth="1"/>
    <col min="5" max="6" width="5.140625" style="6" customWidth="1"/>
    <col min="7" max="7" width="24.42578125" style="6" customWidth="1"/>
    <col min="8" max="19" width="5.140625" style="6" customWidth="1"/>
    <col min="20" max="20" width="5.140625" style="10" customWidth="1"/>
    <col min="21" max="21" width="5.140625" style="6" customWidth="1"/>
    <col min="22" max="22" width="7.28515625" style="6" customWidth="1"/>
    <col min="23" max="23" width="13" style="6" customWidth="1"/>
    <col min="24" max="24" width="8.85546875" style="6" customWidth="1"/>
    <col min="25" max="26" width="5.28515625" style="6" customWidth="1"/>
    <col min="27" max="27" width="5.28515625" style="253" customWidth="1"/>
    <col min="28" max="28" width="3.42578125" style="6" customWidth="1"/>
    <col min="29" max="16384" width="11.42578125" style="6"/>
  </cols>
  <sheetData>
    <row r="1" spans="1:27" s="153" customFormat="1" ht="9.9499999999999993" customHeight="1">
      <c r="A1" s="168"/>
      <c r="B1" s="364"/>
      <c r="C1" s="365"/>
      <c r="D1" s="366"/>
      <c r="E1" s="156">
        <f>COUNTIF(E14:E814,"X")</f>
        <v>0</v>
      </c>
      <c r="F1" s="156">
        <f>COUNTIF(F14:F814,"X")</f>
        <v>0</v>
      </c>
      <c r="G1" s="157">
        <f>IF(E2=G2,G2,"FEHLER")</f>
        <v>0</v>
      </c>
      <c r="H1" s="157" t="str">
        <f>IF(G2=0,"",IF(G2=G1,G1,"FEHLER"))</f>
        <v/>
      </c>
      <c r="I1" s="157">
        <f>IF(COUNTIF(I14:I814,"X")&gt;0,COUNTIF(I14:I814,"X"),0)</f>
        <v>0</v>
      </c>
      <c r="J1" s="155"/>
      <c r="K1" s="157">
        <f>IF(COUNTIF(K14:K814,"X")&gt;0,COUNTIF(K14:K814,"X"),0)</f>
        <v>0</v>
      </c>
      <c r="L1" s="155"/>
      <c r="M1" s="157">
        <f>IF(COUNTIF(M14:M814,"X")&gt;0,COUNTIF(M14:M814,"X"),0)</f>
        <v>0</v>
      </c>
      <c r="N1" s="155"/>
      <c r="O1" s="157">
        <f>IF(COUNTIF(O14:O814,"X")&gt;0,COUNTIF(O14:O814,"X"),0)</f>
        <v>0</v>
      </c>
      <c r="P1" s="155"/>
      <c r="Q1" s="157">
        <f>IF(COUNTIF(Q14:Q814,"X")&gt;0,COUNTIF(Q14:Q814,"X"),0)</f>
        <v>0</v>
      </c>
      <c r="R1" s="155"/>
      <c r="S1" s="157">
        <f>IF(COUNTIF(S14:S814,"X")&gt;0,COUNTIF(S14:S814,"X"),0)</f>
        <v>0</v>
      </c>
      <c r="T1" s="157">
        <f>IF(SUM(I1:S1)=0,0,SUM(I1:S1))</f>
        <v>0</v>
      </c>
      <c r="U1" s="157">
        <f>IF(COUNTIF(U14:U814,"X")&gt;0,COUNTIF(U14:U814,"X"),0)</f>
        <v>0</v>
      </c>
      <c r="V1" s="156">
        <f>IF(T1=U1,U1,"FEHLER")</f>
        <v>0</v>
      </c>
      <c r="W1" s="157" t="str">
        <f>IF(H1="","",IF(H1=SUM(L2,COUNT(V14:V814)),H1,"FEHLER"))</f>
        <v/>
      </c>
      <c r="X1" s="158" t="s">
        <v>75</v>
      </c>
      <c r="Y1" s="160" t="str">
        <f>W1</f>
        <v/>
      </c>
      <c r="Z1" s="161">
        <f>F1</f>
        <v>0</v>
      </c>
      <c r="AA1" s="201">
        <f>IF(SUM(AA14:AA814)=0,0,SUM(AA14:AA814))</f>
        <v>0</v>
      </c>
    </row>
    <row r="2" spans="1:27" s="154" customFormat="1" ht="9.9499999999999993" customHeight="1">
      <c r="A2" s="371" t="s">
        <v>66</v>
      </c>
      <c r="B2" s="371"/>
      <c r="C2" s="371"/>
      <c r="D2" s="371"/>
      <c r="E2" s="165">
        <f>SUM(E1:F1)+L2</f>
        <v>0</v>
      </c>
      <c r="F2" s="166">
        <f>COUNTA(V14:V814)+L2</f>
        <v>0</v>
      </c>
      <c r="G2" s="167">
        <f>COUNTA(G14:G814)+L2</f>
        <v>0</v>
      </c>
      <c r="H2" s="385" t="s">
        <v>67</v>
      </c>
      <c r="I2" s="385"/>
      <c r="J2" s="385"/>
      <c r="K2" s="385"/>
      <c r="L2" s="499"/>
      <c r="M2" s="294" t="s">
        <v>68</v>
      </c>
      <c r="N2" s="295"/>
      <c r="O2" s="295"/>
      <c r="P2" s="295"/>
      <c r="Q2" s="295"/>
      <c r="R2" s="295"/>
      <c r="S2" s="295"/>
      <c r="T2" s="295"/>
      <c r="U2" s="295"/>
      <c r="V2" s="159" t="str">
        <f>IF(MIN(V14:V814)=0,"",MIN(V14:V814))</f>
        <v/>
      </c>
      <c r="W2" s="155"/>
      <c r="X2" s="203" t="s">
        <v>74</v>
      </c>
      <c r="Y2" s="204">
        <f>IF(Y1=0,0,SUM(Y14:Y814))</f>
        <v>0</v>
      </c>
      <c r="Z2" s="204">
        <f>SUM(Z14:Z814)</f>
        <v>0</v>
      </c>
      <c r="AA2" s="162">
        <f>AA1</f>
        <v>0</v>
      </c>
    </row>
    <row r="3" spans="1:27" s="22" customFormat="1" ht="3.75" customHeight="1" thickBot="1">
      <c r="A3" s="141"/>
      <c r="B3" s="142"/>
      <c r="C3" s="143"/>
      <c r="D3" s="144"/>
      <c r="F3" s="102"/>
      <c r="G3" s="23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7"/>
      <c r="U3" s="104"/>
      <c r="V3" s="104"/>
      <c r="W3" s="384"/>
      <c r="X3" s="384"/>
      <c r="Y3" s="202" t="str">
        <f>IF(Y1="","",IF(Y1="FEHLER","",SUM(Y1-Y2)))</f>
        <v/>
      </c>
      <c r="Z3" s="202">
        <f>SUM(Z1-Z2)</f>
        <v>0</v>
      </c>
      <c r="AA3" s="199">
        <f>SUM(AA1)</f>
        <v>0</v>
      </c>
    </row>
    <row r="4" spans="1:27" s="22" customFormat="1" ht="24" customHeight="1" thickTop="1">
      <c r="G4" s="25"/>
      <c r="H4" s="495" t="s">
        <v>175</v>
      </c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145"/>
      <c r="U4" s="103"/>
      <c r="V4" s="106"/>
      <c r="W4" s="25"/>
      <c r="X4" s="25"/>
      <c r="Y4" s="237" t="s">
        <v>73</v>
      </c>
      <c r="Z4" s="229" t="s">
        <v>73</v>
      </c>
      <c r="AA4" s="230" t="s">
        <v>73</v>
      </c>
    </row>
    <row r="5" spans="1:27" s="22" customFormat="1" ht="12" customHeight="1">
      <c r="H5" s="407" t="s">
        <v>190</v>
      </c>
      <c r="I5" s="407"/>
      <c r="J5" s="407"/>
      <c r="K5" s="407"/>
      <c r="L5" s="411" t="s">
        <v>189</v>
      </c>
      <c r="M5" s="411"/>
      <c r="N5" s="411"/>
      <c r="O5" s="411"/>
      <c r="P5" s="395" t="s">
        <v>191</v>
      </c>
      <c r="Q5" s="395"/>
      <c r="R5" s="395"/>
      <c r="S5" s="395"/>
      <c r="W5" s="336"/>
      <c r="X5" s="337"/>
      <c r="Y5" s="231"/>
      <c r="Z5" s="224"/>
      <c r="AA5" s="226"/>
    </row>
    <row r="6" spans="1:27" s="22" customFormat="1" ht="12" customHeight="1">
      <c r="H6" s="407"/>
      <c r="I6" s="407"/>
      <c r="J6" s="407"/>
      <c r="K6" s="407"/>
      <c r="L6" s="411"/>
      <c r="M6" s="411"/>
      <c r="N6" s="411"/>
      <c r="O6" s="411"/>
      <c r="P6" s="395"/>
      <c r="Q6" s="395"/>
      <c r="R6" s="395"/>
      <c r="S6" s="395"/>
      <c r="Y6" s="231"/>
      <c r="Z6" s="224"/>
      <c r="AA6" s="226"/>
    </row>
    <row r="7" spans="1:27" s="22" customFormat="1" ht="12" customHeight="1" thickBot="1">
      <c r="H7" s="408"/>
      <c r="I7" s="408"/>
      <c r="J7" s="408"/>
      <c r="K7" s="408"/>
      <c r="L7" s="412"/>
      <c r="M7" s="412"/>
      <c r="N7" s="412"/>
      <c r="O7" s="412"/>
      <c r="P7" s="396"/>
      <c r="Q7" s="396"/>
      <c r="R7" s="396"/>
      <c r="S7" s="396"/>
      <c r="Y7" s="231"/>
      <c r="Z7" s="224"/>
      <c r="AA7" s="226"/>
    </row>
    <row r="8" spans="1:27" s="22" customFormat="1" ht="12" customHeight="1" thickTop="1">
      <c r="A8" s="380" t="s">
        <v>137</v>
      </c>
      <c r="B8" s="381"/>
      <c r="C8" s="380" t="s">
        <v>44</v>
      </c>
      <c r="D8" s="386"/>
      <c r="E8" s="386"/>
      <c r="F8" s="381"/>
      <c r="G8" s="308" t="s">
        <v>45</v>
      </c>
      <c r="H8" s="387" t="s">
        <v>176</v>
      </c>
      <c r="I8" s="388"/>
      <c r="J8" s="398" t="s">
        <v>177</v>
      </c>
      <c r="K8" s="398"/>
      <c r="L8" s="398"/>
      <c r="M8" s="398"/>
      <c r="N8" s="398"/>
      <c r="O8" s="399"/>
      <c r="P8" s="397" t="s">
        <v>178</v>
      </c>
      <c r="Q8" s="398"/>
      <c r="R8" s="398"/>
      <c r="S8" s="399"/>
      <c r="T8" s="409" t="s">
        <v>127</v>
      </c>
      <c r="U8" s="410"/>
      <c r="V8" s="380" t="s">
        <v>201</v>
      </c>
      <c r="W8" s="381"/>
      <c r="X8" s="309" t="s">
        <v>46</v>
      </c>
      <c r="Y8" s="231"/>
      <c r="Z8" s="224"/>
      <c r="AA8" s="226"/>
    </row>
    <row r="9" spans="1:27" s="22" customFormat="1" ht="12" customHeight="1" thickBot="1">
      <c r="A9" s="419"/>
      <c r="B9" s="420"/>
      <c r="C9" s="421"/>
      <c r="D9" s="422"/>
      <c r="E9" s="422"/>
      <c r="F9" s="423"/>
      <c r="G9" s="339"/>
      <c r="H9" s="389"/>
      <c r="I9" s="390"/>
      <c r="J9" s="391" t="s">
        <v>179</v>
      </c>
      <c r="K9" s="392"/>
      <c r="L9" s="483" t="s">
        <v>185</v>
      </c>
      <c r="M9" s="436"/>
      <c r="N9" s="435" t="s">
        <v>186</v>
      </c>
      <c r="O9" s="436"/>
      <c r="P9" s="400" t="s">
        <v>180</v>
      </c>
      <c r="Q9" s="401"/>
      <c r="R9" s="401"/>
      <c r="S9" s="402"/>
      <c r="T9" s="405" t="s">
        <v>19</v>
      </c>
      <c r="U9" s="406"/>
      <c r="V9" s="382"/>
      <c r="W9" s="383"/>
      <c r="X9" s="310">
        <v>16</v>
      </c>
      <c r="Y9" s="224"/>
      <c r="Z9" s="224"/>
      <c r="AA9" s="226"/>
    </row>
    <row r="10" spans="1:27" ht="12" customHeight="1">
      <c r="A10" s="311"/>
      <c r="B10" s="312"/>
      <c r="C10" s="313"/>
      <c r="D10" s="312"/>
      <c r="E10" s="314"/>
      <c r="F10" s="313"/>
      <c r="G10" s="313"/>
      <c r="H10" s="439" t="s">
        <v>181</v>
      </c>
      <c r="I10" s="440"/>
      <c r="J10" s="447" t="s">
        <v>182</v>
      </c>
      <c r="K10" s="448"/>
      <c r="L10" s="477" t="s">
        <v>114</v>
      </c>
      <c r="M10" s="478"/>
      <c r="N10" s="478"/>
      <c r="O10" s="479"/>
      <c r="P10" s="480" t="s">
        <v>194</v>
      </c>
      <c r="Q10" s="481"/>
      <c r="R10" s="481"/>
      <c r="S10" s="482"/>
      <c r="T10" s="453" t="s">
        <v>197</v>
      </c>
      <c r="U10" s="454"/>
      <c r="V10" s="454"/>
      <c r="W10" s="455"/>
      <c r="X10" s="315"/>
      <c r="Y10" s="231"/>
      <c r="Z10" s="224"/>
      <c r="AA10" s="226"/>
    </row>
    <row r="11" spans="1:27" ht="12" customHeight="1">
      <c r="A11" s="338" t="s">
        <v>3</v>
      </c>
      <c r="B11" s="306" t="s">
        <v>4</v>
      </c>
      <c r="C11" s="338" t="s">
        <v>5</v>
      </c>
      <c r="D11" s="306" t="s">
        <v>6</v>
      </c>
      <c r="E11" s="378" t="s">
        <v>7</v>
      </c>
      <c r="F11" s="379"/>
      <c r="G11" s="307" t="s">
        <v>123</v>
      </c>
      <c r="H11" s="441"/>
      <c r="I11" s="442"/>
      <c r="J11" s="449"/>
      <c r="K11" s="450"/>
      <c r="L11" s="430" t="s">
        <v>195</v>
      </c>
      <c r="M11" s="431"/>
      <c r="N11" s="432" t="s">
        <v>119</v>
      </c>
      <c r="O11" s="431"/>
      <c r="P11" s="433" t="s">
        <v>193</v>
      </c>
      <c r="Q11" s="433"/>
      <c r="R11" s="434" t="s">
        <v>118</v>
      </c>
      <c r="S11" s="434"/>
      <c r="T11" s="456" t="s">
        <v>196</v>
      </c>
      <c r="U11" s="457"/>
      <c r="V11" s="460" t="s">
        <v>48</v>
      </c>
      <c r="W11" s="460" t="s">
        <v>187</v>
      </c>
      <c r="X11" s="451" t="s">
        <v>188</v>
      </c>
      <c r="Y11" s="231"/>
      <c r="Z11" s="224"/>
      <c r="AA11" s="226"/>
    </row>
    <row r="12" spans="1:27" ht="11.25" customHeight="1">
      <c r="A12" s="27"/>
      <c r="B12" s="28"/>
      <c r="C12" s="27"/>
      <c r="D12" s="28"/>
      <c r="E12" s="437" t="s">
        <v>43</v>
      </c>
      <c r="F12" s="438"/>
      <c r="G12" s="316"/>
      <c r="H12" s="443"/>
      <c r="I12" s="444"/>
      <c r="J12" s="445" t="s">
        <v>183</v>
      </c>
      <c r="K12" s="446"/>
      <c r="L12" s="403" t="s">
        <v>199</v>
      </c>
      <c r="M12" s="404"/>
      <c r="N12" s="413" t="s">
        <v>184</v>
      </c>
      <c r="O12" s="414"/>
      <c r="P12" s="415" t="s">
        <v>200</v>
      </c>
      <c r="Q12" s="416"/>
      <c r="R12" s="417" t="s">
        <v>192</v>
      </c>
      <c r="S12" s="418"/>
      <c r="T12" s="458"/>
      <c r="U12" s="459"/>
      <c r="V12" s="461"/>
      <c r="W12" s="461"/>
      <c r="X12" s="452"/>
      <c r="Y12" s="231"/>
      <c r="Z12" s="224"/>
      <c r="AA12" s="226"/>
    </row>
    <row r="13" spans="1:27" ht="9.75" customHeight="1" thickBot="1">
      <c r="A13" s="323" t="s">
        <v>13</v>
      </c>
      <c r="B13" s="324" t="s">
        <v>13</v>
      </c>
      <c r="C13" s="323" t="s">
        <v>121</v>
      </c>
      <c r="D13" s="324" t="s">
        <v>129</v>
      </c>
      <c r="E13" s="325" t="s">
        <v>15</v>
      </c>
      <c r="F13" s="326" t="s">
        <v>16</v>
      </c>
      <c r="G13" s="327" t="s">
        <v>128</v>
      </c>
      <c r="H13" s="300" t="s">
        <v>17</v>
      </c>
      <c r="I13" s="301" t="s">
        <v>18</v>
      </c>
      <c r="J13" s="302" t="s">
        <v>17</v>
      </c>
      <c r="K13" s="301" t="s">
        <v>18</v>
      </c>
      <c r="L13" s="300" t="s">
        <v>17</v>
      </c>
      <c r="M13" s="301" t="s">
        <v>18</v>
      </c>
      <c r="N13" s="300" t="s">
        <v>17</v>
      </c>
      <c r="O13" s="301" t="s">
        <v>18</v>
      </c>
      <c r="P13" s="300" t="s">
        <v>17</v>
      </c>
      <c r="Q13" s="301" t="s">
        <v>18</v>
      </c>
      <c r="R13" s="300" t="s">
        <v>17</v>
      </c>
      <c r="S13" s="301" t="s">
        <v>18</v>
      </c>
      <c r="T13" s="332" t="s">
        <v>19</v>
      </c>
      <c r="U13" s="333" t="s">
        <v>20</v>
      </c>
      <c r="V13" s="334" t="s">
        <v>111</v>
      </c>
      <c r="W13" s="323" t="s">
        <v>198</v>
      </c>
      <c r="X13" s="335" t="s">
        <v>22</v>
      </c>
      <c r="Y13" s="232"/>
      <c r="Z13" s="225"/>
      <c r="AA13" s="227"/>
    </row>
    <row r="14" spans="1:27" ht="26.1" customHeight="1" thickBot="1">
      <c r="A14" s="317"/>
      <c r="B14" s="318"/>
      <c r="C14" s="317"/>
      <c r="D14" s="322"/>
      <c r="E14" s="496"/>
      <c r="F14" s="497"/>
      <c r="G14" s="322"/>
      <c r="H14" s="498"/>
      <c r="I14" s="299"/>
      <c r="J14" s="498"/>
      <c r="K14" s="299"/>
      <c r="L14" s="498"/>
      <c r="M14" s="299"/>
      <c r="N14" s="498"/>
      <c r="O14" s="299"/>
      <c r="P14" s="498"/>
      <c r="Q14" s="299"/>
      <c r="R14" s="498"/>
      <c r="S14" s="299"/>
      <c r="T14" s="328" t="str">
        <f>IF(AND(COUNTA(I14,K14,M14,O14,Q14,S14)=0,COUNTA(H14,J14,L14,N14,P14,R14)=6),"x","")</f>
        <v/>
      </c>
      <c r="U14" s="329" t="str">
        <f>IF(COUNTA(I14,K14,M14,O14,Q14,S14)=1,"x","")</f>
        <v/>
      </c>
      <c r="V14" s="330"/>
      <c r="W14" s="331"/>
      <c r="X14" s="41" t="str">
        <f>IF(AND(T14="x",U14="",V14&gt;0),EDATE(V14,$X$9),"")</f>
        <v/>
      </c>
      <c r="Y14" s="205" t="str">
        <f t="shared" ref="Y14:Y77" si="0">IF(AND(COUNTA(G14)=1,COUNTIF(T14:U14,"x")=0),1,"")</f>
        <v/>
      </c>
      <c r="Z14" s="205" t="str">
        <f t="shared" ref="Z14:Z77" si="1">IF(AND($Y14=1,F14="x"),1,"")</f>
        <v/>
      </c>
      <c r="AA14" s="200">
        <f t="shared" ref="AA14:AA77" si="2">IF(AND(U14="X",F14="X"),1,0)</f>
        <v>0</v>
      </c>
    </row>
    <row r="15" spans="1:27" ht="25.5" customHeight="1" thickTop="1" thickBot="1">
      <c r="A15" s="32"/>
      <c r="B15" s="33"/>
      <c r="C15" s="32"/>
      <c r="D15" s="34"/>
      <c r="E15" s="35"/>
      <c r="F15" s="36"/>
      <c r="G15" s="34"/>
      <c r="H15" s="1"/>
      <c r="I15" s="2"/>
      <c r="J15" s="1"/>
      <c r="K15" s="2"/>
      <c r="L15" s="1"/>
      <c r="M15" s="2"/>
      <c r="N15" s="1"/>
      <c r="O15" s="2"/>
      <c r="P15" s="1"/>
      <c r="Q15" s="2"/>
      <c r="R15" s="1"/>
      <c r="S15" s="2"/>
      <c r="T15" s="169" t="str">
        <f t="shared" ref="T15:T78" si="3">IF(AND(COUNTA(I15,K15,M15,O15,Q15,S15)=0,COUNTA(H15,J15,L15,N15,P15,R15)=6),"x","")</f>
        <v/>
      </c>
      <c r="U15" s="39" t="str">
        <f t="shared" ref="U15:U78" si="4">IF(COUNTA(I15,K15,M15,O15,Q15,S15)=1,"x","")</f>
        <v/>
      </c>
      <c r="V15" s="170"/>
      <c r="W15" s="40"/>
      <c r="X15" s="41" t="str">
        <f t="shared" ref="X15:X78" si="5">IF(AND(T15="x",U15="",V15&gt;0),EDATE(V15,$X$9),"")</f>
        <v/>
      </c>
      <c r="Y15" s="205" t="str">
        <f>IF(AND(COUNTA(G15)=1,COUNTIF(T15:U15,"x")=0),1,"")</f>
        <v/>
      </c>
      <c r="Z15" s="205" t="str">
        <f t="shared" si="1"/>
        <v/>
      </c>
      <c r="AA15" s="200">
        <f t="shared" si="2"/>
        <v>0</v>
      </c>
    </row>
    <row r="16" spans="1:27" ht="26.1" customHeight="1" thickTop="1" thickBot="1">
      <c r="A16" s="32"/>
      <c r="B16" s="33"/>
      <c r="C16" s="32"/>
      <c r="D16" s="34"/>
      <c r="E16" s="35"/>
      <c r="F16" s="36"/>
      <c r="G16" s="34"/>
      <c r="H16" s="1"/>
      <c r="I16" s="2"/>
      <c r="J16" s="1"/>
      <c r="K16" s="2"/>
      <c r="L16" s="1"/>
      <c r="M16" s="2"/>
      <c r="N16" s="1"/>
      <c r="O16" s="2"/>
      <c r="P16" s="1"/>
      <c r="Q16" s="2"/>
      <c r="R16" s="1"/>
      <c r="S16" s="2"/>
      <c r="T16" s="169" t="str">
        <f t="shared" si="3"/>
        <v/>
      </c>
      <c r="U16" s="39" t="str">
        <f t="shared" si="4"/>
        <v/>
      </c>
      <c r="V16" s="170"/>
      <c r="W16" s="40"/>
      <c r="X16" s="41" t="str">
        <f t="shared" si="5"/>
        <v/>
      </c>
      <c r="Y16" s="205" t="str">
        <f t="shared" si="0"/>
        <v/>
      </c>
      <c r="Z16" s="205" t="str">
        <f t="shared" si="1"/>
        <v/>
      </c>
      <c r="AA16" s="200">
        <f t="shared" si="2"/>
        <v>0</v>
      </c>
    </row>
    <row r="17" spans="1:27" ht="26.1" customHeight="1" thickTop="1" thickBot="1">
      <c r="A17" s="32"/>
      <c r="B17" s="33"/>
      <c r="C17" s="32"/>
      <c r="D17" s="34"/>
      <c r="E17" s="35"/>
      <c r="F17" s="36"/>
      <c r="G17" s="34"/>
      <c r="H17" s="1"/>
      <c r="I17" s="2"/>
      <c r="J17" s="1"/>
      <c r="K17" s="2"/>
      <c r="L17" s="1"/>
      <c r="M17" s="2"/>
      <c r="N17" s="1"/>
      <c r="O17" s="2"/>
      <c r="P17" s="1"/>
      <c r="Q17" s="2"/>
      <c r="R17" s="1"/>
      <c r="S17" s="2"/>
      <c r="T17" s="169" t="str">
        <f t="shared" si="3"/>
        <v/>
      </c>
      <c r="U17" s="39" t="str">
        <f t="shared" si="4"/>
        <v/>
      </c>
      <c r="V17" s="170"/>
      <c r="W17" s="40"/>
      <c r="X17" s="41" t="str">
        <f t="shared" si="5"/>
        <v/>
      </c>
      <c r="Y17" s="205" t="str">
        <f t="shared" si="0"/>
        <v/>
      </c>
      <c r="Z17" s="205" t="str">
        <f t="shared" si="1"/>
        <v/>
      </c>
      <c r="AA17" s="200">
        <f t="shared" si="2"/>
        <v>0</v>
      </c>
    </row>
    <row r="18" spans="1:27" ht="26.1" customHeight="1" thickTop="1" thickBot="1">
      <c r="A18" s="32"/>
      <c r="B18" s="33"/>
      <c r="C18" s="32"/>
      <c r="D18" s="34"/>
      <c r="E18" s="35"/>
      <c r="F18" s="36"/>
      <c r="G18" s="34"/>
      <c r="H18" s="1"/>
      <c r="I18" s="2"/>
      <c r="J18" s="1"/>
      <c r="K18" s="2"/>
      <c r="L18" s="1"/>
      <c r="M18" s="2"/>
      <c r="N18" s="1"/>
      <c r="O18" s="2"/>
      <c r="P18" s="1"/>
      <c r="Q18" s="2"/>
      <c r="R18" s="1"/>
      <c r="S18" s="2"/>
      <c r="T18" s="169" t="str">
        <f t="shared" si="3"/>
        <v/>
      </c>
      <c r="U18" s="39" t="str">
        <f t="shared" si="4"/>
        <v/>
      </c>
      <c r="V18" s="170"/>
      <c r="W18" s="40"/>
      <c r="X18" s="41" t="str">
        <f t="shared" si="5"/>
        <v/>
      </c>
      <c r="Y18" s="205" t="str">
        <f t="shared" si="0"/>
        <v/>
      </c>
      <c r="Z18" s="205" t="str">
        <f t="shared" si="1"/>
        <v/>
      </c>
      <c r="AA18" s="200">
        <f t="shared" si="2"/>
        <v>0</v>
      </c>
    </row>
    <row r="19" spans="1:27" ht="26.1" customHeight="1" thickTop="1" thickBot="1">
      <c r="A19" s="32"/>
      <c r="B19" s="33"/>
      <c r="C19" s="32"/>
      <c r="D19" s="34"/>
      <c r="E19" s="35"/>
      <c r="F19" s="36"/>
      <c r="G19" s="34"/>
      <c r="H19" s="1"/>
      <c r="I19" s="2"/>
      <c r="J19" s="1"/>
      <c r="K19" s="2"/>
      <c r="L19" s="1"/>
      <c r="M19" s="2"/>
      <c r="N19" s="1"/>
      <c r="O19" s="2"/>
      <c r="P19" s="1"/>
      <c r="Q19" s="2"/>
      <c r="R19" s="1"/>
      <c r="S19" s="2"/>
      <c r="T19" s="169" t="str">
        <f t="shared" si="3"/>
        <v/>
      </c>
      <c r="U19" s="39" t="str">
        <f t="shared" si="4"/>
        <v/>
      </c>
      <c r="V19" s="170"/>
      <c r="W19" s="40"/>
      <c r="X19" s="41" t="str">
        <f t="shared" si="5"/>
        <v/>
      </c>
      <c r="Y19" s="205" t="str">
        <f t="shared" si="0"/>
        <v/>
      </c>
      <c r="Z19" s="205" t="str">
        <f t="shared" si="1"/>
        <v/>
      </c>
      <c r="AA19" s="200">
        <f t="shared" si="2"/>
        <v>0</v>
      </c>
    </row>
    <row r="20" spans="1:27" ht="26.1" customHeight="1" thickTop="1" thickBot="1">
      <c r="A20" s="32"/>
      <c r="B20" s="33"/>
      <c r="C20" s="32"/>
      <c r="D20" s="34"/>
      <c r="E20" s="35"/>
      <c r="F20" s="36"/>
      <c r="G20" s="34"/>
      <c r="H20" s="1"/>
      <c r="I20" s="2"/>
      <c r="J20" s="1"/>
      <c r="K20" s="2"/>
      <c r="L20" s="1"/>
      <c r="M20" s="2"/>
      <c r="N20" s="1"/>
      <c r="O20" s="2"/>
      <c r="P20" s="1"/>
      <c r="Q20" s="2"/>
      <c r="R20" s="1"/>
      <c r="S20" s="2"/>
      <c r="T20" s="169" t="str">
        <f t="shared" si="3"/>
        <v/>
      </c>
      <c r="U20" s="39" t="str">
        <f t="shared" si="4"/>
        <v/>
      </c>
      <c r="V20" s="170"/>
      <c r="W20" s="40"/>
      <c r="X20" s="41" t="str">
        <f t="shared" si="5"/>
        <v/>
      </c>
      <c r="Y20" s="205" t="str">
        <f t="shared" si="0"/>
        <v/>
      </c>
      <c r="Z20" s="205" t="str">
        <f t="shared" si="1"/>
        <v/>
      </c>
      <c r="AA20" s="200">
        <f t="shared" si="2"/>
        <v>0</v>
      </c>
    </row>
    <row r="21" spans="1:27" ht="26.1" customHeight="1" thickTop="1" thickBot="1">
      <c r="A21" s="32"/>
      <c r="B21" s="33"/>
      <c r="C21" s="32"/>
      <c r="D21" s="34"/>
      <c r="E21" s="35"/>
      <c r="F21" s="36"/>
      <c r="G21" s="34"/>
      <c r="H21" s="1"/>
      <c r="I21" s="2"/>
      <c r="J21" s="1"/>
      <c r="K21" s="2"/>
      <c r="L21" s="1"/>
      <c r="M21" s="2"/>
      <c r="N21" s="1"/>
      <c r="O21" s="2"/>
      <c r="P21" s="1"/>
      <c r="Q21" s="2"/>
      <c r="R21" s="1"/>
      <c r="S21" s="2"/>
      <c r="T21" s="169" t="str">
        <f t="shared" si="3"/>
        <v/>
      </c>
      <c r="U21" s="39" t="str">
        <f t="shared" si="4"/>
        <v/>
      </c>
      <c r="V21" s="170"/>
      <c r="W21" s="40"/>
      <c r="X21" s="41" t="str">
        <f t="shared" si="5"/>
        <v/>
      </c>
      <c r="Y21" s="205" t="str">
        <f t="shared" si="0"/>
        <v/>
      </c>
      <c r="Z21" s="205" t="str">
        <f t="shared" si="1"/>
        <v/>
      </c>
      <c r="AA21" s="200">
        <f t="shared" si="2"/>
        <v>0</v>
      </c>
    </row>
    <row r="22" spans="1:27" ht="26.1" customHeight="1" thickTop="1" thickBot="1">
      <c r="A22" s="32"/>
      <c r="B22" s="33"/>
      <c r="C22" s="32"/>
      <c r="D22" s="34"/>
      <c r="E22" s="35"/>
      <c r="F22" s="36"/>
      <c r="G22" s="34"/>
      <c r="H22" s="1"/>
      <c r="I22" s="2"/>
      <c r="J22" s="1"/>
      <c r="K22" s="2"/>
      <c r="L22" s="1"/>
      <c r="M22" s="2"/>
      <c r="N22" s="1"/>
      <c r="O22" s="2"/>
      <c r="P22" s="1"/>
      <c r="Q22" s="2"/>
      <c r="R22" s="1"/>
      <c r="S22" s="2"/>
      <c r="T22" s="169" t="str">
        <f t="shared" si="3"/>
        <v/>
      </c>
      <c r="U22" s="39" t="str">
        <f t="shared" si="4"/>
        <v/>
      </c>
      <c r="V22" s="170"/>
      <c r="W22" s="40"/>
      <c r="X22" s="41" t="str">
        <f t="shared" si="5"/>
        <v/>
      </c>
      <c r="Y22" s="205" t="str">
        <f t="shared" si="0"/>
        <v/>
      </c>
      <c r="Z22" s="205" t="str">
        <f t="shared" si="1"/>
        <v/>
      </c>
      <c r="AA22" s="200">
        <f t="shared" si="2"/>
        <v>0</v>
      </c>
    </row>
    <row r="23" spans="1:27" ht="26.1" customHeight="1" thickTop="1" thickBot="1">
      <c r="A23" s="32"/>
      <c r="B23" s="33"/>
      <c r="C23" s="32"/>
      <c r="D23" s="34"/>
      <c r="E23" s="35"/>
      <c r="F23" s="36"/>
      <c r="G23" s="34"/>
      <c r="H23" s="1"/>
      <c r="I23" s="2"/>
      <c r="J23" s="1"/>
      <c r="K23" s="2"/>
      <c r="L23" s="1"/>
      <c r="M23" s="2"/>
      <c r="N23" s="1"/>
      <c r="O23" s="2"/>
      <c r="P23" s="1"/>
      <c r="Q23" s="2"/>
      <c r="R23" s="1"/>
      <c r="S23" s="2"/>
      <c r="T23" s="169" t="str">
        <f t="shared" si="3"/>
        <v/>
      </c>
      <c r="U23" s="39" t="str">
        <f t="shared" si="4"/>
        <v/>
      </c>
      <c r="V23" s="170"/>
      <c r="W23" s="40"/>
      <c r="X23" s="41" t="str">
        <f t="shared" si="5"/>
        <v/>
      </c>
      <c r="Y23" s="205" t="str">
        <f t="shared" si="0"/>
        <v/>
      </c>
      <c r="Z23" s="205" t="str">
        <f t="shared" si="1"/>
        <v/>
      </c>
      <c r="AA23" s="200">
        <f t="shared" si="2"/>
        <v>0</v>
      </c>
    </row>
    <row r="24" spans="1:27" ht="26.1" customHeight="1" thickTop="1" thickBot="1">
      <c r="A24" s="32"/>
      <c r="B24" s="33"/>
      <c r="C24" s="32"/>
      <c r="D24" s="34"/>
      <c r="E24" s="35"/>
      <c r="F24" s="36"/>
      <c r="G24" s="34"/>
      <c r="H24" s="1"/>
      <c r="I24" s="2"/>
      <c r="J24" s="1"/>
      <c r="K24" s="2"/>
      <c r="L24" s="1"/>
      <c r="M24" s="2"/>
      <c r="N24" s="1"/>
      <c r="O24" s="2"/>
      <c r="P24" s="1"/>
      <c r="Q24" s="2"/>
      <c r="R24" s="1"/>
      <c r="S24" s="2"/>
      <c r="T24" s="169" t="str">
        <f t="shared" si="3"/>
        <v/>
      </c>
      <c r="U24" s="39" t="str">
        <f t="shared" si="4"/>
        <v/>
      </c>
      <c r="V24" s="170"/>
      <c r="W24" s="40"/>
      <c r="X24" s="41" t="str">
        <f t="shared" si="5"/>
        <v/>
      </c>
      <c r="Y24" s="205" t="str">
        <f t="shared" si="0"/>
        <v/>
      </c>
      <c r="Z24" s="205" t="str">
        <f t="shared" si="1"/>
        <v/>
      </c>
      <c r="AA24" s="200">
        <f t="shared" si="2"/>
        <v>0</v>
      </c>
    </row>
    <row r="25" spans="1:27" ht="26.1" customHeight="1" thickTop="1" thickBot="1">
      <c r="A25" s="32"/>
      <c r="B25" s="33"/>
      <c r="C25" s="32"/>
      <c r="D25" s="34"/>
      <c r="E25" s="35"/>
      <c r="F25" s="36"/>
      <c r="G25" s="34"/>
      <c r="H25" s="1"/>
      <c r="I25" s="2"/>
      <c r="J25" s="1"/>
      <c r="K25" s="2"/>
      <c r="L25" s="1"/>
      <c r="M25" s="2"/>
      <c r="N25" s="1"/>
      <c r="O25" s="2"/>
      <c r="P25" s="1"/>
      <c r="Q25" s="2"/>
      <c r="R25" s="1"/>
      <c r="S25" s="2"/>
      <c r="T25" s="169" t="str">
        <f t="shared" si="3"/>
        <v/>
      </c>
      <c r="U25" s="39" t="str">
        <f t="shared" si="4"/>
        <v/>
      </c>
      <c r="V25" s="170"/>
      <c r="W25" s="40"/>
      <c r="X25" s="41" t="str">
        <f t="shared" si="5"/>
        <v/>
      </c>
      <c r="Y25" s="205" t="str">
        <f t="shared" si="0"/>
        <v/>
      </c>
      <c r="Z25" s="205" t="str">
        <f t="shared" si="1"/>
        <v/>
      </c>
      <c r="AA25" s="200">
        <f t="shared" si="2"/>
        <v>0</v>
      </c>
    </row>
    <row r="26" spans="1:27" s="143" customFormat="1" ht="26.1" customHeight="1" thickTop="1" thickBot="1">
      <c r="A26" s="32"/>
      <c r="B26" s="33"/>
      <c r="C26" s="32"/>
      <c r="D26" s="34"/>
      <c r="E26" s="35"/>
      <c r="F26" s="36"/>
      <c r="G26" s="34"/>
      <c r="H26" s="1"/>
      <c r="I26" s="2"/>
      <c r="J26" s="1"/>
      <c r="K26" s="2"/>
      <c r="L26" s="1"/>
      <c r="M26" s="2"/>
      <c r="N26" s="1"/>
      <c r="O26" s="2"/>
      <c r="P26" s="1"/>
      <c r="Q26" s="2"/>
      <c r="R26" s="1"/>
      <c r="S26" s="2"/>
      <c r="T26" s="169" t="str">
        <f t="shared" si="3"/>
        <v/>
      </c>
      <c r="U26" s="39" t="str">
        <f t="shared" si="4"/>
        <v/>
      </c>
      <c r="V26" s="170"/>
      <c r="W26" s="40"/>
      <c r="X26" s="41" t="str">
        <f t="shared" si="5"/>
        <v/>
      </c>
      <c r="Y26" s="205" t="str">
        <f t="shared" si="0"/>
        <v/>
      </c>
      <c r="Z26" s="205" t="str">
        <f t="shared" si="1"/>
        <v/>
      </c>
      <c r="AA26" s="200">
        <f t="shared" si="2"/>
        <v>0</v>
      </c>
    </row>
    <row r="27" spans="1:27" s="143" customFormat="1" ht="26.1" customHeight="1" thickTop="1" thickBot="1">
      <c r="A27" s="32"/>
      <c r="B27" s="33"/>
      <c r="C27" s="32"/>
      <c r="D27" s="34"/>
      <c r="E27" s="35"/>
      <c r="F27" s="36"/>
      <c r="G27" s="34"/>
      <c r="H27" s="1"/>
      <c r="I27" s="2"/>
      <c r="J27" s="1"/>
      <c r="K27" s="2"/>
      <c r="L27" s="1"/>
      <c r="M27" s="2"/>
      <c r="N27" s="1"/>
      <c r="O27" s="2"/>
      <c r="P27" s="1"/>
      <c r="Q27" s="2"/>
      <c r="R27" s="1"/>
      <c r="S27" s="2"/>
      <c r="T27" s="169" t="str">
        <f t="shared" si="3"/>
        <v/>
      </c>
      <c r="U27" s="39" t="str">
        <f t="shared" si="4"/>
        <v/>
      </c>
      <c r="V27" s="170"/>
      <c r="W27" s="40"/>
      <c r="X27" s="41" t="str">
        <f t="shared" si="5"/>
        <v/>
      </c>
      <c r="Y27" s="205" t="str">
        <f t="shared" si="0"/>
        <v/>
      </c>
      <c r="Z27" s="205" t="str">
        <f t="shared" si="1"/>
        <v/>
      </c>
      <c r="AA27" s="200">
        <f t="shared" si="2"/>
        <v>0</v>
      </c>
    </row>
    <row r="28" spans="1:27" ht="26.1" customHeight="1" thickTop="1" thickBot="1">
      <c r="A28" s="32"/>
      <c r="B28" s="33"/>
      <c r="C28" s="32"/>
      <c r="D28" s="34"/>
      <c r="E28" s="35"/>
      <c r="F28" s="36"/>
      <c r="G28" s="34"/>
      <c r="H28" s="1"/>
      <c r="I28" s="2"/>
      <c r="J28" s="1"/>
      <c r="K28" s="2"/>
      <c r="L28" s="1"/>
      <c r="M28" s="2"/>
      <c r="N28" s="1"/>
      <c r="O28" s="2"/>
      <c r="P28" s="1"/>
      <c r="Q28" s="2"/>
      <c r="R28" s="1"/>
      <c r="S28" s="2"/>
      <c r="T28" s="169" t="str">
        <f t="shared" si="3"/>
        <v/>
      </c>
      <c r="U28" s="39" t="str">
        <f t="shared" si="4"/>
        <v/>
      </c>
      <c r="V28" s="170"/>
      <c r="W28" s="40"/>
      <c r="X28" s="41" t="str">
        <f t="shared" si="5"/>
        <v/>
      </c>
      <c r="Y28" s="205" t="str">
        <f t="shared" si="0"/>
        <v/>
      </c>
      <c r="Z28" s="205" t="str">
        <f t="shared" si="1"/>
        <v/>
      </c>
      <c r="AA28" s="200">
        <f t="shared" si="2"/>
        <v>0</v>
      </c>
    </row>
    <row r="29" spans="1:27" ht="26.1" customHeight="1" thickTop="1" thickBot="1">
      <c r="A29" s="32"/>
      <c r="B29" s="33"/>
      <c r="C29" s="32"/>
      <c r="D29" s="34"/>
      <c r="E29" s="35"/>
      <c r="F29" s="36"/>
      <c r="G29" s="34"/>
      <c r="H29" s="1"/>
      <c r="I29" s="2"/>
      <c r="J29" s="1"/>
      <c r="K29" s="2"/>
      <c r="L29" s="1"/>
      <c r="M29" s="2"/>
      <c r="N29" s="1"/>
      <c r="O29" s="2"/>
      <c r="P29" s="1"/>
      <c r="Q29" s="2"/>
      <c r="R29" s="1"/>
      <c r="S29" s="2"/>
      <c r="T29" s="169" t="str">
        <f t="shared" si="3"/>
        <v/>
      </c>
      <c r="U29" s="39" t="str">
        <f t="shared" si="4"/>
        <v/>
      </c>
      <c r="V29" s="170"/>
      <c r="W29" s="40"/>
      <c r="X29" s="41" t="str">
        <f t="shared" si="5"/>
        <v/>
      </c>
      <c r="Y29" s="205" t="str">
        <f t="shared" si="0"/>
        <v/>
      </c>
      <c r="Z29" s="205" t="str">
        <f t="shared" si="1"/>
        <v/>
      </c>
      <c r="AA29" s="200">
        <f t="shared" si="2"/>
        <v>0</v>
      </c>
    </row>
    <row r="30" spans="1:27" ht="26.1" customHeight="1" thickTop="1" thickBot="1">
      <c r="A30" s="32"/>
      <c r="B30" s="33"/>
      <c r="C30" s="32"/>
      <c r="D30" s="34"/>
      <c r="E30" s="35"/>
      <c r="F30" s="36"/>
      <c r="G30" s="34"/>
      <c r="H30" s="1"/>
      <c r="I30" s="2"/>
      <c r="J30" s="1"/>
      <c r="K30" s="2"/>
      <c r="L30" s="1"/>
      <c r="M30" s="2"/>
      <c r="N30" s="1"/>
      <c r="O30" s="2"/>
      <c r="P30" s="1"/>
      <c r="Q30" s="2"/>
      <c r="R30" s="1"/>
      <c r="S30" s="2"/>
      <c r="T30" s="169" t="str">
        <f t="shared" si="3"/>
        <v/>
      </c>
      <c r="U30" s="39" t="str">
        <f t="shared" si="4"/>
        <v/>
      </c>
      <c r="V30" s="170"/>
      <c r="W30" s="40"/>
      <c r="X30" s="41" t="str">
        <f t="shared" si="5"/>
        <v/>
      </c>
      <c r="Y30" s="205" t="str">
        <f t="shared" si="0"/>
        <v/>
      </c>
      <c r="Z30" s="205" t="str">
        <f t="shared" si="1"/>
        <v/>
      </c>
      <c r="AA30" s="200">
        <f t="shared" si="2"/>
        <v>0</v>
      </c>
    </row>
    <row r="31" spans="1:27" ht="26.1" customHeight="1" thickTop="1" thickBot="1">
      <c r="A31" s="32"/>
      <c r="B31" s="33"/>
      <c r="C31" s="32"/>
      <c r="D31" s="34"/>
      <c r="E31" s="35"/>
      <c r="F31" s="36"/>
      <c r="G31" s="34"/>
      <c r="H31" s="1"/>
      <c r="I31" s="2"/>
      <c r="J31" s="1"/>
      <c r="K31" s="2"/>
      <c r="L31" s="1"/>
      <c r="M31" s="2"/>
      <c r="N31" s="1"/>
      <c r="O31" s="2"/>
      <c r="P31" s="1"/>
      <c r="Q31" s="2"/>
      <c r="R31" s="1"/>
      <c r="S31" s="2"/>
      <c r="T31" s="169" t="str">
        <f t="shared" si="3"/>
        <v/>
      </c>
      <c r="U31" s="39" t="str">
        <f t="shared" si="4"/>
        <v/>
      </c>
      <c r="V31" s="170"/>
      <c r="W31" s="40"/>
      <c r="X31" s="41" t="str">
        <f t="shared" si="5"/>
        <v/>
      </c>
      <c r="Y31" s="205" t="str">
        <f t="shared" si="0"/>
        <v/>
      </c>
      <c r="Z31" s="205" t="str">
        <f t="shared" si="1"/>
        <v/>
      </c>
      <c r="AA31" s="200">
        <f t="shared" si="2"/>
        <v>0</v>
      </c>
    </row>
    <row r="32" spans="1:27" ht="26.1" customHeight="1" thickTop="1" thickBot="1">
      <c r="A32" s="32"/>
      <c r="B32" s="33"/>
      <c r="C32" s="32"/>
      <c r="D32" s="34"/>
      <c r="E32" s="35"/>
      <c r="F32" s="36"/>
      <c r="G32" s="34"/>
      <c r="H32" s="1"/>
      <c r="I32" s="2"/>
      <c r="J32" s="1"/>
      <c r="K32" s="2"/>
      <c r="L32" s="1"/>
      <c r="M32" s="2"/>
      <c r="N32" s="1"/>
      <c r="O32" s="2"/>
      <c r="P32" s="1"/>
      <c r="Q32" s="2"/>
      <c r="R32" s="1"/>
      <c r="S32" s="2"/>
      <c r="T32" s="169" t="str">
        <f t="shared" si="3"/>
        <v/>
      </c>
      <c r="U32" s="39" t="str">
        <f t="shared" si="4"/>
        <v/>
      </c>
      <c r="V32" s="170"/>
      <c r="W32" s="40"/>
      <c r="X32" s="41" t="str">
        <f t="shared" si="5"/>
        <v/>
      </c>
      <c r="Y32" s="205" t="str">
        <f t="shared" si="0"/>
        <v/>
      </c>
      <c r="Z32" s="205" t="str">
        <f t="shared" si="1"/>
        <v/>
      </c>
      <c r="AA32" s="200">
        <f t="shared" si="2"/>
        <v>0</v>
      </c>
    </row>
    <row r="33" spans="1:27" ht="26.1" customHeight="1" thickTop="1" thickBot="1">
      <c r="A33" s="32"/>
      <c r="B33" s="33"/>
      <c r="C33" s="32"/>
      <c r="D33" s="34"/>
      <c r="E33" s="35"/>
      <c r="F33" s="36"/>
      <c r="G33" s="34"/>
      <c r="H33" s="1"/>
      <c r="I33" s="2"/>
      <c r="J33" s="1"/>
      <c r="K33" s="2"/>
      <c r="L33" s="1"/>
      <c r="M33" s="2"/>
      <c r="N33" s="1"/>
      <c r="O33" s="2"/>
      <c r="P33" s="1"/>
      <c r="Q33" s="2"/>
      <c r="R33" s="1"/>
      <c r="S33" s="2"/>
      <c r="T33" s="169" t="str">
        <f t="shared" si="3"/>
        <v/>
      </c>
      <c r="U33" s="39" t="str">
        <f t="shared" si="4"/>
        <v/>
      </c>
      <c r="V33" s="170"/>
      <c r="W33" s="40"/>
      <c r="X33" s="41" t="str">
        <f t="shared" si="5"/>
        <v/>
      </c>
      <c r="Y33" s="205" t="str">
        <f t="shared" si="0"/>
        <v/>
      </c>
      <c r="Z33" s="205" t="str">
        <f t="shared" si="1"/>
        <v/>
      </c>
      <c r="AA33" s="163">
        <f t="shared" si="2"/>
        <v>0</v>
      </c>
    </row>
    <row r="34" spans="1:27" ht="26.1" customHeight="1" thickTop="1" thickBot="1">
      <c r="A34" s="32"/>
      <c r="B34" s="33"/>
      <c r="C34" s="32"/>
      <c r="D34" s="34"/>
      <c r="E34" s="35"/>
      <c r="F34" s="36"/>
      <c r="G34" s="34"/>
      <c r="H34" s="1"/>
      <c r="I34" s="2"/>
      <c r="J34" s="1"/>
      <c r="K34" s="2"/>
      <c r="L34" s="1"/>
      <c r="M34" s="2"/>
      <c r="N34" s="1"/>
      <c r="O34" s="2"/>
      <c r="P34" s="1"/>
      <c r="Q34" s="2"/>
      <c r="R34" s="1"/>
      <c r="S34" s="2"/>
      <c r="T34" s="169" t="str">
        <f t="shared" si="3"/>
        <v/>
      </c>
      <c r="U34" s="39" t="str">
        <f t="shared" si="4"/>
        <v/>
      </c>
      <c r="V34" s="170"/>
      <c r="W34" s="40"/>
      <c r="X34" s="41" t="str">
        <f t="shared" si="5"/>
        <v/>
      </c>
      <c r="Y34" s="205" t="str">
        <f t="shared" si="0"/>
        <v/>
      </c>
      <c r="Z34" s="205" t="str">
        <f t="shared" si="1"/>
        <v/>
      </c>
      <c r="AA34" s="163">
        <f t="shared" si="2"/>
        <v>0</v>
      </c>
    </row>
    <row r="35" spans="1:27" ht="26.1" customHeight="1" thickTop="1" thickBot="1">
      <c r="A35" s="32"/>
      <c r="B35" s="33"/>
      <c r="C35" s="32"/>
      <c r="D35" s="34"/>
      <c r="E35" s="35"/>
      <c r="F35" s="36"/>
      <c r="G35" s="34"/>
      <c r="H35" s="1"/>
      <c r="I35" s="2"/>
      <c r="J35" s="1"/>
      <c r="K35" s="2"/>
      <c r="L35" s="1"/>
      <c r="M35" s="2"/>
      <c r="N35" s="1"/>
      <c r="O35" s="2"/>
      <c r="P35" s="1"/>
      <c r="Q35" s="2"/>
      <c r="R35" s="1"/>
      <c r="S35" s="2"/>
      <c r="T35" s="169" t="str">
        <f t="shared" si="3"/>
        <v/>
      </c>
      <c r="U35" s="39" t="str">
        <f t="shared" si="4"/>
        <v/>
      </c>
      <c r="V35" s="170"/>
      <c r="W35" s="40"/>
      <c r="X35" s="41" t="str">
        <f t="shared" si="5"/>
        <v/>
      </c>
      <c r="Y35" s="205" t="str">
        <f t="shared" si="0"/>
        <v/>
      </c>
      <c r="Z35" s="205" t="str">
        <f t="shared" si="1"/>
        <v/>
      </c>
      <c r="AA35" s="163">
        <f t="shared" si="2"/>
        <v>0</v>
      </c>
    </row>
    <row r="36" spans="1:27" ht="26.1" customHeight="1" thickTop="1" thickBot="1">
      <c r="A36" s="32"/>
      <c r="B36" s="33"/>
      <c r="C36" s="32"/>
      <c r="D36" s="34"/>
      <c r="E36" s="35"/>
      <c r="F36" s="36"/>
      <c r="G36" s="34"/>
      <c r="H36" s="1"/>
      <c r="I36" s="2"/>
      <c r="J36" s="1"/>
      <c r="K36" s="2"/>
      <c r="L36" s="1"/>
      <c r="M36" s="2"/>
      <c r="N36" s="1"/>
      <c r="O36" s="2"/>
      <c r="P36" s="1"/>
      <c r="Q36" s="2"/>
      <c r="R36" s="1"/>
      <c r="S36" s="2"/>
      <c r="T36" s="169" t="str">
        <f t="shared" si="3"/>
        <v/>
      </c>
      <c r="U36" s="39" t="str">
        <f t="shared" si="4"/>
        <v/>
      </c>
      <c r="V36" s="170"/>
      <c r="W36" s="40"/>
      <c r="X36" s="41" t="str">
        <f t="shared" si="5"/>
        <v/>
      </c>
      <c r="Y36" s="205" t="str">
        <f t="shared" si="0"/>
        <v/>
      </c>
      <c r="Z36" s="205" t="str">
        <f t="shared" si="1"/>
        <v/>
      </c>
      <c r="AA36" s="163">
        <f t="shared" si="2"/>
        <v>0</v>
      </c>
    </row>
    <row r="37" spans="1:27" ht="26.1" customHeight="1" thickTop="1" thickBot="1">
      <c r="A37" s="32"/>
      <c r="B37" s="33"/>
      <c r="C37" s="32"/>
      <c r="D37" s="34"/>
      <c r="E37" s="35"/>
      <c r="F37" s="36"/>
      <c r="G37" s="34"/>
      <c r="H37" s="1"/>
      <c r="I37" s="2"/>
      <c r="J37" s="1"/>
      <c r="K37" s="2"/>
      <c r="L37" s="1"/>
      <c r="M37" s="2"/>
      <c r="N37" s="1"/>
      <c r="O37" s="2"/>
      <c r="P37" s="1"/>
      <c r="Q37" s="2"/>
      <c r="R37" s="1"/>
      <c r="S37" s="2"/>
      <c r="T37" s="169" t="str">
        <f t="shared" si="3"/>
        <v/>
      </c>
      <c r="U37" s="39" t="str">
        <f t="shared" si="4"/>
        <v/>
      </c>
      <c r="V37" s="170"/>
      <c r="W37" s="40"/>
      <c r="X37" s="41" t="str">
        <f t="shared" si="5"/>
        <v/>
      </c>
      <c r="Y37" s="205" t="str">
        <f t="shared" si="0"/>
        <v/>
      </c>
      <c r="Z37" s="205" t="str">
        <f t="shared" si="1"/>
        <v/>
      </c>
      <c r="AA37" s="163">
        <f t="shared" si="2"/>
        <v>0</v>
      </c>
    </row>
    <row r="38" spans="1:27" ht="26.1" customHeight="1" thickTop="1" thickBot="1">
      <c r="A38" s="32"/>
      <c r="B38" s="33"/>
      <c r="C38" s="32"/>
      <c r="D38" s="34"/>
      <c r="E38" s="35"/>
      <c r="F38" s="36"/>
      <c r="G38" s="34"/>
      <c r="H38" s="1"/>
      <c r="I38" s="2"/>
      <c r="J38" s="1"/>
      <c r="K38" s="2"/>
      <c r="L38" s="1"/>
      <c r="M38" s="2"/>
      <c r="N38" s="1"/>
      <c r="O38" s="2"/>
      <c r="P38" s="1"/>
      <c r="Q38" s="2"/>
      <c r="R38" s="1"/>
      <c r="S38" s="2"/>
      <c r="T38" s="169" t="str">
        <f t="shared" si="3"/>
        <v/>
      </c>
      <c r="U38" s="39" t="str">
        <f t="shared" si="4"/>
        <v/>
      </c>
      <c r="V38" s="170"/>
      <c r="W38" s="40"/>
      <c r="X38" s="41" t="str">
        <f t="shared" si="5"/>
        <v/>
      </c>
      <c r="Y38" s="205" t="str">
        <f t="shared" si="0"/>
        <v/>
      </c>
      <c r="Z38" s="205" t="str">
        <f t="shared" si="1"/>
        <v/>
      </c>
      <c r="AA38" s="163">
        <f t="shared" si="2"/>
        <v>0</v>
      </c>
    </row>
    <row r="39" spans="1:27" ht="26.1" customHeight="1" thickTop="1" thickBot="1">
      <c r="A39" s="32"/>
      <c r="B39" s="33"/>
      <c r="C39" s="32"/>
      <c r="D39" s="34"/>
      <c r="E39" s="35"/>
      <c r="F39" s="36"/>
      <c r="G39" s="34"/>
      <c r="H39" s="1"/>
      <c r="I39" s="2"/>
      <c r="J39" s="1"/>
      <c r="K39" s="2"/>
      <c r="L39" s="1"/>
      <c r="M39" s="2"/>
      <c r="N39" s="1"/>
      <c r="O39" s="2"/>
      <c r="P39" s="1"/>
      <c r="Q39" s="2"/>
      <c r="R39" s="1"/>
      <c r="S39" s="2"/>
      <c r="T39" s="169" t="str">
        <f t="shared" si="3"/>
        <v/>
      </c>
      <c r="U39" s="39" t="str">
        <f t="shared" si="4"/>
        <v/>
      </c>
      <c r="V39" s="170"/>
      <c r="W39" s="40"/>
      <c r="X39" s="41" t="str">
        <f t="shared" si="5"/>
        <v/>
      </c>
      <c r="Y39" s="205" t="str">
        <f t="shared" si="0"/>
        <v/>
      </c>
      <c r="Z39" s="205" t="str">
        <f t="shared" si="1"/>
        <v/>
      </c>
      <c r="AA39" s="163">
        <f t="shared" si="2"/>
        <v>0</v>
      </c>
    </row>
    <row r="40" spans="1:27" ht="26.1" customHeight="1" thickTop="1" thickBot="1">
      <c r="A40" s="32"/>
      <c r="B40" s="33"/>
      <c r="C40" s="32"/>
      <c r="D40" s="34"/>
      <c r="E40" s="35"/>
      <c r="F40" s="36"/>
      <c r="G40" s="34"/>
      <c r="H40" s="1"/>
      <c r="I40" s="2"/>
      <c r="J40" s="1"/>
      <c r="K40" s="2"/>
      <c r="L40" s="1"/>
      <c r="M40" s="2"/>
      <c r="N40" s="1"/>
      <c r="O40" s="2"/>
      <c r="P40" s="1"/>
      <c r="Q40" s="2"/>
      <c r="R40" s="1"/>
      <c r="S40" s="2"/>
      <c r="T40" s="169" t="str">
        <f t="shared" si="3"/>
        <v/>
      </c>
      <c r="U40" s="39" t="str">
        <f t="shared" si="4"/>
        <v/>
      </c>
      <c r="V40" s="170"/>
      <c r="W40" s="40"/>
      <c r="X40" s="41" t="str">
        <f t="shared" si="5"/>
        <v/>
      </c>
      <c r="Y40" s="205" t="str">
        <f t="shared" si="0"/>
        <v/>
      </c>
      <c r="Z40" s="205" t="str">
        <f t="shared" si="1"/>
        <v/>
      </c>
      <c r="AA40" s="163">
        <f t="shared" si="2"/>
        <v>0</v>
      </c>
    </row>
    <row r="41" spans="1:27" ht="26.1" customHeight="1" thickTop="1" thickBot="1">
      <c r="A41" s="32"/>
      <c r="B41" s="33"/>
      <c r="C41" s="32"/>
      <c r="D41" s="34"/>
      <c r="E41" s="35"/>
      <c r="F41" s="36"/>
      <c r="G41" s="34"/>
      <c r="H41" s="1"/>
      <c r="I41" s="2"/>
      <c r="J41" s="1"/>
      <c r="K41" s="2"/>
      <c r="L41" s="1"/>
      <c r="M41" s="2"/>
      <c r="N41" s="1"/>
      <c r="O41" s="2"/>
      <c r="P41" s="1"/>
      <c r="Q41" s="2"/>
      <c r="R41" s="1"/>
      <c r="S41" s="2"/>
      <c r="T41" s="169" t="str">
        <f t="shared" si="3"/>
        <v/>
      </c>
      <c r="U41" s="39" t="str">
        <f t="shared" si="4"/>
        <v/>
      </c>
      <c r="V41" s="170"/>
      <c r="W41" s="40"/>
      <c r="X41" s="41" t="str">
        <f t="shared" si="5"/>
        <v/>
      </c>
      <c r="Y41" s="205" t="str">
        <f t="shared" si="0"/>
        <v/>
      </c>
      <c r="Z41" s="205" t="str">
        <f t="shared" si="1"/>
        <v/>
      </c>
      <c r="AA41" s="163">
        <f t="shared" si="2"/>
        <v>0</v>
      </c>
    </row>
    <row r="42" spans="1:27" ht="26.1" customHeight="1" thickTop="1" thickBot="1">
      <c r="A42" s="32"/>
      <c r="B42" s="33"/>
      <c r="C42" s="32"/>
      <c r="D42" s="34"/>
      <c r="E42" s="35"/>
      <c r="F42" s="36"/>
      <c r="G42" s="34"/>
      <c r="H42" s="1"/>
      <c r="I42" s="2"/>
      <c r="J42" s="1"/>
      <c r="K42" s="2"/>
      <c r="L42" s="1"/>
      <c r="M42" s="2"/>
      <c r="N42" s="1"/>
      <c r="O42" s="2"/>
      <c r="P42" s="1"/>
      <c r="Q42" s="2"/>
      <c r="R42" s="1"/>
      <c r="S42" s="2"/>
      <c r="T42" s="169" t="str">
        <f t="shared" si="3"/>
        <v/>
      </c>
      <c r="U42" s="39" t="str">
        <f t="shared" si="4"/>
        <v/>
      </c>
      <c r="V42" s="170"/>
      <c r="W42" s="40"/>
      <c r="X42" s="41" t="str">
        <f t="shared" si="5"/>
        <v/>
      </c>
      <c r="Y42" s="205" t="str">
        <f t="shared" si="0"/>
        <v/>
      </c>
      <c r="Z42" s="205" t="str">
        <f t="shared" si="1"/>
        <v/>
      </c>
      <c r="AA42" s="163">
        <f t="shared" si="2"/>
        <v>0</v>
      </c>
    </row>
    <row r="43" spans="1:27" ht="26.1" customHeight="1" thickTop="1" thickBot="1">
      <c r="A43" s="32"/>
      <c r="B43" s="33"/>
      <c r="C43" s="32"/>
      <c r="D43" s="34"/>
      <c r="E43" s="35"/>
      <c r="F43" s="36"/>
      <c r="G43" s="34"/>
      <c r="H43" s="1"/>
      <c r="I43" s="2"/>
      <c r="J43" s="1"/>
      <c r="K43" s="2"/>
      <c r="L43" s="1"/>
      <c r="M43" s="2"/>
      <c r="N43" s="1"/>
      <c r="O43" s="2"/>
      <c r="P43" s="1"/>
      <c r="Q43" s="2"/>
      <c r="R43" s="1"/>
      <c r="S43" s="2"/>
      <c r="T43" s="169" t="str">
        <f t="shared" si="3"/>
        <v/>
      </c>
      <c r="U43" s="39" t="str">
        <f t="shared" si="4"/>
        <v/>
      </c>
      <c r="V43" s="170"/>
      <c r="W43" s="40"/>
      <c r="X43" s="41" t="str">
        <f t="shared" si="5"/>
        <v/>
      </c>
      <c r="Y43" s="205" t="str">
        <f t="shared" si="0"/>
        <v/>
      </c>
      <c r="Z43" s="205" t="str">
        <f t="shared" si="1"/>
        <v/>
      </c>
      <c r="AA43" s="163">
        <f t="shared" si="2"/>
        <v>0</v>
      </c>
    </row>
    <row r="44" spans="1:27" ht="26.1" customHeight="1" thickTop="1" thickBot="1">
      <c r="A44" s="32"/>
      <c r="B44" s="33"/>
      <c r="C44" s="32"/>
      <c r="D44" s="34"/>
      <c r="E44" s="35"/>
      <c r="F44" s="36"/>
      <c r="G44" s="34"/>
      <c r="H44" s="1"/>
      <c r="I44" s="2"/>
      <c r="J44" s="1"/>
      <c r="K44" s="2"/>
      <c r="L44" s="1"/>
      <c r="M44" s="2"/>
      <c r="N44" s="1"/>
      <c r="O44" s="2"/>
      <c r="P44" s="1"/>
      <c r="Q44" s="2"/>
      <c r="R44" s="1"/>
      <c r="S44" s="2"/>
      <c r="T44" s="169" t="str">
        <f t="shared" si="3"/>
        <v/>
      </c>
      <c r="U44" s="39" t="str">
        <f t="shared" si="4"/>
        <v/>
      </c>
      <c r="V44" s="170"/>
      <c r="W44" s="40"/>
      <c r="X44" s="41" t="str">
        <f t="shared" si="5"/>
        <v/>
      </c>
      <c r="Y44" s="205" t="str">
        <f t="shared" si="0"/>
        <v/>
      </c>
      <c r="Z44" s="205" t="str">
        <f t="shared" si="1"/>
        <v/>
      </c>
      <c r="AA44" s="163">
        <f t="shared" si="2"/>
        <v>0</v>
      </c>
    </row>
    <row r="45" spans="1:27" ht="26.1" customHeight="1" thickTop="1" thickBot="1">
      <c r="A45" s="32"/>
      <c r="B45" s="33"/>
      <c r="C45" s="32"/>
      <c r="D45" s="34"/>
      <c r="E45" s="35"/>
      <c r="F45" s="36"/>
      <c r="G45" s="34"/>
      <c r="H45" s="1"/>
      <c r="I45" s="2"/>
      <c r="J45" s="1"/>
      <c r="K45" s="2"/>
      <c r="L45" s="1"/>
      <c r="M45" s="2"/>
      <c r="N45" s="1"/>
      <c r="O45" s="2"/>
      <c r="P45" s="1"/>
      <c r="Q45" s="2"/>
      <c r="R45" s="1"/>
      <c r="S45" s="2"/>
      <c r="T45" s="169" t="str">
        <f t="shared" si="3"/>
        <v/>
      </c>
      <c r="U45" s="39" t="str">
        <f t="shared" si="4"/>
        <v/>
      </c>
      <c r="V45" s="170"/>
      <c r="W45" s="40"/>
      <c r="X45" s="41" t="str">
        <f t="shared" si="5"/>
        <v/>
      </c>
      <c r="Y45" s="205" t="str">
        <f t="shared" si="0"/>
        <v/>
      </c>
      <c r="Z45" s="205" t="str">
        <f t="shared" si="1"/>
        <v/>
      </c>
      <c r="AA45" s="163">
        <f t="shared" si="2"/>
        <v>0</v>
      </c>
    </row>
    <row r="46" spans="1:27" ht="26.1" customHeight="1" thickTop="1" thickBot="1">
      <c r="A46" s="32"/>
      <c r="B46" s="33"/>
      <c r="C46" s="32"/>
      <c r="D46" s="34"/>
      <c r="E46" s="35"/>
      <c r="F46" s="36"/>
      <c r="G46" s="34"/>
      <c r="H46" s="1"/>
      <c r="I46" s="2"/>
      <c r="J46" s="1"/>
      <c r="K46" s="2"/>
      <c r="L46" s="1"/>
      <c r="M46" s="2"/>
      <c r="N46" s="1"/>
      <c r="O46" s="2"/>
      <c r="P46" s="1"/>
      <c r="Q46" s="2"/>
      <c r="R46" s="1"/>
      <c r="S46" s="2"/>
      <c r="T46" s="169" t="str">
        <f t="shared" si="3"/>
        <v/>
      </c>
      <c r="U46" s="39" t="str">
        <f t="shared" si="4"/>
        <v/>
      </c>
      <c r="V46" s="170"/>
      <c r="W46" s="40"/>
      <c r="X46" s="41" t="str">
        <f t="shared" si="5"/>
        <v/>
      </c>
      <c r="Y46" s="205" t="str">
        <f t="shared" si="0"/>
        <v/>
      </c>
      <c r="Z46" s="205" t="str">
        <f t="shared" si="1"/>
        <v/>
      </c>
      <c r="AA46" s="163">
        <f t="shared" si="2"/>
        <v>0</v>
      </c>
    </row>
    <row r="47" spans="1:27" ht="26.1" customHeight="1" thickTop="1" thickBot="1">
      <c r="A47" s="32"/>
      <c r="B47" s="33"/>
      <c r="C47" s="32"/>
      <c r="D47" s="34"/>
      <c r="E47" s="35"/>
      <c r="F47" s="36"/>
      <c r="G47" s="34"/>
      <c r="H47" s="1"/>
      <c r="I47" s="2"/>
      <c r="J47" s="1"/>
      <c r="K47" s="2"/>
      <c r="L47" s="1"/>
      <c r="M47" s="2"/>
      <c r="N47" s="1"/>
      <c r="O47" s="2"/>
      <c r="P47" s="1"/>
      <c r="Q47" s="2"/>
      <c r="R47" s="1"/>
      <c r="S47" s="2"/>
      <c r="T47" s="169" t="str">
        <f t="shared" si="3"/>
        <v/>
      </c>
      <c r="U47" s="39" t="str">
        <f t="shared" si="4"/>
        <v/>
      </c>
      <c r="V47" s="170"/>
      <c r="W47" s="40"/>
      <c r="X47" s="41" t="str">
        <f t="shared" si="5"/>
        <v/>
      </c>
      <c r="Y47" s="205" t="str">
        <f t="shared" si="0"/>
        <v/>
      </c>
      <c r="Z47" s="205" t="str">
        <f t="shared" si="1"/>
        <v/>
      </c>
      <c r="AA47" s="163">
        <f t="shared" si="2"/>
        <v>0</v>
      </c>
    </row>
    <row r="48" spans="1:27" ht="26.1" customHeight="1" thickTop="1" thickBot="1">
      <c r="A48" s="32"/>
      <c r="B48" s="33"/>
      <c r="C48" s="32"/>
      <c r="D48" s="34"/>
      <c r="E48" s="35"/>
      <c r="F48" s="36"/>
      <c r="G48" s="34"/>
      <c r="H48" s="1"/>
      <c r="I48" s="2"/>
      <c r="J48" s="1"/>
      <c r="K48" s="2"/>
      <c r="L48" s="1"/>
      <c r="M48" s="2"/>
      <c r="N48" s="1"/>
      <c r="O48" s="2"/>
      <c r="P48" s="1"/>
      <c r="Q48" s="2"/>
      <c r="R48" s="1"/>
      <c r="S48" s="2"/>
      <c r="T48" s="169" t="str">
        <f t="shared" si="3"/>
        <v/>
      </c>
      <c r="U48" s="39" t="str">
        <f t="shared" si="4"/>
        <v/>
      </c>
      <c r="V48" s="170"/>
      <c r="W48" s="40"/>
      <c r="X48" s="41" t="str">
        <f t="shared" si="5"/>
        <v/>
      </c>
      <c r="Y48" s="205" t="str">
        <f t="shared" si="0"/>
        <v/>
      </c>
      <c r="Z48" s="205" t="str">
        <f t="shared" si="1"/>
        <v/>
      </c>
      <c r="AA48" s="163">
        <f t="shared" si="2"/>
        <v>0</v>
      </c>
    </row>
    <row r="49" spans="1:27" ht="26.1" customHeight="1" thickTop="1" thickBot="1">
      <c r="A49" s="32"/>
      <c r="B49" s="33"/>
      <c r="C49" s="32"/>
      <c r="D49" s="34"/>
      <c r="E49" s="35"/>
      <c r="F49" s="36"/>
      <c r="G49" s="34"/>
      <c r="H49" s="1"/>
      <c r="I49" s="2"/>
      <c r="J49" s="1"/>
      <c r="K49" s="2"/>
      <c r="L49" s="1"/>
      <c r="M49" s="2"/>
      <c r="N49" s="1"/>
      <c r="O49" s="2"/>
      <c r="P49" s="1"/>
      <c r="Q49" s="2"/>
      <c r="R49" s="1"/>
      <c r="S49" s="2"/>
      <c r="T49" s="169" t="str">
        <f t="shared" si="3"/>
        <v/>
      </c>
      <c r="U49" s="39" t="str">
        <f t="shared" si="4"/>
        <v/>
      </c>
      <c r="V49" s="170"/>
      <c r="W49" s="40"/>
      <c r="X49" s="41" t="str">
        <f t="shared" si="5"/>
        <v/>
      </c>
      <c r="Y49" s="205" t="str">
        <f t="shared" si="0"/>
        <v/>
      </c>
      <c r="Z49" s="205" t="str">
        <f t="shared" si="1"/>
        <v/>
      </c>
      <c r="AA49" s="163">
        <f t="shared" si="2"/>
        <v>0</v>
      </c>
    </row>
    <row r="50" spans="1:27" ht="26.1" customHeight="1" thickTop="1" thickBot="1">
      <c r="A50" s="32"/>
      <c r="B50" s="33"/>
      <c r="C50" s="32"/>
      <c r="D50" s="34"/>
      <c r="E50" s="35"/>
      <c r="F50" s="36"/>
      <c r="G50" s="34"/>
      <c r="H50" s="1"/>
      <c r="I50" s="2"/>
      <c r="J50" s="1"/>
      <c r="K50" s="2"/>
      <c r="L50" s="1"/>
      <c r="M50" s="2"/>
      <c r="N50" s="1"/>
      <c r="O50" s="2"/>
      <c r="P50" s="1"/>
      <c r="Q50" s="2"/>
      <c r="R50" s="1"/>
      <c r="S50" s="2"/>
      <c r="T50" s="169" t="str">
        <f t="shared" si="3"/>
        <v/>
      </c>
      <c r="U50" s="39" t="str">
        <f t="shared" si="4"/>
        <v/>
      </c>
      <c r="V50" s="170"/>
      <c r="W50" s="40"/>
      <c r="X50" s="41" t="str">
        <f t="shared" si="5"/>
        <v/>
      </c>
      <c r="Y50" s="205" t="str">
        <f t="shared" si="0"/>
        <v/>
      </c>
      <c r="Z50" s="205" t="str">
        <f t="shared" si="1"/>
        <v/>
      </c>
      <c r="AA50" s="163">
        <f t="shared" si="2"/>
        <v>0</v>
      </c>
    </row>
    <row r="51" spans="1:27" ht="26.1" customHeight="1" thickTop="1" thickBot="1">
      <c r="A51" s="32"/>
      <c r="B51" s="33"/>
      <c r="C51" s="32"/>
      <c r="D51" s="34"/>
      <c r="E51" s="35"/>
      <c r="F51" s="36"/>
      <c r="G51" s="34"/>
      <c r="H51" s="1"/>
      <c r="I51" s="2"/>
      <c r="J51" s="1"/>
      <c r="K51" s="2"/>
      <c r="L51" s="1"/>
      <c r="M51" s="2"/>
      <c r="N51" s="1"/>
      <c r="O51" s="2"/>
      <c r="P51" s="1"/>
      <c r="Q51" s="2"/>
      <c r="R51" s="1"/>
      <c r="S51" s="2"/>
      <c r="T51" s="169" t="str">
        <f t="shared" si="3"/>
        <v/>
      </c>
      <c r="U51" s="39" t="str">
        <f t="shared" si="4"/>
        <v/>
      </c>
      <c r="V51" s="170"/>
      <c r="W51" s="40"/>
      <c r="X51" s="41" t="str">
        <f t="shared" si="5"/>
        <v/>
      </c>
      <c r="Y51" s="205" t="str">
        <f t="shared" si="0"/>
        <v/>
      </c>
      <c r="Z51" s="205" t="str">
        <f t="shared" si="1"/>
        <v/>
      </c>
      <c r="AA51" s="163">
        <f t="shared" si="2"/>
        <v>0</v>
      </c>
    </row>
    <row r="52" spans="1:27" ht="26.1" customHeight="1" thickTop="1" thickBot="1">
      <c r="A52" s="32"/>
      <c r="B52" s="33"/>
      <c r="C52" s="32"/>
      <c r="D52" s="34"/>
      <c r="E52" s="35"/>
      <c r="F52" s="36"/>
      <c r="G52" s="34"/>
      <c r="H52" s="1"/>
      <c r="I52" s="2"/>
      <c r="J52" s="1"/>
      <c r="K52" s="2"/>
      <c r="L52" s="1"/>
      <c r="M52" s="2"/>
      <c r="N52" s="1"/>
      <c r="O52" s="2"/>
      <c r="P52" s="1"/>
      <c r="Q52" s="2"/>
      <c r="R52" s="1"/>
      <c r="S52" s="2"/>
      <c r="T52" s="169" t="str">
        <f t="shared" si="3"/>
        <v/>
      </c>
      <c r="U52" s="39" t="str">
        <f t="shared" si="4"/>
        <v/>
      </c>
      <c r="V52" s="170"/>
      <c r="W52" s="40"/>
      <c r="X52" s="41" t="str">
        <f t="shared" si="5"/>
        <v/>
      </c>
      <c r="Y52" s="205" t="str">
        <f t="shared" si="0"/>
        <v/>
      </c>
      <c r="Z52" s="205" t="str">
        <f t="shared" si="1"/>
        <v/>
      </c>
      <c r="AA52" s="163">
        <f t="shared" si="2"/>
        <v>0</v>
      </c>
    </row>
    <row r="53" spans="1:27" ht="26.1" customHeight="1" thickTop="1" thickBot="1">
      <c r="A53" s="32"/>
      <c r="B53" s="33"/>
      <c r="C53" s="32"/>
      <c r="D53" s="34"/>
      <c r="E53" s="35"/>
      <c r="F53" s="36"/>
      <c r="G53" s="34"/>
      <c r="H53" s="1"/>
      <c r="I53" s="2"/>
      <c r="J53" s="1"/>
      <c r="K53" s="2"/>
      <c r="L53" s="1"/>
      <c r="M53" s="2"/>
      <c r="N53" s="1"/>
      <c r="O53" s="2"/>
      <c r="P53" s="1"/>
      <c r="Q53" s="2"/>
      <c r="R53" s="1"/>
      <c r="S53" s="2"/>
      <c r="T53" s="169" t="str">
        <f t="shared" si="3"/>
        <v/>
      </c>
      <c r="U53" s="39" t="str">
        <f t="shared" si="4"/>
        <v/>
      </c>
      <c r="V53" s="170"/>
      <c r="W53" s="40"/>
      <c r="X53" s="41" t="str">
        <f t="shared" si="5"/>
        <v/>
      </c>
      <c r="Y53" s="205" t="str">
        <f t="shared" si="0"/>
        <v/>
      </c>
      <c r="Z53" s="205" t="str">
        <f t="shared" si="1"/>
        <v/>
      </c>
      <c r="AA53" s="163">
        <f t="shared" si="2"/>
        <v>0</v>
      </c>
    </row>
    <row r="54" spans="1:27" ht="26.1" customHeight="1" thickTop="1" thickBot="1">
      <c r="A54" s="32"/>
      <c r="B54" s="33"/>
      <c r="C54" s="32"/>
      <c r="D54" s="34"/>
      <c r="E54" s="35"/>
      <c r="F54" s="36"/>
      <c r="G54" s="34"/>
      <c r="H54" s="1"/>
      <c r="I54" s="2"/>
      <c r="J54" s="1"/>
      <c r="K54" s="2"/>
      <c r="L54" s="1"/>
      <c r="M54" s="2"/>
      <c r="N54" s="1"/>
      <c r="O54" s="2"/>
      <c r="P54" s="1"/>
      <c r="Q54" s="2"/>
      <c r="R54" s="1"/>
      <c r="S54" s="2"/>
      <c r="T54" s="169" t="str">
        <f t="shared" si="3"/>
        <v/>
      </c>
      <c r="U54" s="39" t="str">
        <f t="shared" si="4"/>
        <v/>
      </c>
      <c r="V54" s="170"/>
      <c r="W54" s="40"/>
      <c r="X54" s="41" t="str">
        <f t="shared" si="5"/>
        <v/>
      </c>
      <c r="Y54" s="205" t="str">
        <f t="shared" si="0"/>
        <v/>
      </c>
      <c r="Z54" s="205" t="str">
        <f t="shared" si="1"/>
        <v/>
      </c>
      <c r="AA54" s="163">
        <f t="shared" si="2"/>
        <v>0</v>
      </c>
    </row>
    <row r="55" spans="1:27" ht="26.1" customHeight="1" thickTop="1" thickBot="1">
      <c r="A55" s="32"/>
      <c r="B55" s="33"/>
      <c r="C55" s="32"/>
      <c r="D55" s="34"/>
      <c r="E55" s="35"/>
      <c r="F55" s="36"/>
      <c r="G55" s="34"/>
      <c r="H55" s="1"/>
      <c r="I55" s="2"/>
      <c r="J55" s="1"/>
      <c r="K55" s="2"/>
      <c r="L55" s="1"/>
      <c r="M55" s="2"/>
      <c r="N55" s="1"/>
      <c r="O55" s="2"/>
      <c r="P55" s="1"/>
      <c r="Q55" s="2"/>
      <c r="R55" s="1"/>
      <c r="S55" s="2"/>
      <c r="T55" s="169" t="str">
        <f t="shared" si="3"/>
        <v/>
      </c>
      <c r="U55" s="39" t="str">
        <f t="shared" si="4"/>
        <v/>
      </c>
      <c r="V55" s="170"/>
      <c r="W55" s="40"/>
      <c r="X55" s="41" t="str">
        <f t="shared" si="5"/>
        <v/>
      </c>
      <c r="Y55" s="205" t="str">
        <f t="shared" si="0"/>
        <v/>
      </c>
      <c r="Z55" s="205" t="str">
        <f t="shared" si="1"/>
        <v/>
      </c>
      <c r="AA55" s="163">
        <f t="shared" si="2"/>
        <v>0</v>
      </c>
    </row>
    <row r="56" spans="1:27" ht="26.1" customHeight="1" thickTop="1" thickBot="1">
      <c r="A56" s="32"/>
      <c r="B56" s="33"/>
      <c r="C56" s="32"/>
      <c r="D56" s="34"/>
      <c r="E56" s="35"/>
      <c r="F56" s="36"/>
      <c r="G56" s="34"/>
      <c r="H56" s="1"/>
      <c r="I56" s="2"/>
      <c r="J56" s="1"/>
      <c r="K56" s="2"/>
      <c r="L56" s="1"/>
      <c r="M56" s="2"/>
      <c r="N56" s="1"/>
      <c r="O56" s="2"/>
      <c r="P56" s="1"/>
      <c r="Q56" s="2"/>
      <c r="R56" s="1"/>
      <c r="S56" s="2"/>
      <c r="T56" s="169" t="str">
        <f t="shared" si="3"/>
        <v/>
      </c>
      <c r="U56" s="39" t="str">
        <f t="shared" si="4"/>
        <v/>
      </c>
      <c r="V56" s="170"/>
      <c r="W56" s="40"/>
      <c r="X56" s="41" t="str">
        <f t="shared" si="5"/>
        <v/>
      </c>
      <c r="Y56" s="205" t="str">
        <f t="shared" si="0"/>
        <v/>
      </c>
      <c r="Z56" s="205" t="str">
        <f t="shared" si="1"/>
        <v/>
      </c>
      <c r="AA56" s="163">
        <f t="shared" si="2"/>
        <v>0</v>
      </c>
    </row>
    <row r="57" spans="1:27" ht="26.1" customHeight="1" thickTop="1" thickBot="1">
      <c r="A57" s="32"/>
      <c r="B57" s="33"/>
      <c r="C57" s="32"/>
      <c r="D57" s="34"/>
      <c r="E57" s="35"/>
      <c r="F57" s="36"/>
      <c r="G57" s="34"/>
      <c r="H57" s="1"/>
      <c r="I57" s="2"/>
      <c r="J57" s="1"/>
      <c r="K57" s="2"/>
      <c r="L57" s="1"/>
      <c r="M57" s="2"/>
      <c r="N57" s="1"/>
      <c r="O57" s="2"/>
      <c r="P57" s="1"/>
      <c r="Q57" s="2"/>
      <c r="R57" s="1"/>
      <c r="S57" s="2"/>
      <c r="T57" s="169" t="str">
        <f t="shared" si="3"/>
        <v/>
      </c>
      <c r="U57" s="39" t="str">
        <f t="shared" si="4"/>
        <v/>
      </c>
      <c r="V57" s="170"/>
      <c r="W57" s="40"/>
      <c r="X57" s="41" t="str">
        <f t="shared" si="5"/>
        <v/>
      </c>
      <c r="Y57" s="205" t="str">
        <f t="shared" si="0"/>
        <v/>
      </c>
      <c r="Z57" s="205" t="str">
        <f t="shared" si="1"/>
        <v/>
      </c>
      <c r="AA57" s="163">
        <f t="shared" si="2"/>
        <v>0</v>
      </c>
    </row>
    <row r="58" spans="1:27" ht="26.1" customHeight="1" thickTop="1" thickBot="1">
      <c r="A58" s="32"/>
      <c r="B58" s="33"/>
      <c r="C58" s="32"/>
      <c r="D58" s="34"/>
      <c r="E58" s="35"/>
      <c r="F58" s="36"/>
      <c r="G58" s="34"/>
      <c r="H58" s="1"/>
      <c r="I58" s="2"/>
      <c r="J58" s="1"/>
      <c r="K58" s="2"/>
      <c r="L58" s="1"/>
      <c r="M58" s="2"/>
      <c r="N58" s="1"/>
      <c r="O58" s="2"/>
      <c r="P58" s="1"/>
      <c r="Q58" s="2"/>
      <c r="R58" s="1"/>
      <c r="S58" s="2"/>
      <c r="T58" s="169" t="str">
        <f t="shared" si="3"/>
        <v/>
      </c>
      <c r="U58" s="39" t="str">
        <f t="shared" si="4"/>
        <v/>
      </c>
      <c r="V58" s="170"/>
      <c r="W58" s="40"/>
      <c r="X58" s="41" t="str">
        <f t="shared" si="5"/>
        <v/>
      </c>
      <c r="Y58" s="205" t="str">
        <f t="shared" si="0"/>
        <v/>
      </c>
      <c r="Z58" s="205" t="str">
        <f t="shared" si="1"/>
        <v/>
      </c>
      <c r="AA58" s="163">
        <f t="shared" si="2"/>
        <v>0</v>
      </c>
    </row>
    <row r="59" spans="1:27" ht="26.1" customHeight="1" thickTop="1" thickBot="1">
      <c r="A59" s="32"/>
      <c r="B59" s="33"/>
      <c r="C59" s="32"/>
      <c r="D59" s="34"/>
      <c r="E59" s="35"/>
      <c r="F59" s="36"/>
      <c r="G59" s="34"/>
      <c r="H59" s="1"/>
      <c r="I59" s="2"/>
      <c r="J59" s="1"/>
      <c r="K59" s="2"/>
      <c r="L59" s="1"/>
      <c r="M59" s="2"/>
      <c r="N59" s="1"/>
      <c r="O59" s="2"/>
      <c r="P59" s="1"/>
      <c r="Q59" s="2"/>
      <c r="R59" s="1"/>
      <c r="S59" s="2"/>
      <c r="T59" s="169" t="str">
        <f t="shared" si="3"/>
        <v/>
      </c>
      <c r="U59" s="39" t="str">
        <f t="shared" si="4"/>
        <v/>
      </c>
      <c r="V59" s="170"/>
      <c r="W59" s="40"/>
      <c r="X59" s="41" t="str">
        <f t="shared" si="5"/>
        <v/>
      </c>
      <c r="Y59" s="205" t="str">
        <f t="shared" si="0"/>
        <v/>
      </c>
      <c r="Z59" s="205" t="str">
        <f t="shared" si="1"/>
        <v/>
      </c>
      <c r="AA59" s="163">
        <f t="shared" si="2"/>
        <v>0</v>
      </c>
    </row>
    <row r="60" spans="1:27" ht="26.1" customHeight="1" thickTop="1" thickBot="1">
      <c r="A60" s="32"/>
      <c r="B60" s="33"/>
      <c r="C60" s="32"/>
      <c r="D60" s="34"/>
      <c r="E60" s="35"/>
      <c r="F60" s="36"/>
      <c r="G60" s="34"/>
      <c r="H60" s="1"/>
      <c r="I60" s="2"/>
      <c r="J60" s="1"/>
      <c r="K60" s="2"/>
      <c r="L60" s="1"/>
      <c r="M60" s="2"/>
      <c r="N60" s="1"/>
      <c r="O60" s="2"/>
      <c r="P60" s="1"/>
      <c r="Q60" s="2"/>
      <c r="R60" s="1"/>
      <c r="S60" s="2"/>
      <c r="T60" s="169" t="str">
        <f t="shared" si="3"/>
        <v/>
      </c>
      <c r="U60" s="39" t="str">
        <f t="shared" si="4"/>
        <v/>
      </c>
      <c r="V60" s="170"/>
      <c r="W60" s="40"/>
      <c r="X60" s="41" t="str">
        <f t="shared" si="5"/>
        <v/>
      </c>
      <c r="Y60" s="205" t="str">
        <f t="shared" si="0"/>
        <v/>
      </c>
      <c r="Z60" s="205" t="str">
        <f t="shared" si="1"/>
        <v/>
      </c>
      <c r="AA60" s="163">
        <f t="shared" si="2"/>
        <v>0</v>
      </c>
    </row>
    <row r="61" spans="1:27" ht="26.1" customHeight="1" thickTop="1" thickBot="1">
      <c r="A61" s="32"/>
      <c r="B61" s="33"/>
      <c r="C61" s="32"/>
      <c r="D61" s="34"/>
      <c r="E61" s="35"/>
      <c r="F61" s="36"/>
      <c r="G61" s="34"/>
      <c r="H61" s="1"/>
      <c r="I61" s="2"/>
      <c r="J61" s="1"/>
      <c r="K61" s="2"/>
      <c r="L61" s="1"/>
      <c r="M61" s="2"/>
      <c r="N61" s="1"/>
      <c r="O61" s="2"/>
      <c r="P61" s="1"/>
      <c r="Q61" s="2"/>
      <c r="R61" s="1"/>
      <c r="S61" s="2"/>
      <c r="T61" s="169" t="str">
        <f t="shared" si="3"/>
        <v/>
      </c>
      <c r="U61" s="39" t="str">
        <f t="shared" si="4"/>
        <v/>
      </c>
      <c r="V61" s="170"/>
      <c r="W61" s="40"/>
      <c r="X61" s="41" t="str">
        <f t="shared" si="5"/>
        <v/>
      </c>
      <c r="Y61" s="205" t="str">
        <f t="shared" si="0"/>
        <v/>
      </c>
      <c r="Z61" s="205" t="str">
        <f t="shared" si="1"/>
        <v/>
      </c>
      <c r="AA61" s="163">
        <f t="shared" si="2"/>
        <v>0</v>
      </c>
    </row>
    <row r="62" spans="1:27" ht="26.1" customHeight="1" thickTop="1" thickBot="1">
      <c r="A62" s="32"/>
      <c r="B62" s="33"/>
      <c r="C62" s="32"/>
      <c r="D62" s="34"/>
      <c r="E62" s="35"/>
      <c r="F62" s="36"/>
      <c r="G62" s="34"/>
      <c r="H62" s="1"/>
      <c r="I62" s="2"/>
      <c r="J62" s="1"/>
      <c r="K62" s="2"/>
      <c r="L62" s="1"/>
      <c r="M62" s="2"/>
      <c r="N62" s="1"/>
      <c r="O62" s="2"/>
      <c r="P62" s="1"/>
      <c r="Q62" s="2"/>
      <c r="R62" s="1"/>
      <c r="S62" s="2"/>
      <c r="T62" s="169" t="str">
        <f t="shared" si="3"/>
        <v/>
      </c>
      <c r="U62" s="39" t="str">
        <f t="shared" si="4"/>
        <v/>
      </c>
      <c r="V62" s="170"/>
      <c r="W62" s="40"/>
      <c r="X62" s="41" t="str">
        <f t="shared" si="5"/>
        <v/>
      </c>
      <c r="Y62" s="205" t="str">
        <f t="shared" si="0"/>
        <v/>
      </c>
      <c r="Z62" s="205" t="str">
        <f t="shared" si="1"/>
        <v/>
      </c>
      <c r="AA62" s="163">
        <f t="shared" si="2"/>
        <v>0</v>
      </c>
    </row>
    <row r="63" spans="1:27" ht="26.1" customHeight="1" thickTop="1" thickBot="1">
      <c r="A63" s="32"/>
      <c r="B63" s="33"/>
      <c r="C63" s="32"/>
      <c r="D63" s="34"/>
      <c r="E63" s="35"/>
      <c r="F63" s="36"/>
      <c r="G63" s="34"/>
      <c r="H63" s="1"/>
      <c r="I63" s="2"/>
      <c r="J63" s="1"/>
      <c r="K63" s="2"/>
      <c r="L63" s="1"/>
      <c r="M63" s="2"/>
      <c r="N63" s="1"/>
      <c r="O63" s="2"/>
      <c r="P63" s="1"/>
      <c r="Q63" s="2"/>
      <c r="R63" s="1"/>
      <c r="S63" s="2"/>
      <c r="T63" s="169" t="str">
        <f t="shared" si="3"/>
        <v/>
      </c>
      <c r="U63" s="39" t="str">
        <f t="shared" si="4"/>
        <v/>
      </c>
      <c r="V63" s="170"/>
      <c r="W63" s="40"/>
      <c r="X63" s="41" t="str">
        <f t="shared" si="5"/>
        <v/>
      </c>
      <c r="Y63" s="205" t="str">
        <f t="shared" si="0"/>
        <v/>
      </c>
      <c r="Z63" s="205" t="str">
        <f t="shared" si="1"/>
        <v/>
      </c>
      <c r="AA63" s="163">
        <f t="shared" si="2"/>
        <v>0</v>
      </c>
    </row>
    <row r="64" spans="1:27" ht="26.1" customHeight="1" thickTop="1" thickBot="1">
      <c r="A64" s="32"/>
      <c r="B64" s="33"/>
      <c r="C64" s="32"/>
      <c r="D64" s="34"/>
      <c r="E64" s="35"/>
      <c r="F64" s="36"/>
      <c r="G64" s="34"/>
      <c r="H64" s="1"/>
      <c r="I64" s="2"/>
      <c r="J64" s="1"/>
      <c r="K64" s="2"/>
      <c r="L64" s="1"/>
      <c r="M64" s="2"/>
      <c r="N64" s="1"/>
      <c r="O64" s="2"/>
      <c r="P64" s="1"/>
      <c r="Q64" s="2"/>
      <c r="R64" s="1"/>
      <c r="S64" s="2"/>
      <c r="T64" s="169" t="str">
        <f t="shared" si="3"/>
        <v/>
      </c>
      <c r="U64" s="39" t="str">
        <f t="shared" si="4"/>
        <v/>
      </c>
      <c r="V64" s="170"/>
      <c r="W64" s="40"/>
      <c r="X64" s="41" t="str">
        <f t="shared" si="5"/>
        <v/>
      </c>
      <c r="Y64" s="205" t="str">
        <f t="shared" si="0"/>
        <v/>
      </c>
      <c r="Z64" s="205" t="str">
        <f t="shared" si="1"/>
        <v/>
      </c>
      <c r="AA64" s="163">
        <f t="shared" si="2"/>
        <v>0</v>
      </c>
    </row>
    <row r="65" spans="1:27" ht="26.1" customHeight="1" thickTop="1" thickBot="1">
      <c r="A65" s="32"/>
      <c r="B65" s="33"/>
      <c r="C65" s="32"/>
      <c r="D65" s="34"/>
      <c r="E65" s="35"/>
      <c r="F65" s="36"/>
      <c r="G65" s="34"/>
      <c r="H65" s="1"/>
      <c r="I65" s="2"/>
      <c r="J65" s="1"/>
      <c r="K65" s="2"/>
      <c r="L65" s="1"/>
      <c r="M65" s="2"/>
      <c r="N65" s="1"/>
      <c r="O65" s="2"/>
      <c r="P65" s="1"/>
      <c r="Q65" s="2"/>
      <c r="R65" s="1"/>
      <c r="S65" s="2"/>
      <c r="T65" s="169" t="str">
        <f t="shared" si="3"/>
        <v/>
      </c>
      <c r="U65" s="39" t="str">
        <f t="shared" si="4"/>
        <v/>
      </c>
      <c r="V65" s="170"/>
      <c r="W65" s="40"/>
      <c r="X65" s="41" t="str">
        <f t="shared" si="5"/>
        <v/>
      </c>
      <c r="Y65" s="205" t="str">
        <f t="shared" si="0"/>
        <v/>
      </c>
      <c r="Z65" s="205" t="str">
        <f t="shared" si="1"/>
        <v/>
      </c>
      <c r="AA65" s="163">
        <f t="shared" si="2"/>
        <v>0</v>
      </c>
    </row>
    <row r="66" spans="1:27" ht="26.1" customHeight="1" thickTop="1" thickBot="1">
      <c r="A66" s="32"/>
      <c r="B66" s="33"/>
      <c r="C66" s="32"/>
      <c r="D66" s="34"/>
      <c r="E66" s="35"/>
      <c r="F66" s="36"/>
      <c r="G66" s="34"/>
      <c r="H66" s="1"/>
      <c r="I66" s="2"/>
      <c r="J66" s="1"/>
      <c r="K66" s="2"/>
      <c r="L66" s="1"/>
      <c r="M66" s="2"/>
      <c r="N66" s="1"/>
      <c r="O66" s="2"/>
      <c r="P66" s="1"/>
      <c r="Q66" s="2"/>
      <c r="R66" s="1"/>
      <c r="S66" s="2"/>
      <c r="T66" s="169" t="str">
        <f t="shared" si="3"/>
        <v/>
      </c>
      <c r="U66" s="39" t="str">
        <f t="shared" si="4"/>
        <v/>
      </c>
      <c r="V66" s="170"/>
      <c r="W66" s="40"/>
      <c r="X66" s="41" t="str">
        <f t="shared" si="5"/>
        <v/>
      </c>
      <c r="Y66" s="205" t="str">
        <f t="shared" si="0"/>
        <v/>
      </c>
      <c r="Z66" s="205" t="str">
        <f t="shared" si="1"/>
        <v/>
      </c>
      <c r="AA66" s="163">
        <f t="shared" si="2"/>
        <v>0</v>
      </c>
    </row>
    <row r="67" spans="1:27" ht="26.1" customHeight="1" thickTop="1" thickBot="1">
      <c r="A67" s="32"/>
      <c r="B67" s="33"/>
      <c r="C67" s="32"/>
      <c r="D67" s="34"/>
      <c r="E67" s="35"/>
      <c r="F67" s="36"/>
      <c r="G67" s="34"/>
      <c r="H67" s="1"/>
      <c r="I67" s="2"/>
      <c r="J67" s="1"/>
      <c r="K67" s="2"/>
      <c r="L67" s="1"/>
      <c r="M67" s="2"/>
      <c r="N67" s="1"/>
      <c r="O67" s="2"/>
      <c r="P67" s="1"/>
      <c r="Q67" s="2"/>
      <c r="R67" s="1"/>
      <c r="S67" s="2"/>
      <c r="T67" s="169" t="str">
        <f t="shared" si="3"/>
        <v/>
      </c>
      <c r="U67" s="39" t="str">
        <f t="shared" si="4"/>
        <v/>
      </c>
      <c r="V67" s="170"/>
      <c r="W67" s="40"/>
      <c r="X67" s="41" t="str">
        <f t="shared" si="5"/>
        <v/>
      </c>
      <c r="Y67" s="205" t="str">
        <f t="shared" si="0"/>
        <v/>
      </c>
      <c r="Z67" s="205" t="str">
        <f t="shared" si="1"/>
        <v/>
      </c>
      <c r="AA67" s="163">
        <f t="shared" si="2"/>
        <v>0</v>
      </c>
    </row>
    <row r="68" spans="1:27" ht="26.1" customHeight="1" thickTop="1" thickBot="1">
      <c r="A68" s="32"/>
      <c r="B68" s="33"/>
      <c r="C68" s="32"/>
      <c r="D68" s="34"/>
      <c r="E68" s="35"/>
      <c r="F68" s="36"/>
      <c r="G68" s="34"/>
      <c r="H68" s="1"/>
      <c r="I68" s="2"/>
      <c r="J68" s="1"/>
      <c r="K68" s="2"/>
      <c r="L68" s="1"/>
      <c r="M68" s="2"/>
      <c r="N68" s="1"/>
      <c r="O68" s="2"/>
      <c r="P68" s="1"/>
      <c r="Q68" s="2"/>
      <c r="R68" s="1"/>
      <c r="S68" s="2"/>
      <c r="T68" s="169" t="str">
        <f t="shared" si="3"/>
        <v/>
      </c>
      <c r="U68" s="39" t="str">
        <f t="shared" si="4"/>
        <v/>
      </c>
      <c r="V68" s="170"/>
      <c r="W68" s="40"/>
      <c r="X68" s="41" t="str">
        <f t="shared" si="5"/>
        <v/>
      </c>
      <c r="Y68" s="205" t="str">
        <f t="shared" si="0"/>
        <v/>
      </c>
      <c r="Z68" s="205" t="str">
        <f t="shared" si="1"/>
        <v/>
      </c>
      <c r="AA68" s="163">
        <f t="shared" si="2"/>
        <v>0</v>
      </c>
    </row>
    <row r="69" spans="1:27" ht="26.1" customHeight="1" thickTop="1" thickBot="1">
      <c r="A69" s="32"/>
      <c r="B69" s="33"/>
      <c r="C69" s="32"/>
      <c r="D69" s="34"/>
      <c r="E69" s="35"/>
      <c r="F69" s="36"/>
      <c r="G69" s="34"/>
      <c r="H69" s="1"/>
      <c r="I69" s="2"/>
      <c r="J69" s="1"/>
      <c r="K69" s="2"/>
      <c r="L69" s="1"/>
      <c r="M69" s="2"/>
      <c r="N69" s="1"/>
      <c r="O69" s="2"/>
      <c r="P69" s="1"/>
      <c r="Q69" s="2"/>
      <c r="R69" s="1"/>
      <c r="S69" s="2"/>
      <c r="T69" s="169" t="str">
        <f t="shared" si="3"/>
        <v/>
      </c>
      <c r="U69" s="39" t="str">
        <f t="shared" si="4"/>
        <v/>
      </c>
      <c r="V69" s="170"/>
      <c r="W69" s="40"/>
      <c r="X69" s="41" t="str">
        <f t="shared" si="5"/>
        <v/>
      </c>
      <c r="Y69" s="205" t="str">
        <f t="shared" si="0"/>
        <v/>
      </c>
      <c r="Z69" s="205" t="str">
        <f t="shared" si="1"/>
        <v/>
      </c>
      <c r="AA69" s="163">
        <f t="shared" si="2"/>
        <v>0</v>
      </c>
    </row>
    <row r="70" spans="1:27" ht="26.1" customHeight="1" thickTop="1" thickBot="1">
      <c r="A70" s="32"/>
      <c r="B70" s="33"/>
      <c r="C70" s="32"/>
      <c r="D70" s="34"/>
      <c r="E70" s="35"/>
      <c r="F70" s="36"/>
      <c r="G70" s="34"/>
      <c r="H70" s="1"/>
      <c r="I70" s="2"/>
      <c r="J70" s="1"/>
      <c r="K70" s="2"/>
      <c r="L70" s="1"/>
      <c r="M70" s="2"/>
      <c r="N70" s="1"/>
      <c r="O70" s="2"/>
      <c r="P70" s="1"/>
      <c r="Q70" s="2"/>
      <c r="R70" s="1"/>
      <c r="S70" s="2"/>
      <c r="T70" s="169" t="str">
        <f t="shared" si="3"/>
        <v/>
      </c>
      <c r="U70" s="39" t="str">
        <f t="shared" si="4"/>
        <v/>
      </c>
      <c r="V70" s="170"/>
      <c r="W70" s="40"/>
      <c r="X70" s="41" t="str">
        <f t="shared" si="5"/>
        <v/>
      </c>
      <c r="Y70" s="205" t="str">
        <f t="shared" si="0"/>
        <v/>
      </c>
      <c r="Z70" s="205" t="str">
        <f t="shared" si="1"/>
        <v/>
      </c>
      <c r="AA70" s="163">
        <f t="shared" si="2"/>
        <v>0</v>
      </c>
    </row>
    <row r="71" spans="1:27" ht="26.1" customHeight="1" thickTop="1" thickBot="1">
      <c r="A71" s="32"/>
      <c r="B71" s="33"/>
      <c r="C71" s="32"/>
      <c r="D71" s="34"/>
      <c r="E71" s="35"/>
      <c r="F71" s="36"/>
      <c r="G71" s="34"/>
      <c r="H71" s="1"/>
      <c r="I71" s="2"/>
      <c r="J71" s="1"/>
      <c r="K71" s="2"/>
      <c r="L71" s="1"/>
      <c r="M71" s="2"/>
      <c r="N71" s="1"/>
      <c r="O71" s="2"/>
      <c r="P71" s="1"/>
      <c r="Q71" s="2"/>
      <c r="R71" s="1"/>
      <c r="S71" s="2"/>
      <c r="T71" s="169" t="str">
        <f t="shared" si="3"/>
        <v/>
      </c>
      <c r="U71" s="39" t="str">
        <f t="shared" si="4"/>
        <v/>
      </c>
      <c r="V71" s="170"/>
      <c r="W71" s="40"/>
      <c r="X71" s="41" t="str">
        <f t="shared" si="5"/>
        <v/>
      </c>
      <c r="Y71" s="205" t="str">
        <f t="shared" si="0"/>
        <v/>
      </c>
      <c r="Z71" s="205" t="str">
        <f t="shared" si="1"/>
        <v/>
      </c>
      <c r="AA71" s="163">
        <f t="shared" si="2"/>
        <v>0</v>
      </c>
    </row>
    <row r="72" spans="1:27" ht="26.1" customHeight="1" thickTop="1" thickBot="1">
      <c r="A72" s="32"/>
      <c r="B72" s="33"/>
      <c r="C72" s="32"/>
      <c r="D72" s="34"/>
      <c r="E72" s="35"/>
      <c r="F72" s="36"/>
      <c r="G72" s="34"/>
      <c r="H72" s="1"/>
      <c r="I72" s="2"/>
      <c r="J72" s="1"/>
      <c r="K72" s="2"/>
      <c r="L72" s="1"/>
      <c r="M72" s="2"/>
      <c r="N72" s="1"/>
      <c r="O72" s="2"/>
      <c r="P72" s="1"/>
      <c r="Q72" s="2"/>
      <c r="R72" s="1"/>
      <c r="S72" s="2"/>
      <c r="T72" s="169" t="str">
        <f t="shared" si="3"/>
        <v/>
      </c>
      <c r="U72" s="39" t="str">
        <f t="shared" si="4"/>
        <v/>
      </c>
      <c r="V72" s="170"/>
      <c r="W72" s="40"/>
      <c r="X72" s="41" t="str">
        <f t="shared" si="5"/>
        <v/>
      </c>
      <c r="Y72" s="205" t="str">
        <f t="shared" si="0"/>
        <v/>
      </c>
      <c r="Z72" s="205" t="str">
        <f t="shared" si="1"/>
        <v/>
      </c>
      <c r="AA72" s="163">
        <f t="shared" si="2"/>
        <v>0</v>
      </c>
    </row>
    <row r="73" spans="1:27" ht="26.1" customHeight="1" thickTop="1" thickBot="1">
      <c r="A73" s="32"/>
      <c r="B73" s="33"/>
      <c r="C73" s="32"/>
      <c r="D73" s="34"/>
      <c r="E73" s="35"/>
      <c r="F73" s="36"/>
      <c r="G73" s="34"/>
      <c r="H73" s="1"/>
      <c r="I73" s="2"/>
      <c r="J73" s="1"/>
      <c r="K73" s="2"/>
      <c r="L73" s="1"/>
      <c r="M73" s="2"/>
      <c r="N73" s="1"/>
      <c r="O73" s="2"/>
      <c r="P73" s="1"/>
      <c r="Q73" s="2"/>
      <c r="R73" s="1"/>
      <c r="S73" s="2"/>
      <c r="T73" s="169" t="str">
        <f t="shared" si="3"/>
        <v/>
      </c>
      <c r="U73" s="39" t="str">
        <f t="shared" si="4"/>
        <v/>
      </c>
      <c r="V73" s="170"/>
      <c r="W73" s="40"/>
      <c r="X73" s="41" t="str">
        <f t="shared" si="5"/>
        <v/>
      </c>
      <c r="Y73" s="205" t="str">
        <f t="shared" si="0"/>
        <v/>
      </c>
      <c r="Z73" s="205" t="str">
        <f t="shared" si="1"/>
        <v/>
      </c>
      <c r="AA73" s="163">
        <f t="shared" si="2"/>
        <v>0</v>
      </c>
    </row>
    <row r="74" spans="1:27" ht="26.1" customHeight="1" thickTop="1" thickBot="1">
      <c r="A74" s="32"/>
      <c r="B74" s="33"/>
      <c r="C74" s="32"/>
      <c r="D74" s="34"/>
      <c r="E74" s="35"/>
      <c r="F74" s="36"/>
      <c r="G74" s="34"/>
      <c r="H74" s="1"/>
      <c r="I74" s="2"/>
      <c r="J74" s="1"/>
      <c r="K74" s="2"/>
      <c r="L74" s="1"/>
      <c r="M74" s="2"/>
      <c r="N74" s="1"/>
      <c r="O74" s="2"/>
      <c r="P74" s="1"/>
      <c r="Q74" s="2"/>
      <c r="R74" s="1"/>
      <c r="S74" s="2"/>
      <c r="T74" s="169" t="str">
        <f t="shared" si="3"/>
        <v/>
      </c>
      <c r="U74" s="39" t="str">
        <f t="shared" si="4"/>
        <v/>
      </c>
      <c r="V74" s="170"/>
      <c r="W74" s="40"/>
      <c r="X74" s="41" t="str">
        <f t="shared" si="5"/>
        <v/>
      </c>
      <c r="Y74" s="205" t="str">
        <f t="shared" si="0"/>
        <v/>
      </c>
      <c r="Z74" s="205" t="str">
        <f t="shared" si="1"/>
        <v/>
      </c>
      <c r="AA74" s="163">
        <f t="shared" si="2"/>
        <v>0</v>
      </c>
    </row>
    <row r="75" spans="1:27" ht="26.1" customHeight="1" thickTop="1" thickBot="1">
      <c r="A75" s="32"/>
      <c r="B75" s="33"/>
      <c r="C75" s="32"/>
      <c r="D75" s="34"/>
      <c r="E75" s="35"/>
      <c r="F75" s="36"/>
      <c r="G75" s="34"/>
      <c r="H75" s="1"/>
      <c r="I75" s="2"/>
      <c r="J75" s="1"/>
      <c r="K75" s="2"/>
      <c r="L75" s="1"/>
      <c r="M75" s="2"/>
      <c r="N75" s="1"/>
      <c r="O75" s="2"/>
      <c r="P75" s="1"/>
      <c r="Q75" s="2"/>
      <c r="R75" s="1"/>
      <c r="S75" s="2"/>
      <c r="T75" s="169" t="str">
        <f t="shared" si="3"/>
        <v/>
      </c>
      <c r="U75" s="39" t="str">
        <f t="shared" si="4"/>
        <v/>
      </c>
      <c r="V75" s="170"/>
      <c r="W75" s="40"/>
      <c r="X75" s="41" t="str">
        <f t="shared" si="5"/>
        <v/>
      </c>
      <c r="Y75" s="205" t="str">
        <f t="shared" si="0"/>
        <v/>
      </c>
      <c r="Z75" s="205" t="str">
        <f t="shared" si="1"/>
        <v/>
      </c>
      <c r="AA75" s="163">
        <f t="shared" si="2"/>
        <v>0</v>
      </c>
    </row>
    <row r="76" spans="1:27" ht="26.1" customHeight="1" thickTop="1" thickBot="1">
      <c r="A76" s="32"/>
      <c r="B76" s="33"/>
      <c r="C76" s="32"/>
      <c r="D76" s="34"/>
      <c r="E76" s="35"/>
      <c r="F76" s="36"/>
      <c r="G76" s="34"/>
      <c r="H76" s="1"/>
      <c r="I76" s="2"/>
      <c r="J76" s="1"/>
      <c r="K76" s="2"/>
      <c r="L76" s="1"/>
      <c r="M76" s="2"/>
      <c r="N76" s="1"/>
      <c r="O76" s="2"/>
      <c r="P76" s="1"/>
      <c r="Q76" s="2"/>
      <c r="R76" s="1"/>
      <c r="S76" s="2"/>
      <c r="T76" s="169" t="str">
        <f t="shared" si="3"/>
        <v/>
      </c>
      <c r="U76" s="39" t="str">
        <f t="shared" si="4"/>
        <v/>
      </c>
      <c r="V76" s="170"/>
      <c r="W76" s="40"/>
      <c r="X76" s="41" t="str">
        <f t="shared" si="5"/>
        <v/>
      </c>
      <c r="Y76" s="205" t="str">
        <f t="shared" si="0"/>
        <v/>
      </c>
      <c r="Z76" s="205" t="str">
        <f t="shared" si="1"/>
        <v/>
      </c>
      <c r="AA76" s="163">
        <f t="shared" si="2"/>
        <v>0</v>
      </c>
    </row>
    <row r="77" spans="1:27" ht="26.1" customHeight="1" thickTop="1" thickBot="1">
      <c r="A77" s="32"/>
      <c r="B77" s="33"/>
      <c r="C77" s="32"/>
      <c r="D77" s="34"/>
      <c r="E77" s="35"/>
      <c r="F77" s="36"/>
      <c r="G77" s="34"/>
      <c r="H77" s="1"/>
      <c r="I77" s="2"/>
      <c r="J77" s="1"/>
      <c r="K77" s="2"/>
      <c r="L77" s="1"/>
      <c r="M77" s="2"/>
      <c r="N77" s="1"/>
      <c r="O77" s="2"/>
      <c r="P77" s="1"/>
      <c r="Q77" s="2"/>
      <c r="R77" s="1"/>
      <c r="S77" s="2"/>
      <c r="T77" s="169" t="str">
        <f t="shared" si="3"/>
        <v/>
      </c>
      <c r="U77" s="39" t="str">
        <f t="shared" si="4"/>
        <v/>
      </c>
      <c r="V77" s="170"/>
      <c r="W77" s="40"/>
      <c r="X77" s="41" t="str">
        <f t="shared" si="5"/>
        <v/>
      </c>
      <c r="Y77" s="205" t="str">
        <f t="shared" si="0"/>
        <v/>
      </c>
      <c r="Z77" s="205" t="str">
        <f t="shared" si="1"/>
        <v/>
      </c>
      <c r="AA77" s="163">
        <f t="shared" si="2"/>
        <v>0</v>
      </c>
    </row>
    <row r="78" spans="1:27" ht="26.1" customHeight="1" thickTop="1" thickBot="1">
      <c r="A78" s="32"/>
      <c r="B78" s="33"/>
      <c r="C78" s="32"/>
      <c r="D78" s="34"/>
      <c r="E78" s="35"/>
      <c r="F78" s="36"/>
      <c r="G78" s="34"/>
      <c r="H78" s="1"/>
      <c r="I78" s="2"/>
      <c r="J78" s="1"/>
      <c r="K78" s="2"/>
      <c r="L78" s="1"/>
      <c r="M78" s="2"/>
      <c r="N78" s="1"/>
      <c r="O78" s="2"/>
      <c r="P78" s="1"/>
      <c r="Q78" s="2"/>
      <c r="R78" s="1"/>
      <c r="S78" s="2"/>
      <c r="T78" s="169" t="str">
        <f t="shared" si="3"/>
        <v/>
      </c>
      <c r="U78" s="39" t="str">
        <f t="shared" si="4"/>
        <v/>
      </c>
      <c r="V78" s="170"/>
      <c r="W78" s="40"/>
      <c r="X78" s="41" t="str">
        <f t="shared" si="5"/>
        <v/>
      </c>
      <c r="Y78" s="205" t="str">
        <f t="shared" ref="Y78:Y141" si="6">IF(AND(COUNTA(G78)=1,COUNTIF(T78:U78,"x")=0),1,"")</f>
        <v/>
      </c>
      <c r="Z78" s="205" t="str">
        <f t="shared" ref="Z78:Z141" si="7">IF(AND($Y78=1,F78="x"),1,"")</f>
        <v/>
      </c>
      <c r="AA78" s="163">
        <f t="shared" ref="AA78:AA141" si="8">IF(AND(U78="X",F78="X"),1,0)</f>
        <v>0</v>
      </c>
    </row>
    <row r="79" spans="1:27" ht="26.1" customHeight="1" thickTop="1" thickBot="1">
      <c r="A79" s="32"/>
      <c r="B79" s="33"/>
      <c r="C79" s="32"/>
      <c r="D79" s="34"/>
      <c r="E79" s="35"/>
      <c r="F79" s="36"/>
      <c r="G79" s="34"/>
      <c r="H79" s="1"/>
      <c r="I79" s="2"/>
      <c r="J79" s="1"/>
      <c r="K79" s="2"/>
      <c r="L79" s="1"/>
      <c r="M79" s="2"/>
      <c r="N79" s="1"/>
      <c r="O79" s="2"/>
      <c r="P79" s="1"/>
      <c r="Q79" s="2"/>
      <c r="R79" s="1"/>
      <c r="S79" s="2"/>
      <c r="T79" s="169" t="str">
        <f t="shared" ref="T79:T142" si="9">IF(AND(COUNTA(I79,K79,M79,O79,Q79,S79)=0,COUNTA(H79,J79,L79,N79,P79,R79)=6),"x","")</f>
        <v/>
      </c>
      <c r="U79" s="39" t="str">
        <f t="shared" ref="U79:U142" si="10">IF(COUNTA(I79,K79,M79,O79,Q79,S79)=1,"x","")</f>
        <v/>
      </c>
      <c r="V79" s="170"/>
      <c r="W79" s="40"/>
      <c r="X79" s="41" t="str">
        <f t="shared" ref="X79:X142" si="11">IF(AND(T79="x",U79="",V79&gt;0),EDATE(V79,$X$9),"")</f>
        <v/>
      </c>
      <c r="Y79" s="205" t="str">
        <f t="shared" si="6"/>
        <v/>
      </c>
      <c r="Z79" s="205" t="str">
        <f t="shared" si="7"/>
        <v/>
      </c>
      <c r="AA79" s="163">
        <f t="shared" si="8"/>
        <v>0</v>
      </c>
    </row>
    <row r="80" spans="1:27" ht="26.1" customHeight="1" thickTop="1" thickBot="1">
      <c r="A80" s="32"/>
      <c r="B80" s="33"/>
      <c r="C80" s="32"/>
      <c r="D80" s="34"/>
      <c r="E80" s="35"/>
      <c r="F80" s="36"/>
      <c r="G80" s="34"/>
      <c r="H80" s="1"/>
      <c r="I80" s="2"/>
      <c r="J80" s="1"/>
      <c r="K80" s="2"/>
      <c r="L80" s="1"/>
      <c r="M80" s="2"/>
      <c r="N80" s="1"/>
      <c r="O80" s="2"/>
      <c r="P80" s="1"/>
      <c r="Q80" s="2"/>
      <c r="R80" s="1"/>
      <c r="S80" s="2"/>
      <c r="T80" s="169" t="str">
        <f t="shared" si="9"/>
        <v/>
      </c>
      <c r="U80" s="39" t="str">
        <f t="shared" si="10"/>
        <v/>
      </c>
      <c r="V80" s="170"/>
      <c r="W80" s="40"/>
      <c r="X80" s="41" t="str">
        <f t="shared" si="11"/>
        <v/>
      </c>
      <c r="Y80" s="205" t="str">
        <f t="shared" si="6"/>
        <v/>
      </c>
      <c r="Z80" s="205" t="str">
        <f t="shared" si="7"/>
        <v/>
      </c>
      <c r="AA80" s="163">
        <f t="shared" si="8"/>
        <v>0</v>
      </c>
    </row>
    <row r="81" spans="1:27" ht="26.1" customHeight="1" thickTop="1" thickBot="1">
      <c r="A81" s="32"/>
      <c r="B81" s="33"/>
      <c r="C81" s="32"/>
      <c r="D81" s="34"/>
      <c r="E81" s="35"/>
      <c r="F81" s="36"/>
      <c r="G81" s="34"/>
      <c r="H81" s="1"/>
      <c r="I81" s="2"/>
      <c r="J81" s="1"/>
      <c r="K81" s="2"/>
      <c r="L81" s="1"/>
      <c r="M81" s="2"/>
      <c r="N81" s="1"/>
      <c r="O81" s="2"/>
      <c r="P81" s="1"/>
      <c r="Q81" s="2"/>
      <c r="R81" s="1"/>
      <c r="S81" s="2"/>
      <c r="T81" s="169" t="str">
        <f t="shared" si="9"/>
        <v/>
      </c>
      <c r="U81" s="39" t="str">
        <f t="shared" si="10"/>
        <v/>
      </c>
      <c r="V81" s="170"/>
      <c r="W81" s="40"/>
      <c r="X81" s="41" t="str">
        <f t="shared" si="11"/>
        <v/>
      </c>
      <c r="Y81" s="205" t="str">
        <f t="shared" si="6"/>
        <v/>
      </c>
      <c r="Z81" s="205" t="str">
        <f t="shared" si="7"/>
        <v/>
      </c>
      <c r="AA81" s="163">
        <f t="shared" si="8"/>
        <v>0</v>
      </c>
    </row>
    <row r="82" spans="1:27" ht="26.1" customHeight="1" thickTop="1" thickBot="1">
      <c r="A82" s="32"/>
      <c r="B82" s="33"/>
      <c r="C82" s="32"/>
      <c r="D82" s="34"/>
      <c r="E82" s="35"/>
      <c r="F82" s="36"/>
      <c r="G82" s="34"/>
      <c r="H82" s="1"/>
      <c r="I82" s="2"/>
      <c r="J82" s="1"/>
      <c r="K82" s="2"/>
      <c r="L82" s="1"/>
      <c r="M82" s="2"/>
      <c r="N82" s="1"/>
      <c r="O82" s="2"/>
      <c r="P82" s="1"/>
      <c r="Q82" s="2"/>
      <c r="R82" s="1"/>
      <c r="S82" s="2"/>
      <c r="T82" s="169" t="str">
        <f t="shared" si="9"/>
        <v/>
      </c>
      <c r="U82" s="39" t="str">
        <f t="shared" si="10"/>
        <v/>
      </c>
      <c r="V82" s="170"/>
      <c r="W82" s="40"/>
      <c r="X82" s="41" t="str">
        <f t="shared" si="11"/>
        <v/>
      </c>
      <c r="Y82" s="205" t="str">
        <f t="shared" si="6"/>
        <v/>
      </c>
      <c r="Z82" s="205" t="str">
        <f t="shared" si="7"/>
        <v/>
      </c>
      <c r="AA82" s="163">
        <f t="shared" si="8"/>
        <v>0</v>
      </c>
    </row>
    <row r="83" spans="1:27" ht="26.1" customHeight="1" thickTop="1" thickBot="1">
      <c r="A83" s="32"/>
      <c r="B83" s="33"/>
      <c r="C83" s="32"/>
      <c r="D83" s="34"/>
      <c r="E83" s="35"/>
      <c r="F83" s="36"/>
      <c r="G83" s="34"/>
      <c r="H83" s="1"/>
      <c r="I83" s="2"/>
      <c r="J83" s="1"/>
      <c r="K83" s="2"/>
      <c r="L83" s="1"/>
      <c r="M83" s="2"/>
      <c r="N83" s="1"/>
      <c r="O83" s="2"/>
      <c r="P83" s="1"/>
      <c r="Q83" s="2"/>
      <c r="R83" s="1"/>
      <c r="S83" s="2"/>
      <c r="T83" s="169" t="str">
        <f t="shared" si="9"/>
        <v/>
      </c>
      <c r="U83" s="39" t="str">
        <f t="shared" si="10"/>
        <v/>
      </c>
      <c r="V83" s="170"/>
      <c r="W83" s="40"/>
      <c r="X83" s="41" t="str">
        <f t="shared" si="11"/>
        <v/>
      </c>
      <c r="Y83" s="205" t="str">
        <f t="shared" si="6"/>
        <v/>
      </c>
      <c r="Z83" s="205" t="str">
        <f t="shared" si="7"/>
        <v/>
      </c>
      <c r="AA83" s="163">
        <f t="shared" si="8"/>
        <v>0</v>
      </c>
    </row>
    <row r="84" spans="1:27" ht="26.1" customHeight="1" thickTop="1" thickBot="1">
      <c r="A84" s="32"/>
      <c r="B84" s="33"/>
      <c r="C84" s="32"/>
      <c r="D84" s="34"/>
      <c r="E84" s="35"/>
      <c r="F84" s="36"/>
      <c r="G84" s="34"/>
      <c r="H84" s="1"/>
      <c r="I84" s="2"/>
      <c r="J84" s="1"/>
      <c r="K84" s="2"/>
      <c r="L84" s="1"/>
      <c r="M84" s="2"/>
      <c r="N84" s="1"/>
      <c r="O84" s="2"/>
      <c r="P84" s="1"/>
      <c r="Q84" s="2"/>
      <c r="R84" s="1"/>
      <c r="S84" s="2"/>
      <c r="T84" s="169" t="str">
        <f t="shared" si="9"/>
        <v/>
      </c>
      <c r="U84" s="39" t="str">
        <f t="shared" si="10"/>
        <v/>
      </c>
      <c r="V84" s="170"/>
      <c r="W84" s="40"/>
      <c r="X84" s="41" t="str">
        <f t="shared" si="11"/>
        <v/>
      </c>
      <c r="Y84" s="205" t="str">
        <f t="shared" si="6"/>
        <v/>
      </c>
      <c r="Z84" s="205" t="str">
        <f t="shared" si="7"/>
        <v/>
      </c>
      <c r="AA84" s="163">
        <f t="shared" si="8"/>
        <v>0</v>
      </c>
    </row>
    <row r="85" spans="1:27" ht="26.1" customHeight="1" thickTop="1" thickBot="1">
      <c r="A85" s="32"/>
      <c r="B85" s="33"/>
      <c r="C85" s="32"/>
      <c r="D85" s="34"/>
      <c r="E85" s="35"/>
      <c r="F85" s="36"/>
      <c r="G85" s="34"/>
      <c r="H85" s="1"/>
      <c r="I85" s="2"/>
      <c r="J85" s="1"/>
      <c r="K85" s="2"/>
      <c r="L85" s="1"/>
      <c r="M85" s="2"/>
      <c r="N85" s="1"/>
      <c r="O85" s="2"/>
      <c r="P85" s="1"/>
      <c r="Q85" s="2"/>
      <c r="R85" s="1"/>
      <c r="S85" s="2"/>
      <c r="T85" s="169" t="str">
        <f t="shared" si="9"/>
        <v/>
      </c>
      <c r="U85" s="39" t="str">
        <f t="shared" si="10"/>
        <v/>
      </c>
      <c r="V85" s="170"/>
      <c r="W85" s="40"/>
      <c r="X85" s="41" t="str">
        <f t="shared" si="11"/>
        <v/>
      </c>
      <c r="Y85" s="205" t="str">
        <f t="shared" si="6"/>
        <v/>
      </c>
      <c r="Z85" s="205" t="str">
        <f t="shared" si="7"/>
        <v/>
      </c>
      <c r="AA85" s="163">
        <f t="shared" si="8"/>
        <v>0</v>
      </c>
    </row>
    <row r="86" spans="1:27" ht="26.1" customHeight="1" thickTop="1" thickBot="1">
      <c r="A86" s="32"/>
      <c r="B86" s="33"/>
      <c r="C86" s="32"/>
      <c r="D86" s="34"/>
      <c r="E86" s="35"/>
      <c r="F86" s="36"/>
      <c r="G86" s="34"/>
      <c r="H86" s="1"/>
      <c r="I86" s="2"/>
      <c r="J86" s="1"/>
      <c r="K86" s="2"/>
      <c r="L86" s="1"/>
      <c r="M86" s="2"/>
      <c r="N86" s="1"/>
      <c r="O86" s="2"/>
      <c r="P86" s="1"/>
      <c r="Q86" s="2"/>
      <c r="R86" s="1"/>
      <c r="S86" s="2"/>
      <c r="T86" s="169" t="str">
        <f t="shared" si="9"/>
        <v/>
      </c>
      <c r="U86" s="39" t="str">
        <f t="shared" si="10"/>
        <v/>
      </c>
      <c r="V86" s="170"/>
      <c r="W86" s="40"/>
      <c r="X86" s="41" t="str">
        <f t="shared" si="11"/>
        <v/>
      </c>
      <c r="Y86" s="205" t="str">
        <f t="shared" si="6"/>
        <v/>
      </c>
      <c r="Z86" s="205" t="str">
        <f t="shared" si="7"/>
        <v/>
      </c>
      <c r="AA86" s="163">
        <f t="shared" si="8"/>
        <v>0</v>
      </c>
    </row>
    <row r="87" spans="1:27" ht="26.1" customHeight="1" thickTop="1" thickBot="1">
      <c r="A87" s="32"/>
      <c r="B87" s="33"/>
      <c r="C87" s="32"/>
      <c r="D87" s="34"/>
      <c r="E87" s="35"/>
      <c r="F87" s="36"/>
      <c r="G87" s="34"/>
      <c r="H87" s="1"/>
      <c r="I87" s="2"/>
      <c r="J87" s="1"/>
      <c r="K87" s="2"/>
      <c r="L87" s="1"/>
      <c r="M87" s="2"/>
      <c r="N87" s="1"/>
      <c r="O87" s="2"/>
      <c r="P87" s="1"/>
      <c r="Q87" s="2"/>
      <c r="R87" s="1"/>
      <c r="S87" s="2"/>
      <c r="T87" s="169" t="str">
        <f t="shared" si="9"/>
        <v/>
      </c>
      <c r="U87" s="39" t="str">
        <f t="shared" si="10"/>
        <v/>
      </c>
      <c r="V87" s="170"/>
      <c r="W87" s="40"/>
      <c r="X87" s="41" t="str">
        <f t="shared" si="11"/>
        <v/>
      </c>
      <c r="Y87" s="205" t="str">
        <f t="shared" si="6"/>
        <v/>
      </c>
      <c r="Z87" s="205" t="str">
        <f t="shared" si="7"/>
        <v/>
      </c>
      <c r="AA87" s="163">
        <f t="shared" si="8"/>
        <v>0</v>
      </c>
    </row>
    <row r="88" spans="1:27" ht="26.1" customHeight="1" thickTop="1" thickBot="1">
      <c r="A88" s="32"/>
      <c r="B88" s="33"/>
      <c r="C88" s="32"/>
      <c r="D88" s="34"/>
      <c r="E88" s="35"/>
      <c r="F88" s="36"/>
      <c r="G88" s="34"/>
      <c r="H88" s="1"/>
      <c r="I88" s="2"/>
      <c r="J88" s="1"/>
      <c r="K88" s="2"/>
      <c r="L88" s="1"/>
      <c r="M88" s="2"/>
      <c r="N88" s="1"/>
      <c r="O88" s="2"/>
      <c r="P88" s="1"/>
      <c r="Q88" s="2"/>
      <c r="R88" s="1"/>
      <c r="S88" s="2"/>
      <c r="T88" s="169" t="str">
        <f t="shared" si="9"/>
        <v/>
      </c>
      <c r="U88" s="39" t="str">
        <f t="shared" si="10"/>
        <v/>
      </c>
      <c r="V88" s="170"/>
      <c r="W88" s="40"/>
      <c r="X88" s="41" t="str">
        <f t="shared" si="11"/>
        <v/>
      </c>
      <c r="Y88" s="205" t="str">
        <f t="shared" si="6"/>
        <v/>
      </c>
      <c r="Z88" s="205" t="str">
        <f t="shared" si="7"/>
        <v/>
      </c>
      <c r="AA88" s="163">
        <f t="shared" si="8"/>
        <v>0</v>
      </c>
    </row>
    <row r="89" spans="1:27" ht="26.1" customHeight="1" thickTop="1" thickBot="1">
      <c r="A89" s="32"/>
      <c r="B89" s="33"/>
      <c r="C89" s="32"/>
      <c r="D89" s="34"/>
      <c r="E89" s="35"/>
      <c r="F89" s="36"/>
      <c r="G89" s="34"/>
      <c r="H89" s="1"/>
      <c r="I89" s="2"/>
      <c r="J89" s="1"/>
      <c r="K89" s="2"/>
      <c r="L89" s="1"/>
      <c r="M89" s="2"/>
      <c r="N89" s="1"/>
      <c r="O89" s="2"/>
      <c r="P89" s="1"/>
      <c r="Q89" s="2"/>
      <c r="R89" s="1"/>
      <c r="S89" s="2"/>
      <c r="T89" s="169" t="str">
        <f t="shared" si="9"/>
        <v/>
      </c>
      <c r="U89" s="39" t="str">
        <f t="shared" si="10"/>
        <v/>
      </c>
      <c r="V89" s="170"/>
      <c r="W89" s="40"/>
      <c r="X89" s="41" t="str">
        <f t="shared" si="11"/>
        <v/>
      </c>
      <c r="Y89" s="205" t="str">
        <f t="shared" si="6"/>
        <v/>
      </c>
      <c r="Z89" s="205" t="str">
        <f t="shared" si="7"/>
        <v/>
      </c>
      <c r="AA89" s="163">
        <f t="shared" si="8"/>
        <v>0</v>
      </c>
    </row>
    <row r="90" spans="1:27" ht="26.1" customHeight="1" thickTop="1" thickBot="1">
      <c r="A90" s="32"/>
      <c r="B90" s="33"/>
      <c r="C90" s="32"/>
      <c r="D90" s="34"/>
      <c r="E90" s="35"/>
      <c r="F90" s="36"/>
      <c r="G90" s="34"/>
      <c r="H90" s="1"/>
      <c r="I90" s="2"/>
      <c r="J90" s="1"/>
      <c r="K90" s="2"/>
      <c r="L90" s="1"/>
      <c r="M90" s="2"/>
      <c r="N90" s="1"/>
      <c r="O90" s="2"/>
      <c r="P90" s="1"/>
      <c r="Q90" s="2"/>
      <c r="R90" s="1"/>
      <c r="S90" s="2"/>
      <c r="T90" s="169" t="str">
        <f t="shared" si="9"/>
        <v/>
      </c>
      <c r="U90" s="39" t="str">
        <f t="shared" si="10"/>
        <v/>
      </c>
      <c r="V90" s="170"/>
      <c r="W90" s="40"/>
      <c r="X90" s="41" t="str">
        <f t="shared" si="11"/>
        <v/>
      </c>
      <c r="Y90" s="205" t="str">
        <f t="shared" si="6"/>
        <v/>
      </c>
      <c r="Z90" s="205" t="str">
        <f t="shared" si="7"/>
        <v/>
      </c>
      <c r="AA90" s="163">
        <f t="shared" si="8"/>
        <v>0</v>
      </c>
    </row>
    <row r="91" spans="1:27" ht="26.1" customHeight="1" thickTop="1" thickBot="1">
      <c r="A91" s="32"/>
      <c r="B91" s="33"/>
      <c r="C91" s="32"/>
      <c r="D91" s="34"/>
      <c r="E91" s="35"/>
      <c r="F91" s="36"/>
      <c r="G91" s="34"/>
      <c r="H91" s="1"/>
      <c r="I91" s="2"/>
      <c r="J91" s="1"/>
      <c r="K91" s="2"/>
      <c r="L91" s="1"/>
      <c r="M91" s="2"/>
      <c r="N91" s="1"/>
      <c r="O91" s="2"/>
      <c r="P91" s="1"/>
      <c r="Q91" s="2"/>
      <c r="R91" s="1"/>
      <c r="S91" s="2"/>
      <c r="T91" s="169" t="str">
        <f t="shared" si="9"/>
        <v/>
      </c>
      <c r="U91" s="39" t="str">
        <f t="shared" si="10"/>
        <v/>
      </c>
      <c r="V91" s="170"/>
      <c r="W91" s="40"/>
      <c r="X91" s="41" t="str">
        <f t="shared" si="11"/>
        <v/>
      </c>
      <c r="Y91" s="205" t="str">
        <f t="shared" si="6"/>
        <v/>
      </c>
      <c r="Z91" s="205" t="str">
        <f t="shared" si="7"/>
        <v/>
      </c>
      <c r="AA91" s="163">
        <f t="shared" si="8"/>
        <v>0</v>
      </c>
    </row>
    <row r="92" spans="1:27" ht="26.1" customHeight="1" thickTop="1" thickBot="1">
      <c r="A92" s="32"/>
      <c r="B92" s="33"/>
      <c r="C92" s="32"/>
      <c r="D92" s="34"/>
      <c r="E92" s="35"/>
      <c r="F92" s="36"/>
      <c r="G92" s="34"/>
      <c r="H92" s="1"/>
      <c r="I92" s="2"/>
      <c r="J92" s="1"/>
      <c r="K92" s="2"/>
      <c r="L92" s="1"/>
      <c r="M92" s="2"/>
      <c r="N92" s="1"/>
      <c r="O92" s="2"/>
      <c r="P92" s="1"/>
      <c r="Q92" s="2"/>
      <c r="R92" s="1"/>
      <c r="S92" s="2"/>
      <c r="T92" s="169" t="str">
        <f t="shared" si="9"/>
        <v/>
      </c>
      <c r="U92" s="39" t="str">
        <f t="shared" si="10"/>
        <v/>
      </c>
      <c r="V92" s="170"/>
      <c r="W92" s="40"/>
      <c r="X92" s="41" t="str">
        <f t="shared" si="11"/>
        <v/>
      </c>
      <c r="Y92" s="205" t="str">
        <f t="shared" si="6"/>
        <v/>
      </c>
      <c r="Z92" s="205" t="str">
        <f t="shared" si="7"/>
        <v/>
      </c>
      <c r="AA92" s="163">
        <f t="shared" si="8"/>
        <v>0</v>
      </c>
    </row>
    <row r="93" spans="1:27" ht="26.1" customHeight="1" thickTop="1" thickBot="1">
      <c r="A93" s="32"/>
      <c r="B93" s="33"/>
      <c r="C93" s="32"/>
      <c r="D93" s="34"/>
      <c r="E93" s="35"/>
      <c r="F93" s="36"/>
      <c r="G93" s="34"/>
      <c r="H93" s="1"/>
      <c r="I93" s="2"/>
      <c r="J93" s="1"/>
      <c r="K93" s="2"/>
      <c r="L93" s="1"/>
      <c r="M93" s="2"/>
      <c r="N93" s="1"/>
      <c r="O93" s="2"/>
      <c r="P93" s="1"/>
      <c r="Q93" s="2"/>
      <c r="R93" s="1"/>
      <c r="S93" s="2"/>
      <c r="T93" s="169" t="str">
        <f t="shared" si="9"/>
        <v/>
      </c>
      <c r="U93" s="39" t="str">
        <f t="shared" si="10"/>
        <v/>
      </c>
      <c r="V93" s="170"/>
      <c r="W93" s="40"/>
      <c r="X93" s="41" t="str">
        <f t="shared" si="11"/>
        <v/>
      </c>
      <c r="Y93" s="205" t="str">
        <f t="shared" si="6"/>
        <v/>
      </c>
      <c r="Z93" s="205" t="str">
        <f t="shared" si="7"/>
        <v/>
      </c>
      <c r="AA93" s="163">
        <f t="shared" si="8"/>
        <v>0</v>
      </c>
    </row>
    <row r="94" spans="1:27" ht="26.1" customHeight="1" thickTop="1" thickBot="1">
      <c r="A94" s="32"/>
      <c r="B94" s="33"/>
      <c r="C94" s="32"/>
      <c r="D94" s="34"/>
      <c r="E94" s="35"/>
      <c r="F94" s="36"/>
      <c r="G94" s="34"/>
      <c r="H94" s="1"/>
      <c r="I94" s="2"/>
      <c r="J94" s="1"/>
      <c r="K94" s="2"/>
      <c r="L94" s="1"/>
      <c r="M94" s="2"/>
      <c r="N94" s="1"/>
      <c r="O94" s="2"/>
      <c r="P94" s="1"/>
      <c r="Q94" s="2"/>
      <c r="R94" s="1"/>
      <c r="S94" s="2"/>
      <c r="T94" s="169" t="str">
        <f t="shared" si="9"/>
        <v/>
      </c>
      <c r="U94" s="39" t="str">
        <f t="shared" si="10"/>
        <v/>
      </c>
      <c r="V94" s="170"/>
      <c r="W94" s="40"/>
      <c r="X94" s="41" t="str">
        <f t="shared" si="11"/>
        <v/>
      </c>
      <c r="Y94" s="205" t="str">
        <f t="shared" si="6"/>
        <v/>
      </c>
      <c r="Z94" s="205" t="str">
        <f t="shared" si="7"/>
        <v/>
      </c>
      <c r="AA94" s="163">
        <f t="shared" si="8"/>
        <v>0</v>
      </c>
    </row>
    <row r="95" spans="1:27" ht="26.1" customHeight="1" thickTop="1" thickBot="1">
      <c r="A95" s="32"/>
      <c r="B95" s="33"/>
      <c r="C95" s="32"/>
      <c r="D95" s="34"/>
      <c r="E95" s="35"/>
      <c r="F95" s="36"/>
      <c r="G95" s="34"/>
      <c r="H95" s="1"/>
      <c r="I95" s="2"/>
      <c r="J95" s="1"/>
      <c r="K95" s="2"/>
      <c r="L95" s="1"/>
      <c r="M95" s="2"/>
      <c r="N95" s="1"/>
      <c r="O95" s="2"/>
      <c r="P95" s="1"/>
      <c r="Q95" s="2"/>
      <c r="R95" s="1"/>
      <c r="S95" s="2"/>
      <c r="T95" s="169" t="str">
        <f t="shared" si="9"/>
        <v/>
      </c>
      <c r="U95" s="39" t="str">
        <f t="shared" si="10"/>
        <v/>
      </c>
      <c r="V95" s="170"/>
      <c r="W95" s="40"/>
      <c r="X95" s="41" t="str">
        <f t="shared" si="11"/>
        <v/>
      </c>
      <c r="Y95" s="205" t="str">
        <f t="shared" si="6"/>
        <v/>
      </c>
      <c r="Z95" s="205" t="str">
        <f t="shared" si="7"/>
        <v/>
      </c>
      <c r="AA95" s="163">
        <f t="shared" si="8"/>
        <v>0</v>
      </c>
    </row>
    <row r="96" spans="1:27" ht="26.1" customHeight="1" thickTop="1" thickBot="1">
      <c r="A96" s="32"/>
      <c r="B96" s="33"/>
      <c r="C96" s="32"/>
      <c r="D96" s="34"/>
      <c r="E96" s="35"/>
      <c r="F96" s="36"/>
      <c r="G96" s="34"/>
      <c r="H96" s="1"/>
      <c r="I96" s="2"/>
      <c r="J96" s="1"/>
      <c r="K96" s="2"/>
      <c r="L96" s="1"/>
      <c r="M96" s="2"/>
      <c r="N96" s="1"/>
      <c r="O96" s="2"/>
      <c r="P96" s="1"/>
      <c r="Q96" s="2"/>
      <c r="R96" s="1"/>
      <c r="S96" s="2"/>
      <c r="T96" s="169" t="str">
        <f t="shared" si="9"/>
        <v/>
      </c>
      <c r="U96" s="39" t="str">
        <f t="shared" si="10"/>
        <v/>
      </c>
      <c r="V96" s="170"/>
      <c r="W96" s="40"/>
      <c r="X96" s="41" t="str">
        <f t="shared" si="11"/>
        <v/>
      </c>
      <c r="Y96" s="205" t="str">
        <f t="shared" si="6"/>
        <v/>
      </c>
      <c r="Z96" s="205" t="str">
        <f t="shared" si="7"/>
        <v/>
      </c>
      <c r="AA96" s="163">
        <f t="shared" si="8"/>
        <v>0</v>
      </c>
    </row>
    <row r="97" spans="1:27" ht="26.1" customHeight="1" thickTop="1" thickBot="1">
      <c r="A97" s="32"/>
      <c r="B97" s="33"/>
      <c r="C97" s="32"/>
      <c r="D97" s="34"/>
      <c r="E97" s="35"/>
      <c r="F97" s="36"/>
      <c r="G97" s="34"/>
      <c r="H97" s="1"/>
      <c r="I97" s="2"/>
      <c r="J97" s="1"/>
      <c r="K97" s="2"/>
      <c r="L97" s="1"/>
      <c r="M97" s="2"/>
      <c r="N97" s="1"/>
      <c r="O97" s="2"/>
      <c r="P97" s="1"/>
      <c r="Q97" s="2"/>
      <c r="R97" s="1"/>
      <c r="S97" s="2"/>
      <c r="T97" s="169" t="str">
        <f t="shared" si="9"/>
        <v/>
      </c>
      <c r="U97" s="39" t="str">
        <f t="shared" si="10"/>
        <v/>
      </c>
      <c r="V97" s="170"/>
      <c r="W97" s="40"/>
      <c r="X97" s="41" t="str">
        <f t="shared" si="11"/>
        <v/>
      </c>
      <c r="Y97" s="205" t="str">
        <f t="shared" si="6"/>
        <v/>
      </c>
      <c r="Z97" s="205" t="str">
        <f t="shared" si="7"/>
        <v/>
      </c>
      <c r="AA97" s="163">
        <f t="shared" si="8"/>
        <v>0</v>
      </c>
    </row>
    <row r="98" spans="1:27" ht="26.1" customHeight="1" thickTop="1" thickBot="1">
      <c r="A98" s="32"/>
      <c r="B98" s="33"/>
      <c r="C98" s="32"/>
      <c r="D98" s="34"/>
      <c r="E98" s="35"/>
      <c r="F98" s="36"/>
      <c r="G98" s="34"/>
      <c r="H98" s="1"/>
      <c r="I98" s="2"/>
      <c r="J98" s="1"/>
      <c r="K98" s="2"/>
      <c r="L98" s="1"/>
      <c r="M98" s="2"/>
      <c r="N98" s="1"/>
      <c r="O98" s="2"/>
      <c r="P98" s="1"/>
      <c r="Q98" s="2"/>
      <c r="R98" s="1"/>
      <c r="S98" s="2"/>
      <c r="T98" s="169" t="str">
        <f t="shared" si="9"/>
        <v/>
      </c>
      <c r="U98" s="39" t="str">
        <f t="shared" si="10"/>
        <v/>
      </c>
      <c r="V98" s="170"/>
      <c r="W98" s="40"/>
      <c r="X98" s="41" t="str">
        <f t="shared" si="11"/>
        <v/>
      </c>
      <c r="Y98" s="205" t="str">
        <f t="shared" si="6"/>
        <v/>
      </c>
      <c r="Z98" s="205" t="str">
        <f t="shared" si="7"/>
        <v/>
      </c>
      <c r="AA98" s="163">
        <f t="shared" si="8"/>
        <v>0</v>
      </c>
    </row>
    <row r="99" spans="1:27" ht="26.1" customHeight="1" thickTop="1" thickBot="1">
      <c r="A99" s="32"/>
      <c r="B99" s="33"/>
      <c r="C99" s="32"/>
      <c r="D99" s="34"/>
      <c r="E99" s="35"/>
      <c r="F99" s="36"/>
      <c r="G99" s="34"/>
      <c r="H99" s="1"/>
      <c r="I99" s="2"/>
      <c r="J99" s="1"/>
      <c r="K99" s="2"/>
      <c r="L99" s="1"/>
      <c r="M99" s="2"/>
      <c r="N99" s="1"/>
      <c r="O99" s="2"/>
      <c r="P99" s="1"/>
      <c r="Q99" s="2"/>
      <c r="R99" s="1"/>
      <c r="S99" s="2"/>
      <c r="T99" s="169" t="str">
        <f t="shared" si="9"/>
        <v/>
      </c>
      <c r="U99" s="39" t="str">
        <f t="shared" si="10"/>
        <v/>
      </c>
      <c r="V99" s="170"/>
      <c r="W99" s="40"/>
      <c r="X99" s="41" t="str">
        <f t="shared" si="11"/>
        <v/>
      </c>
      <c r="Y99" s="205" t="str">
        <f t="shared" si="6"/>
        <v/>
      </c>
      <c r="Z99" s="205" t="str">
        <f t="shared" si="7"/>
        <v/>
      </c>
      <c r="AA99" s="163">
        <f t="shared" si="8"/>
        <v>0</v>
      </c>
    </row>
    <row r="100" spans="1:27" ht="26.1" customHeight="1" thickTop="1" thickBot="1">
      <c r="A100" s="32"/>
      <c r="B100" s="33"/>
      <c r="C100" s="32"/>
      <c r="D100" s="34"/>
      <c r="E100" s="35"/>
      <c r="F100" s="36"/>
      <c r="G100" s="34"/>
      <c r="H100" s="1"/>
      <c r="I100" s="2"/>
      <c r="J100" s="1"/>
      <c r="K100" s="2"/>
      <c r="L100" s="1"/>
      <c r="M100" s="2"/>
      <c r="N100" s="1"/>
      <c r="O100" s="2"/>
      <c r="P100" s="1"/>
      <c r="Q100" s="2"/>
      <c r="R100" s="1"/>
      <c r="S100" s="2"/>
      <c r="T100" s="169" t="str">
        <f t="shared" si="9"/>
        <v/>
      </c>
      <c r="U100" s="39" t="str">
        <f t="shared" si="10"/>
        <v/>
      </c>
      <c r="V100" s="170"/>
      <c r="W100" s="40"/>
      <c r="X100" s="41" t="str">
        <f t="shared" si="11"/>
        <v/>
      </c>
      <c r="Y100" s="205" t="str">
        <f t="shared" si="6"/>
        <v/>
      </c>
      <c r="Z100" s="205" t="str">
        <f t="shared" si="7"/>
        <v/>
      </c>
      <c r="AA100" s="163">
        <f t="shared" si="8"/>
        <v>0</v>
      </c>
    </row>
    <row r="101" spans="1:27" ht="26.1" customHeight="1" thickTop="1" thickBot="1">
      <c r="A101" s="32"/>
      <c r="B101" s="33"/>
      <c r="C101" s="32"/>
      <c r="D101" s="34"/>
      <c r="E101" s="35"/>
      <c r="F101" s="36"/>
      <c r="G101" s="34"/>
      <c r="H101" s="1"/>
      <c r="I101" s="2"/>
      <c r="J101" s="1"/>
      <c r="K101" s="2"/>
      <c r="L101" s="1"/>
      <c r="M101" s="2"/>
      <c r="N101" s="1"/>
      <c r="O101" s="2"/>
      <c r="P101" s="1"/>
      <c r="Q101" s="2"/>
      <c r="R101" s="1"/>
      <c r="S101" s="2"/>
      <c r="T101" s="169" t="str">
        <f t="shared" si="9"/>
        <v/>
      </c>
      <c r="U101" s="39" t="str">
        <f t="shared" si="10"/>
        <v/>
      </c>
      <c r="V101" s="170"/>
      <c r="W101" s="40"/>
      <c r="X101" s="41" t="str">
        <f t="shared" si="11"/>
        <v/>
      </c>
      <c r="Y101" s="205" t="str">
        <f t="shared" si="6"/>
        <v/>
      </c>
      <c r="Z101" s="205" t="str">
        <f t="shared" si="7"/>
        <v/>
      </c>
      <c r="AA101" s="163">
        <f t="shared" si="8"/>
        <v>0</v>
      </c>
    </row>
    <row r="102" spans="1:27" ht="26.1" customHeight="1" thickTop="1" thickBot="1">
      <c r="A102" s="32"/>
      <c r="B102" s="33"/>
      <c r="C102" s="32"/>
      <c r="D102" s="34"/>
      <c r="E102" s="35"/>
      <c r="F102" s="36"/>
      <c r="G102" s="34"/>
      <c r="H102" s="1"/>
      <c r="I102" s="2"/>
      <c r="J102" s="1"/>
      <c r="K102" s="2"/>
      <c r="L102" s="1"/>
      <c r="M102" s="2"/>
      <c r="N102" s="1"/>
      <c r="O102" s="2"/>
      <c r="P102" s="1"/>
      <c r="Q102" s="2"/>
      <c r="R102" s="1"/>
      <c r="S102" s="2"/>
      <c r="T102" s="169" t="str">
        <f t="shared" si="9"/>
        <v/>
      </c>
      <c r="U102" s="39" t="str">
        <f t="shared" si="10"/>
        <v/>
      </c>
      <c r="V102" s="170"/>
      <c r="W102" s="40"/>
      <c r="X102" s="41" t="str">
        <f t="shared" si="11"/>
        <v/>
      </c>
      <c r="Y102" s="205" t="str">
        <f t="shared" si="6"/>
        <v/>
      </c>
      <c r="Z102" s="205" t="str">
        <f t="shared" si="7"/>
        <v/>
      </c>
      <c r="AA102" s="163">
        <f t="shared" si="8"/>
        <v>0</v>
      </c>
    </row>
    <row r="103" spans="1:27" ht="26.1" customHeight="1" thickTop="1" thickBot="1">
      <c r="A103" s="32"/>
      <c r="B103" s="33"/>
      <c r="C103" s="32"/>
      <c r="D103" s="34"/>
      <c r="E103" s="35"/>
      <c r="F103" s="36"/>
      <c r="G103" s="34"/>
      <c r="H103" s="1"/>
      <c r="I103" s="2"/>
      <c r="J103" s="1"/>
      <c r="K103" s="2"/>
      <c r="L103" s="1"/>
      <c r="M103" s="2"/>
      <c r="N103" s="1"/>
      <c r="O103" s="2"/>
      <c r="P103" s="1"/>
      <c r="Q103" s="2"/>
      <c r="R103" s="1"/>
      <c r="S103" s="2"/>
      <c r="T103" s="169" t="str">
        <f t="shared" si="9"/>
        <v/>
      </c>
      <c r="U103" s="39" t="str">
        <f t="shared" si="10"/>
        <v/>
      </c>
      <c r="V103" s="170"/>
      <c r="W103" s="40"/>
      <c r="X103" s="41" t="str">
        <f t="shared" si="11"/>
        <v/>
      </c>
      <c r="Y103" s="205" t="str">
        <f t="shared" si="6"/>
        <v/>
      </c>
      <c r="Z103" s="205" t="str">
        <f t="shared" si="7"/>
        <v/>
      </c>
      <c r="AA103" s="163">
        <f t="shared" si="8"/>
        <v>0</v>
      </c>
    </row>
    <row r="104" spans="1:27" ht="26.1" customHeight="1" thickTop="1" thickBot="1">
      <c r="A104" s="32"/>
      <c r="B104" s="33"/>
      <c r="C104" s="32"/>
      <c r="D104" s="34"/>
      <c r="E104" s="35"/>
      <c r="F104" s="36"/>
      <c r="G104" s="34"/>
      <c r="H104" s="1"/>
      <c r="I104" s="2"/>
      <c r="J104" s="1"/>
      <c r="K104" s="2"/>
      <c r="L104" s="1"/>
      <c r="M104" s="2"/>
      <c r="N104" s="1"/>
      <c r="O104" s="2"/>
      <c r="P104" s="1"/>
      <c r="Q104" s="2"/>
      <c r="R104" s="1"/>
      <c r="S104" s="2"/>
      <c r="T104" s="169" t="str">
        <f t="shared" si="9"/>
        <v/>
      </c>
      <c r="U104" s="39" t="str">
        <f t="shared" si="10"/>
        <v/>
      </c>
      <c r="V104" s="170"/>
      <c r="W104" s="40"/>
      <c r="X104" s="41" t="str">
        <f t="shared" si="11"/>
        <v/>
      </c>
      <c r="Y104" s="205" t="str">
        <f t="shared" si="6"/>
        <v/>
      </c>
      <c r="Z104" s="205" t="str">
        <f t="shared" si="7"/>
        <v/>
      </c>
      <c r="AA104" s="163">
        <f t="shared" si="8"/>
        <v>0</v>
      </c>
    </row>
    <row r="105" spans="1:27" ht="26.1" customHeight="1" thickTop="1" thickBot="1">
      <c r="A105" s="32"/>
      <c r="B105" s="33"/>
      <c r="C105" s="32"/>
      <c r="D105" s="34"/>
      <c r="E105" s="35"/>
      <c r="F105" s="36"/>
      <c r="G105" s="34"/>
      <c r="H105" s="1"/>
      <c r="I105" s="2"/>
      <c r="J105" s="1"/>
      <c r="K105" s="2"/>
      <c r="L105" s="1"/>
      <c r="M105" s="2"/>
      <c r="N105" s="1"/>
      <c r="O105" s="2"/>
      <c r="P105" s="1"/>
      <c r="Q105" s="2"/>
      <c r="R105" s="1"/>
      <c r="S105" s="2"/>
      <c r="T105" s="169" t="str">
        <f t="shared" si="9"/>
        <v/>
      </c>
      <c r="U105" s="39" t="str">
        <f t="shared" si="10"/>
        <v/>
      </c>
      <c r="V105" s="170"/>
      <c r="W105" s="40"/>
      <c r="X105" s="41" t="str">
        <f t="shared" si="11"/>
        <v/>
      </c>
      <c r="Y105" s="205" t="str">
        <f t="shared" si="6"/>
        <v/>
      </c>
      <c r="Z105" s="205" t="str">
        <f t="shared" si="7"/>
        <v/>
      </c>
      <c r="AA105" s="163">
        <f t="shared" si="8"/>
        <v>0</v>
      </c>
    </row>
    <row r="106" spans="1:27" ht="26.1" customHeight="1" thickTop="1" thickBot="1">
      <c r="A106" s="32"/>
      <c r="B106" s="33"/>
      <c r="C106" s="32"/>
      <c r="D106" s="34"/>
      <c r="E106" s="35"/>
      <c r="F106" s="36"/>
      <c r="G106" s="34"/>
      <c r="H106" s="1"/>
      <c r="I106" s="2"/>
      <c r="J106" s="1"/>
      <c r="K106" s="2"/>
      <c r="L106" s="1"/>
      <c r="M106" s="2"/>
      <c r="N106" s="1"/>
      <c r="O106" s="2"/>
      <c r="P106" s="1"/>
      <c r="Q106" s="2"/>
      <c r="R106" s="1"/>
      <c r="S106" s="2"/>
      <c r="T106" s="169" t="str">
        <f t="shared" si="9"/>
        <v/>
      </c>
      <c r="U106" s="39" t="str">
        <f t="shared" si="10"/>
        <v/>
      </c>
      <c r="V106" s="170"/>
      <c r="W106" s="40"/>
      <c r="X106" s="41" t="str">
        <f t="shared" si="11"/>
        <v/>
      </c>
      <c r="Y106" s="205" t="str">
        <f t="shared" si="6"/>
        <v/>
      </c>
      <c r="Z106" s="205" t="str">
        <f t="shared" si="7"/>
        <v/>
      </c>
      <c r="AA106" s="163">
        <f t="shared" si="8"/>
        <v>0</v>
      </c>
    </row>
    <row r="107" spans="1:27" ht="26.1" customHeight="1" thickTop="1" thickBot="1">
      <c r="A107" s="32"/>
      <c r="B107" s="33"/>
      <c r="C107" s="32"/>
      <c r="D107" s="34"/>
      <c r="E107" s="35"/>
      <c r="F107" s="36"/>
      <c r="G107" s="34"/>
      <c r="H107" s="1"/>
      <c r="I107" s="2"/>
      <c r="J107" s="1"/>
      <c r="K107" s="2"/>
      <c r="L107" s="1"/>
      <c r="M107" s="2"/>
      <c r="N107" s="1"/>
      <c r="O107" s="2"/>
      <c r="P107" s="1"/>
      <c r="Q107" s="2"/>
      <c r="R107" s="1"/>
      <c r="S107" s="2"/>
      <c r="T107" s="169" t="str">
        <f t="shared" si="9"/>
        <v/>
      </c>
      <c r="U107" s="39" t="str">
        <f t="shared" si="10"/>
        <v/>
      </c>
      <c r="V107" s="170"/>
      <c r="W107" s="40"/>
      <c r="X107" s="41" t="str">
        <f t="shared" si="11"/>
        <v/>
      </c>
      <c r="Y107" s="205" t="str">
        <f t="shared" si="6"/>
        <v/>
      </c>
      <c r="Z107" s="205" t="str">
        <f t="shared" si="7"/>
        <v/>
      </c>
      <c r="AA107" s="163">
        <f t="shared" si="8"/>
        <v>0</v>
      </c>
    </row>
    <row r="108" spans="1:27" ht="26.1" customHeight="1" thickTop="1" thickBot="1">
      <c r="A108" s="32"/>
      <c r="B108" s="33"/>
      <c r="C108" s="32"/>
      <c r="D108" s="34"/>
      <c r="E108" s="35"/>
      <c r="F108" s="36"/>
      <c r="G108" s="34"/>
      <c r="H108" s="1"/>
      <c r="I108" s="2"/>
      <c r="J108" s="1"/>
      <c r="K108" s="2"/>
      <c r="L108" s="1"/>
      <c r="M108" s="2"/>
      <c r="N108" s="1"/>
      <c r="O108" s="2"/>
      <c r="P108" s="1"/>
      <c r="Q108" s="2"/>
      <c r="R108" s="1"/>
      <c r="S108" s="2"/>
      <c r="T108" s="169" t="str">
        <f t="shared" si="9"/>
        <v/>
      </c>
      <c r="U108" s="39" t="str">
        <f t="shared" si="10"/>
        <v/>
      </c>
      <c r="V108" s="170"/>
      <c r="W108" s="40"/>
      <c r="X108" s="41" t="str">
        <f t="shared" si="11"/>
        <v/>
      </c>
      <c r="Y108" s="205" t="str">
        <f t="shared" si="6"/>
        <v/>
      </c>
      <c r="Z108" s="205" t="str">
        <f t="shared" si="7"/>
        <v/>
      </c>
      <c r="AA108" s="163">
        <f t="shared" si="8"/>
        <v>0</v>
      </c>
    </row>
    <row r="109" spans="1:27" ht="26.1" customHeight="1" thickTop="1" thickBot="1">
      <c r="A109" s="32"/>
      <c r="B109" s="33"/>
      <c r="C109" s="32"/>
      <c r="D109" s="34"/>
      <c r="E109" s="35"/>
      <c r="F109" s="36"/>
      <c r="G109" s="34"/>
      <c r="H109" s="1"/>
      <c r="I109" s="2"/>
      <c r="J109" s="1"/>
      <c r="K109" s="2"/>
      <c r="L109" s="1"/>
      <c r="M109" s="2"/>
      <c r="N109" s="1"/>
      <c r="O109" s="2"/>
      <c r="P109" s="1"/>
      <c r="Q109" s="2"/>
      <c r="R109" s="1"/>
      <c r="S109" s="2"/>
      <c r="T109" s="169" t="str">
        <f t="shared" si="9"/>
        <v/>
      </c>
      <c r="U109" s="39" t="str">
        <f t="shared" si="10"/>
        <v/>
      </c>
      <c r="V109" s="170"/>
      <c r="W109" s="40"/>
      <c r="X109" s="41" t="str">
        <f t="shared" si="11"/>
        <v/>
      </c>
      <c r="Y109" s="205" t="str">
        <f t="shared" si="6"/>
        <v/>
      </c>
      <c r="Z109" s="205" t="str">
        <f t="shared" si="7"/>
        <v/>
      </c>
      <c r="AA109" s="163">
        <f t="shared" si="8"/>
        <v>0</v>
      </c>
    </row>
    <row r="110" spans="1:27" ht="26.1" customHeight="1" thickTop="1" thickBot="1">
      <c r="A110" s="32"/>
      <c r="B110" s="33"/>
      <c r="C110" s="32"/>
      <c r="D110" s="34"/>
      <c r="E110" s="35"/>
      <c r="F110" s="36"/>
      <c r="G110" s="34"/>
      <c r="H110" s="1"/>
      <c r="I110" s="2"/>
      <c r="J110" s="1"/>
      <c r="K110" s="2"/>
      <c r="L110" s="1"/>
      <c r="M110" s="2"/>
      <c r="N110" s="1"/>
      <c r="O110" s="2"/>
      <c r="P110" s="1"/>
      <c r="Q110" s="2"/>
      <c r="R110" s="1"/>
      <c r="S110" s="2"/>
      <c r="T110" s="169" t="str">
        <f t="shared" si="9"/>
        <v/>
      </c>
      <c r="U110" s="39" t="str">
        <f t="shared" si="10"/>
        <v/>
      </c>
      <c r="V110" s="170"/>
      <c r="W110" s="40"/>
      <c r="X110" s="41" t="str">
        <f t="shared" si="11"/>
        <v/>
      </c>
      <c r="Y110" s="205" t="str">
        <f t="shared" si="6"/>
        <v/>
      </c>
      <c r="Z110" s="205" t="str">
        <f t="shared" si="7"/>
        <v/>
      </c>
      <c r="AA110" s="163">
        <f t="shared" si="8"/>
        <v>0</v>
      </c>
    </row>
    <row r="111" spans="1:27" ht="26.1" customHeight="1" thickTop="1" thickBot="1">
      <c r="A111" s="32"/>
      <c r="B111" s="33"/>
      <c r="C111" s="32"/>
      <c r="D111" s="34"/>
      <c r="E111" s="35"/>
      <c r="F111" s="36"/>
      <c r="G111" s="34"/>
      <c r="H111" s="1"/>
      <c r="I111" s="2"/>
      <c r="J111" s="1"/>
      <c r="K111" s="2"/>
      <c r="L111" s="1"/>
      <c r="M111" s="2"/>
      <c r="N111" s="1"/>
      <c r="O111" s="2"/>
      <c r="P111" s="1"/>
      <c r="Q111" s="2"/>
      <c r="R111" s="1"/>
      <c r="S111" s="2"/>
      <c r="T111" s="169" t="str">
        <f t="shared" si="9"/>
        <v/>
      </c>
      <c r="U111" s="39" t="str">
        <f t="shared" si="10"/>
        <v/>
      </c>
      <c r="V111" s="170"/>
      <c r="W111" s="40"/>
      <c r="X111" s="41" t="str">
        <f t="shared" si="11"/>
        <v/>
      </c>
      <c r="Y111" s="205" t="str">
        <f t="shared" si="6"/>
        <v/>
      </c>
      <c r="Z111" s="205" t="str">
        <f t="shared" si="7"/>
        <v/>
      </c>
      <c r="AA111" s="163">
        <f t="shared" si="8"/>
        <v>0</v>
      </c>
    </row>
    <row r="112" spans="1:27" ht="26.1" customHeight="1" thickTop="1" thickBot="1">
      <c r="A112" s="32"/>
      <c r="B112" s="33"/>
      <c r="C112" s="32"/>
      <c r="D112" s="34"/>
      <c r="E112" s="35"/>
      <c r="F112" s="36"/>
      <c r="G112" s="34"/>
      <c r="H112" s="1"/>
      <c r="I112" s="2"/>
      <c r="J112" s="1"/>
      <c r="K112" s="2"/>
      <c r="L112" s="1"/>
      <c r="M112" s="2"/>
      <c r="N112" s="1"/>
      <c r="O112" s="2"/>
      <c r="P112" s="1"/>
      <c r="Q112" s="2"/>
      <c r="R112" s="1"/>
      <c r="S112" s="2"/>
      <c r="T112" s="169" t="str">
        <f t="shared" si="9"/>
        <v/>
      </c>
      <c r="U112" s="39" t="str">
        <f t="shared" si="10"/>
        <v/>
      </c>
      <c r="V112" s="170"/>
      <c r="W112" s="40"/>
      <c r="X112" s="41" t="str">
        <f t="shared" si="11"/>
        <v/>
      </c>
      <c r="Y112" s="205" t="str">
        <f t="shared" si="6"/>
        <v/>
      </c>
      <c r="Z112" s="205" t="str">
        <f t="shared" si="7"/>
        <v/>
      </c>
      <c r="AA112" s="163">
        <f t="shared" si="8"/>
        <v>0</v>
      </c>
    </row>
    <row r="113" spans="1:27" ht="26.1" customHeight="1" thickTop="1" thickBot="1">
      <c r="A113" s="32"/>
      <c r="B113" s="33"/>
      <c r="C113" s="32"/>
      <c r="D113" s="34"/>
      <c r="E113" s="35"/>
      <c r="F113" s="36"/>
      <c r="G113" s="34"/>
      <c r="H113" s="1"/>
      <c r="I113" s="2"/>
      <c r="J113" s="1"/>
      <c r="K113" s="2"/>
      <c r="L113" s="1"/>
      <c r="M113" s="2"/>
      <c r="N113" s="1"/>
      <c r="O113" s="2"/>
      <c r="P113" s="1"/>
      <c r="Q113" s="2"/>
      <c r="R113" s="1"/>
      <c r="S113" s="2"/>
      <c r="T113" s="169" t="str">
        <f t="shared" si="9"/>
        <v/>
      </c>
      <c r="U113" s="39" t="str">
        <f t="shared" si="10"/>
        <v/>
      </c>
      <c r="V113" s="170"/>
      <c r="W113" s="40"/>
      <c r="X113" s="41" t="str">
        <f t="shared" si="11"/>
        <v/>
      </c>
      <c r="Y113" s="205" t="str">
        <f t="shared" si="6"/>
        <v/>
      </c>
      <c r="Z113" s="205" t="str">
        <f t="shared" si="7"/>
        <v/>
      </c>
      <c r="AA113" s="163">
        <f t="shared" si="8"/>
        <v>0</v>
      </c>
    </row>
    <row r="114" spans="1:27" ht="26.1" customHeight="1" thickTop="1" thickBot="1">
      <c r="A114" s="32"/>
      <c r="B114" s="33"/>
      <c r="C114" s="32"/>
      <c r="D114" s="34"/>
      <c r="E114" s="35"/>
      <c r="F114" s="36"/>
      <c r="G114" s="34"/>
      <c r="H114" s="1"/>
      <c r="I114" s="2"/>
      <c r="J114" s="1"/>
      <c r="K114" s="2"/>
      <c r="L114" s="1"/>
      <c r="M114" s="2"/>
      <c r="N114" s="1"/>
      <c r="O114" s="2"/>
      <c r="P114" s="1"/>
      <c r="Q114" s="2"/>
      <c r="R114" s="1"/>
      <c r="S114" s="2"/>
      <c r="T114" s="169" t="str">
        <f t="shared" si="9"/>
        <v/>
      </c>
      <c r="U114" s="39" t="str">
        <f t="shared" si="10"/>
        <v/>
      </c>
      <c r="V114" s="170"/>
      <c r="W114" s="40"/>
      <c r="X114" s="41" t="str">
        <f t="shared" si="11"/>
        <v/>
      </c>
      <c r="Y114" s="205" t="str">
        <f t="shared" si="6"/>
        <v/>
      </c>
      <c r="Z114" s="205" t="str">
        <f t="shared" si="7"/>
        <v/>
      </c>
      <c r="AA114" s="163">
        <f t="shared" si="8"/>
        <v>0</v>
      </c>
    </row>
    <row r="115" spans="1:27" ht="26.1" customHeight="1" thickTop="1" thickBot="1">
      <c r="A115" s="32"/>
      <c r="B115" s="33"/>
      <c r="C115" s="32"/>
      <c r="D115" s="34"/>
      <c r="E115" s="35"/>
      <c r="F115" s="36"/>
      <c r="G115" s="34"/>
      <c r="H115" s="1"/>
      <c r="I115" s="2"/>
      <c r="J115" s="1"/>
      <c r="K115" s="2"/>
      <c r="L115" s="1"/>
      <c r="M115" s="2"/>
      <c r="N115" s="1"/>
      <c r="O115" s="2"/>
      <c r="P115" s="1"/>
      <c r="Q115" s="2"/>
      <c r="R115" s="1"/>
      <c r="S115" s="2"/>
      <c r="T115" s="169" t="str">
        <f t="shared" si="9"/>
        <v/>
      </c>
      <c r="U115" s="39" t="str">
        <f t="shared" si="10"/>
        <v/>
      </c>
      <c r="V115" s="170"/>
      <c r="W115" s="40"/>
      <c r="X115" s="41" t="str">
        <f t="shared" si="11"/>
        <v/>
      </c>
      <c r="Y115" s="205" t="str">
        <f t="shared" si="6"/>
        <v/>
      </c>
      <c r="Z115" s="205" t="str">
        <f t="shared" si="7"/>
        <v/>
      </c>
      <c r="AA115" s="163">
        <f t="shared" si="8"/>
        <v>0</v>
      </c>
    </row>
    <row r="116" spans="1:27" ht="26.1" customHeight="1" thickTop="1" thickBot="1">
      <c r="A116" s="32"/>
      <c r="B116" s="33"/>
      <c r="C116" s="32"/>
      <c r="D116" s="34"/>
      <c r="E116" s="35"/>
      <c r="F116" s="36"/>
      <c r="G116" s="34"/>
      <c r="H116" s="1"/>
      <c r="I116" s="2"/>
      <c r="J116" s="1"/>
      <c r="K116" s="2"/>
      <c r="L116" s="1"/>
      <c r="M116" s="2"/>
      <c r="N116" s="1"/>
      <c r="O116" s="2"/>
      <c r="P116" s="1"/>
      <c r="Q116" s="2"/>
      <c r="R116" s="1"/>
      <c r="S116" s="2"/>
      <c r="T116" s="169" t="str">
        <f t="shared" si="9"/>
        <v/>
      </c>
      <c r="U116" s="39" t="str">
        <f t="shared" si="10"/>
        <v/>
      </c>
      <c r="V116" s="170"/>
      <c r="W116" s="40"/>
      <c r="X116" s="41" t="str">
        <f t="shared" si="11"/>
        <v/>
      </c>
      <c r="Y116" s="205" t="str">
        <f t="shared" si="6"/>
        <v/>
      </c>
      <c r="Z116" s="205" t="str">
        <f t="shared" si="7"/>
        <v/>
      </c>
      <c r="AA116" s="163">
        <f t="shared" si="8"/>
        <v>0</v>
      </c>
    </row>
    <row r="117" spans="1:27" ht="26.1" customHeight="1" thickTop="1" thickBot="1">
      <c r="A117" s="32"/>
      <c r="B117" s="33"/>
      <c r="C117" s="32"/>
      <c r="D117" s="34"/>
      <c r="E117" s="35"/>
      <c r="F117" s="36"/>
      <c r="G117" s="34"/>
      <c r="H117" s="1"/>
      <c r="I117" s="2"/>
      <c r="J117" s="1"/>
      <c r="K117" s="2"/>
      <c r="L117" s="1"/>
      <c r="M117" s="2"/>
      <c r="N117" s="1"/>
      <c r="O117" s="2"/>
      <c r="P117" s="1"/>
      <c r="Q117" s="2"/>
      <c r="R117" s="1"/>
      <c r="S117" s="2"/>
      <c r="T117" s="169" t="str">
        <f t="shared" si="9"/>
        <v/>
      </c>
      <c r="U117" s="39" t="str">
        <f t="shared" si="10"/>
        <v/>
      </c>
      <c r="V117" s="170"/>
      <c r="W117" s="40"/>
      <c r="X117" s="41" t="str">
        <f t="shared" si="11"/>
        <v/>
      </c>
      <c r="Y117" s="205" t="str">
        <f t="shared" si="6"/>
        <v/>
      </c>
      <c r="Z117" s="205" t="str">
        <f t="shared" si="7"/>
        <v/>
      </c>
      <c r="AA117" s="163">
        <f t="shared" si="8"/>
        <v>0</v>
      </c>
    </row>
    <row r="118" spans="1:27" ht="26.1" customHeight="1" thickTop="1" thickBot="1">
      <c r="A118" s="32"/>
      <c r="B118" s="33"/>
      <c r="C118" s="32"/>
      <c r="D118" s="34"/>
      <c r="E118" s="35"/>
      <c r="F118" s="36"/>
      <c r="G118" s="34"/>
      <c r="H118" s="1"/>
      <c r="I118" s="2"/>
      <c r="J118" s="1"/>
      <c r="K118" s="2"/>
      <c r="L118" s="1"/>
      <c r="M118" s="2"/>
      <c r="N118" s="1"/>
      <c r="O118" s="2"/>
      <c r="P118" s="1"/>
      <c r="Q118" s="2"/>
      <c r="R118" s="1"/>
      <c r="S118" s="2"/>
      <c r="T118" s="169" t="str">
        <f t="shared" si="9"/>
        <v/>
      </c>
      <c r="U118" s="39" t="str">
        <f t="shared" si="10"/>
        <v/>
      </c>
      <c r="V118" s="170"/>
      <c r="W118" s="40"/>
      <c r="X118" s="41" t="str">
        <f t="shared" si="11"/>
        <v/>
      </c>
      <c r="Y118" s="205" t="str">
        <f t="shared" si="6"/>
        <v/>
      </c>
      <c r="Z118" s="205" t="str">
        <f t="shared" si="7"/>
        <v/>
      </c>
      <c r="AA118" s="163">
        <f t="shared" si="8"/>
        <v>0</v>
      </c>
    </row>
    <row r="119" spans="1:27" ht="26.1" customHeight="1" thickTop="1" thickBot="1">
      <c r="A119" s="32"/>
      <c r="B119" s="33"/>
      <c r="C119" s="32"/>
      <c r="D119" s="34"/>
      <c r="E119" s="35"/>
      <c r="F119" s="36"/>
      <c r="G119" s="34"/>
      <c r="H119" s="1"/>
      <c r="I119" s="2"/>
      <c r="J119" s="1"/>
      <c r="K119" s="2"/>
      <c r="L119" s="1"/>
      <c r="M119" s="2"/>
      <c r="N119" s="1"/>
      <c r="O119" s="2"/>
      <c r="P119" s="1"/>
      <c r="Q119" s="2"/>
      <c r="R119" s="1"/>
      <c r="S119" s="2"/>
      <c r="T119" s="169" t="str">
        <f t="shared" si="9"/>
        <v/>
      </c>
      <c r="U119" s="39" t="str">
        <f t="shared" si="10"/>
        <v/>
      </c>
      <c r="V119" s="170"/>
      <c r="W119" s="40"/>
      <c r="X119" s="41" t="str">
        <f t="shared" si="11"/>
        <v/>
      </c>
      <c r="Y119" s="205" t="str">
        <f t="shared" si="6"/>
        <v/>
      </c>
      <c r="Z119" s="205" t="str">
        <f t="shared" si="7"/>
        <v/>
      </c>
      <c r="AA119" s="163">
        <f t="shared" si="8"/>
        <v>0</v>
      </c>
    </row>
    <row r="120" spans="1:27" ht="26.1" customHeight="1" thickTop="1" thickBot="1">
      <c r="A120" s="32"/>
      <c r="B120" s="33"/>
      <c r="C120" s="32"/>
      <c r="D120" s="34"/>
      <c r="E120" s="35"/>
      <c r="F120" s="36"/>
      <c r="G120" s="34"/>
      <c r="H120" s="1"/>
      <c r="I120" s="2"/>
      <c r="J120" s="1"/>
      <c r="K120" s="2"/>
      <c r="L120" s="1"/>
      <c r="M120" s="2"/>
      <c r="N120" s="1"/>
      <c r="O120" s="2"/>
      <c r="P120" s="1"/>
      <c r="Q120" s="2"/>
      <c r="R120" s="1"/>
      <c r="S120" s="2"/>
      <c r="T120" s="169" t="str">
        <f t="shared" si="9"/>
        <v/>
      </c>
      <c r="U120" s="39" t="str">
        <f t="shared" si="10"/>
        <v/>
      </c>
      <c r="V120" s="170"/>
      <c r="W120" s="40"/>
      <c r="X120" s="41" t="str">
        <f t="shared" si="11"/>
        <v/>
      </c>
      <c r="Y120" s="205" t="str">
        <f t="shared" si="6"/>
        <v/>
      </c>
      <c r="Z120" s="205" t="str">
        <f t="shared" si="7"/>
        <v/>
      </c>
      <c r="AA120" s="163">
        <f t="shared" si="8"/>
        <v>0</v>
      </c>
    </row>
    <row r="121" spans="1:27" ht="26.1" customHeight="1" thickTop="1" thickBot="1">
      <c r="A121" s="32"/>
      <c r="B121" s="33"/>
      <c r="C121" s="32"/>
      <c r="D121" s="34"/>
      <c r="E121" s="35"/>
      <c r="F121" s="36"/>
      <c r="G121" s="34"/>
      <c r="H121" s="1"/>
      <c r="I121" s="2"/>
      <c r="J121" s="1"/>
      <c r="K121" s="2"/>
      <c r="L121" s="1"/>
      <c r="M121" s="2"/>
      <c r="N121" s="1"/>
      <c r="O121" s="2"/>
      <c r="P121" s="1"/>
      <c r="Q121" s="2"/>
      <c r="R121" s="1"/>
      <c r="S121" s="2"/>
      <c r="T121" s="169" t="str">
        <f t="shared" si="9"/>
        <v/>
      </c>
      <c r="U121" s="39" t="str">
        <f t="shared" si="10"/>
        <v/>
      </c>
      <c r="V121" s="170"/>
      <c r="W121" s="40"/>
      <c r="X121" s="41" t="str">
        <f t="shared" si="11"/>
        <v/>
      </c>
      <c r="Y121" s="205" t="str">
        <f t="shared" si="6"/>
        <v/>
      </c>
      <c r="Z121" s="205" t="str">
        <f t="shared" si="7"/>
        <v/>
      </c>
      <c r="AA121" s="163">
        <f t="shared" si="8"/>
        <v>0</v>
      </c>
    </row>
    <row r="122" spans="1:27" ht="26.1" customHeight="1" thickTop="1" thickBot="1">
      <c r="A122" s="32"/>
      <c r="B122" s="33"/>
      <c r="C122" s="32"/>
      <c r="D122" s="34"/>
      <c r="E122" s="35"/>
      <c r="F122" s="36"/>
      <c r="G122" s="34"/>
      <c r="H122" s="1"/>
      <c r="I122" s="2"/>
      <c r="J122" s="1"/>
      <c r="K122" s="2"/>
      <c r="L122" s="1"/>
      <c r="M122" s="2"/>
      <c r="N122" s="1"/>
      <c r="O122" s="2"/>
      <c r="P122" s="1"/>
      <c r="Q122" s="2"/>
      <c r="R122" s="1"/>
      <c r="S122" s="2"/>
      <c r="T122" s="169" t="str">
        <f t="shared" si="9"/>
        <v/>
      </c>
      <c r="U122" s="39" t="str">
        <f t="shared" si="10"/>
        <v/>
      </c>
      <c r="V122" s="170"/>
      <c r="W122" s="40"/>
      <c r="X122" s="41" t="str">
        <f t="shared" si="11"/>
        <v/>
      </c>
      <c r="Y122" s="205" t="str">
        <f t="shared" si="6"/>
        <v/>
      </c>
      <c r="Z122" s="205" t="str">
        <f t="shared" si="7"/>
        <v/>
      </c>
      <c r="AA122" s="163">
        <f t="shared" si="8"/>
        <v>0</v>
      </c>
    </row>
    <row r="123" spans="1:27" ht="26.1" customHeight="1" thickTop="1" thickBot="1">
      <c r="A123" s="32"/>
      <c r="B123" s="33"/>
      <c r="C123" s="32"/>
      <c r="D123" s="34"/>
      <c r="E123" s="35"/>
      <c r="F123" s="36"/>
      <c r="G123" s="34"/>
      <c r="H123" s="1"/>
      <c r="I123" s="2"/>
      <c r="J123" s="1"/>
      <c r="K123" s="2"/>
      <c r="L123" s="1"/>
      <c r="M123" s="2"/>
      <c r="N123" s="1"/>
      <c r="O123" s="2"/>
      <c r="P123" s="1"/>
      <c r="Q123" s="2"/>
      <c r="R123" s="1"/>
      <c r="S123" s="2"/>
      <c r="T123" s="169" t="str">
        <f t="shared" si="9"/>
        <v/>
      </c>
      <c r="U123" s="39" t="str">
        <f t="shared" si="10"/>
        <v/>
      </c>
      <c r="V123" s="170"/>
      <c r="W123" s="40"/>
      <c r="X123" s="41" t="str">
        <f t="shared" si="11"/>
        <v/>
      </c>
      <c r="Y123" s="205" t="str">
        <f t="shared" si="6"/>
        <v/>
      </c>
      <c r="Z123" s="205" t="str">
        <f t="shared" si="7"/>
        <v/>
      </c>
      <c r="AA123" s="163">
        <f t="shared" si="8"/>
        <v>0</v>
      </c>
    </row>
    <row r="124" spans="1:27" ht="26.1" customHeight="1" thickTop="1" thickBot="1">
      <c r="A124" s="32"/>
      <c r="B124" s="33"/>
      <c r="C124" s="32"/>
      <c r="D124" s="34"/>
      <c r="E124" s="35"/>
      <c r="F124" s="36"/>
      <c r="G124" s="34"/>
      <c r="H124" s="1"/>
      <c r="I124" s="2"/>
      <c r="J124" s="1"/>
      <c r="K124" s="2"/>
      <c r="L124" s="1"/>
      <c r="M124" s="2"/>
      <c r="N124" s="1"/>
      <c r="O124" s="2"/>
      <c r="P124" s="1"/>
      <c r="Q124" s="2"/>
      <c r="R124" s="1"/>
      <c r="S124" s="2"/>
      <c r="T124" s="169" t="str">
        <f t="shared" si="9"/>
        <v/>
      </c>
      <c r="U124" s="39" t="str">
        <f t="shared" si="10"/>
        <v/>
      </c>
      <c r="V124" s="170"/>
      <c r="W124" s="40"/>
      <c r="X124" s="41" t="str">
        <f t="shared" si="11"/>
        <v/>
      </c>
      <c r="Y124" s="205" t="str">
        <f t="shared" si="6"/>
        <v/>
      </c>
      <c r="Z124" s="205" t="str">
        <f t="shared" si="7"/>
        <v/>
      </c>
      <c r="AA124" s="163">
        <f t="shared" si="8"/>
        <v>0</v>
      </c>
    </row>
    <row r="125" spans="1:27" ht="26.1" customHeight="1" thickTop="1" thickBot="1">
      <c r="A125" s="32"/>
      <c r="B125" s="33"/>
      <c r="C125" s="32"/>
      <c r="D125" s="34"/>
      <c r="E125" s="35"/>
      <c r="F125" s="36"/>
      <c r="G125" s="34"/>
      <c r="H125" s="1"/>
      <c r="I125" s="2"/>
      <c r="J125" s="1"/>
      <c r="K125" s="2"/>
      <c r="L125" s="1"/>
      <c r="M125" s="2"/>
      <c r="N125" s="1"/>
      <c r="O125" s="2"/>
      <c r="P125" s="1"/>
      <c r="Q125" s="2"/>
      <c r="R125" s="1"/>
      <c r="S125" s="2"/>
      <c r="T125" s="169" t="str">
        <f t="shared" si="9"/>
        <v/>
      </c>
      <c r="U125" s="39" t="str">
        <f t="shared" si="10"/>
        <v/>
      </c>
      <c r="V125" s="170"/>
      <c r="W125" s="40"/>
      <c r="X125" s="41" t="str">
        <f t="shared" si="11"/>
        <v/>
      </c>
      <c r="Y125" s="205" t="str">
        <f t="shared" si="6"/>
        <v/>
      </c>
      <c r="Z125" s="205" t="str">
        <f t="shared" si="7"/>
        <v/>
      </c>
      <c r="AA125" s="163">
        <f t="shared" si="8"/>
        <v>0</v>
      </c>
    </row>
    <row r="126" spans="1:27" ht="26.1" customHeight="1" thickTop="1" thickBot="1">
      <c r="A126" s="32"/>
      <c r="B126" s="33"/>
      <c r="C126" s="32"/>
      <c r="D126" s="34"/>
      <c r="E126" s="35"/>
      <c r="F126" s="36"/>
      <c r="G126" s="34"/>
      <c r="H126" s="1"/>
      <c r="I126" s="2"/>
      <c r="J126" s="1"/>
      <c r="K126" s="2"/>
      <c r="L126" s="1"/>
      <c r="M126" s="2"/>
      <c r="N126" s="1"/>
      <c r="O126" s="2"/>
      <c r="P126" s="1"/>
      <c r="Q126" s="2"/>
      <c r="R126" s="1"/>
      <c r="S126" s="2"/>
      <c r="T126" s="169" t="str">
        <f t="shared" si="9"/>
        <v/>
      </c>
      <c r="U126" s="39" t="str">
        <f t="shared" si="10"/>
        <v/>
      </c>
      <c r="V126" s="170"/>
      <c r="W126" s="40"/>
      <c r="X126" s="41" t="str">
        <f t="shared" si="11"/>
        <v/>
      </c>
      <c r="Y126" s="205" t="str">
        <f t="shared" si="6"/>
        <v/>
      </c>
      <c r="Z126" s="205" t="str">
        <f t="shared" si="7"/>
        <v/>
      </c>
      <c r="AA126" s="163">
        <f t="shared" si="8"/>
        <v>0</v>
      </c>
    </row>
    <row r="127" spans="1:27" ht="26.1" customHeight="1" thickTop="1" thickBot="1">
      <c r="A127" s="32"/>
      <c r="B127" s="33"/>
      <c r="C127" s="32"/>
      <c r="D127" s="34"/>
      <c r="E127" s="35"/>
      <c r="F127" s="36"/>
      <c r="G127" s="34"/>
      <c r="H127" s="1"/>
      <c r="I127" s="2"/>
      <c r="J127" s="1"/>
      <c r="K127" s="2"/>
      <c r="L127" s="1"/>
      <c r="M127" s="2"/>
      <c r="N127" s="1"/>
      <c r="O127" s="2"/>
      <c r="P127" s="1"/>
      <c r="Q127" s="2"/>
      <c r="R127" s="1"/>
      <c r="S127" s="2"/>
      <c r="T127" s="169" t="str">
        <f t="shared" si="9"/>
        <v/>
      </c>
      <c r="U127" s="39" t="str">
        <f t="shared" si="10"/>
        <v/>
      </c>
      <c r="V127" s="170"/>
      <c r="W127" s="40"/>
      <c r="X127" s="41" t="str">
        <f t="shared" si="11"/>
        <v/>
      </c>
      <c r="Y127" s="205" t="str">
        <f t="shared" si="6"/>
        <v/>
      </c>
      <c r="Z127" s="205" t="str">
        <f t="shared" si="7"/>
        <v/>
      </c>
      <c r="AA127" s="163">
        <f t="shared" si="8"/>
        <v>0</v>
      </c>
    </row>
    <row r="128" spans="1:27" ht="26.1" customHeight="1" thickTop="1" thickBot="1">
      <c r="A128" s="32"/>
      <c r="B128" s="33"/>
      <c r="C128" s="32"/>
      <c r="D128" s="34"/>
      <c r="E128" s="35"/>
      <c r="F128" s="36"/>
      <c r="G128" s="34"/>
      <c r="H128" s="1"/>
      <c r="I128" s="2"/>
      <c r="J128" s="1"/>
      <c r="K128" s="2"/>
      <c r="L128" s="1"/>
      <c r="M128" s="2"/>
      <c r="N128" s="1"/>
      <c r="O128" s="2"/>
      <c r="P128" s="1"/>
      <c r="Q128" s="2"/>
      <c r="R128" s="1"/>
      <c r="S128" s="2"/>
      <c r="T128" s="169" t="str">
        <f t="shared" si="9"/>
        <v/>
      </c>
      <c r="U128" s="39" t="str">
        <f t="shared" si="10"/>
        <v/>
      </c>
      <c r="V128" s="170"/>
      <c r="W128" s="40"/>
      <c r="X128" s="41" t="str">
        <f t="shared" si="11"/>
        <v/>
      </c>
      <c r="Y128" s="205" t="str">
        <f t="shared" si="6"/>
        <v/>
      </c>
      <c r="Z128" s="205" t="str">
        <f t="shared" si="7"/>
        <v/>
      </c>
      <c r="AA128" s="163">
        <f t="shared" si="8"/>
        <v>0</v>
      </c>
    </row>
    <row r="129" spans="1:27" ht="26.1" customHeight="1" thickTop="1" thickBot="1">
      <c r="A129" s="32"/>
      <c r="B129" s="33"/>
      <c r="C129" s="32"/>
      <c r="D129" s="34"/>
      <c r="E129" s="35"/>
      <c r="F129" s="36"/>
      <c r="G129" s="34"/>
      <c r="H129" s="1"/>
      <c r="I129" s="2"/>
      <c r="J129" s="1"/>
      <c r="K129" s="2"/>
      <c r="L129" s="1"/>
      <c r="M129" s="2"/>
      <c r="N129" s="1"/>
      <c r="O129" s="2"/>
      <c r="P129" s="1"/>
      <c r="Q129" s="2"/>
      <c r="R129" s="1"/>
      <c r="S129" s="2"/>
      <c r="T129" s="169" t="str">
        <f t="shared" si="9"/>
        <v/>
      </c>
      <c r="U129" s="39" t="str">
        <f t="shared" si="10"/>
        <v/>
      </c>
      <c r="V129" s="170"/>
      <c r="W129" s="40"/>
      <c r="X129" s="41" t="str">
        <f t="shared" si="11"/>
        <v/>
      </c>
      <c r="Y129" s="205" t="str">
        <f t="shared" si="6"/>
        <v/>
      </c>
      <c r="Z129" s="205" t="str">
        <f t="shared" si="7"/>
        <v/>
      </c>
      <c r="AA129" s="163">
        <f t="shared" si="8"/>
        <v>0</v>
      </c>
    </row>
    <row r="130" spans="1:27" ht="26.1" customHeight="1" thickTop="1" thickBot="1">
      <c r="A130" s="32"/>
      <c r="B130" s="33"/>
      <c r="C130" s="32"/>
      <c r="D130" s="34"/>
      <c r="E130" s="35"/>
      <c r="F130" s="36"/>
      <c r="G130" s="34"/>
      <c r="H130" s="1"/>
      <c r="I130" s="2"/>
      <c r="J130" s="1"/>
      <c r="K130" s="2"/>
      <c r="L130" s="1"/>
      <c r="M130" s="2"/>
      <c r="N130" s="1"/>
      <c r="O130" s="2"/>
      <c r="P130" s="1"/>
      <c r="Q130" s="2"/>
      <c r="R130" s="1"/>
      <c r="S130" s="2"/>
      <c r="T130" s="169" t="str">
        <f t="shared" si="9"/>
        <v/>
      </c>
      <c r="U130" s="39" t="str">
        <f t="shared" si="10"/>
        <v/>
      </c>
      <c r="V130" s="170"/>
      <c r="W130" s="40"/>
      <c r="X130" s="41" t="str">
        <f t="shared" si="11"/>
        <v/>
      </c>
      <c r="Y130" s="205" t="str">
        <f t="shared" si="6"/>
        <v/>
      </c>
      <c r="Z130" s="205" t="str">
        <f t="shared" si="7"/>
        <v/>
      </c>
      <c r="AA130" s="163">
        <f t="shared" si="8"/>
        <v>0</v>
      </c>
    </row>
    <row r="131" spans="1:27" ht="26.1" customHeight="1" thickTop="1" thickBot="1">
      <c r="A131" s="32"/>
      <c r="B131" s="33"/>
      <c r="C131" s="32"/>
      <c r="D131" s="34"/>
      <c r="E131" s="35"/>
      <c r="F131" s="36"/>
      <c r="G131" s="34"/>
      <c r="H131" s="1"/>
      <c r="I131" s="2"/>
      <c r="J131" s="1"/>
      <c r="K131" s="2"/>
      <c r="L131" s="1"/>
      <c r="M131" s="2"/>
      <c r="N131" s="1"/>
      <c r="O131" s="2"/>
      <c r="P131" s="1"/>
      <c r="Q131" s="2"/>
      <c r="R131" s="1"/>
      <c r="S131" s="2"/>
      <c r="T131" s="169" t="str">
        <f t="shared" si="9"/>
        <v/>
      </c>
      <c r="U131" s="39" t="str">
        <f t="shared" si="10"/>
        <v/>
      </c>
      <c r="V131" s="170"/>
      <c r="W131" s="40"/>
      <c r="X131" s="41" t="str">
        <f t="shared" si="11"/>
        <v/>
      </c>
      <c r="Y131" s="205" t="str">
        <f t="shared" si="6"/>
        <v/>
      </c>
      <c r="Z131" s="205" t="str">
        <f t="shared" si="7"/>
        <v/>
      </c>
      <c r="AA131" s="163">
        <f t="shared" si="8"/>
        <v>0</v>
      </c>
    </row>
    <row r="132" spans="1:27" ht="26.1" customHeight="1" thickTop="1" thickBot="1">
      <c r="A132" s="32"/>
      <c r="B132" s="33"/>
      <c r="C132" s="32"/>
      <c r="D132" s="34"/>
      <c r="E132" s="35"/>
      <c r="F132" s="36"/>
      <c r="G132" s="34"/>
      <c r="H132" s="1"/>
      <c r="I132" s="2"/>
      <c r="J132" s="1"/>
      <c r="K132" s="2"/>
      <c r="L132" s="1"/>
      <c r="M132" s="2"/>
      <c r="N132" s="1"/>
      <c r="O132" s="2"/>
      <c r="P132" s="1"/>
      <c r="Q132" s="2"/>
      <c r="R132" s="1"/>
      <c r="S132" s="2"/>
      <c r="T132" s="169" t="str">
        <f t="shared" si="9"/>
        <v/>
      </c>
      <c r="U132" s="39" t="str">
        <f t="shared" si="10"/>
        <v/>
      </c>
      <c r="V132" s="170"/>
      <c r="W132" s="40"/>
      <c r="X132" s="41" t="str">
        <f t="shared" si="11"/>
        <v/>
      </c>
      <c r="Y132" s="205" t="str">
        <f t="shared" si="6"/>
        <v/>
      </c>
      <c r="Z132" s="205" t="str">
        <f t="shared" si="7"/>
        <v/>
      </c>
      <c r="AA132" s="163">
        <f t="shared" si="8"/>
        <v>0</v>
      </c>
    </row>
    <row r="133" spans="1:27" ht="26.1" customHeight="1" thickTop="1" thickBot="1">
      <c r="A133" s="32"/>
      <c r="B133" s="33"/>
      <c r="C133" s="32"/>
      <c r="D133" s="34"/>
      <c r="E133" s="35"/>
      <c r="F133" s="36"/>
      <c r="G133" s="34"/>
      <c r="H133" s="1"/>
      <c r="I133" s="2"/>
      <c r="J133" s="1"/>
      <c r="K133" s="2"/>
      <c r="L133" s="1"/>
      <c r="M133" s="2"/>
      <c r="N133" s="1"/>
      <c r="O133" s="2"/>
      <c r="P133" s="1"/>
      <c r="Q133" s="2"/>
      <c r="R133" s="1"/>
      <c r="S133" s="2"/>
      <c r="T133" s="169" t="str">
        <f t="shared" si="9"/>
        <v/>
      </c>
      <c r="U133" s="39" t="str">
        <f t="shared" si="10"/>
        <v/>
      </c>
      <c r="V133" s="170"/>
      <c r="W133" s="40"/>
      <c r="X133" s="41" t="str">
        <f t="shared" si="11"/>
        <v/>
      </c>
      <c r="Y133" s="205" t="str">
        <f t="shared" si="6"/>
        <v/>
      </c>
      <c r="Z133" s="205" t="str">
        <f t="shared" si="7"/>
        <v/>
      </c>
      <c r="AA133" s="163">
        <f t="shared" si="8"/>
        <v>0</v>
      </c>
    </row>
    <row r="134" spans="1:27" ht="26.1" customHeight="1" thickTop="1" thickBot="1">
      <c r="A134" s="32"/>
      <c r="B134" s="33"/>
      <c r="C134" s="32"/>
      <c r="D134" s="34"/>
      <c r="E134" s="35"/>
      <c r="F134" s="36"/>
      <c r="G134" s="34"/>
      <c r="H134" s="1"/>
      <c r="I134" s="2"/>
      <c r="J134" s="1"/>
      <c r="K134" s="2"/>
      <c r="L134" s="1"/>
      <c r="M134" s="2"/>
      <c r="N134" s="1"/>
      <c r="O134" s="2"/>
      <c r="P134" s="1"/>
      <c r="Q134" s="2"/>
      <c r="R134" s="1"/>
      <c r="S134" s="2"/>
      <c r="T134" s="169" t="str">
        <f t="shared" si="9"/>
        <v/>
      </c>
      <c r="U134" s="39" t="str">
        <f t="shared" si="10"/>
        <v/>
      </c>
      <c r="V134" s="170"/>
      <c r="W134" s="40"/>
      <c r="X134" s="41" t="str">
        <f t="shared" si="11"/>
        <v/>
      </c>
      <c r="Y134" s="205" t="str">
        <f t="shared" si="6"/>
        <v/>
      </c>
      <c r="Z134" s="205" t="str">
        <f t="shared" si="7"/>
        <v/>
      </c>
      <c r="AA134" s="163">
        <f t="shared" si="8"/>
        <v>0</v>
      </c>
    </row>
    <row r="135" spans="1:27" ht="26.1" customHeight="1" thickTop="1" thickBot="1">
      <c r="A135" s="32"/>
      <c r="B135" s="33"/>
      <c r="C135" s="32"/>
      <c r="D135" s="34"/>
      <c r="E135" s="35"/>
      <c r="F135" s="36"/>
      <c r="G135" s="34"/>
      <c r="H135" s="1"/>
      <c r="I135" s="2"/>
      <c r="J135" s="1"/>
      <c r="K135" s="2"/>
      <c r="L135" s="1"/>
      <c r="M135" s="2"/>
      <c r="N135" s="1"/>
      <c r="O135" s="2"/>
      <c r="P135" s="1"/>
      <c r="Q135" s="2"/>
      <c r="R135" s="1"/>
      <c r="S135" s="2"/>
      <c r="T135" s="169" t="str">
        <f t="shared" si="9"/>
        <v/>
      </c>
      <c r="U135" s="39" t="str">
        <f t="shared" si="10"/>
        <v/>
      </c>
      <c r="V135" s="170"/>
      <c r="W135" s="40"/>
      <c r="X135" s="41" t="str">
        <f t="shared" si="11"/>
        <v/>
      </c>
      <c r="Y135" s="205" t="str">
        <f t="shared" si="6"/>
        <v/>
      </c>
      <c r="Z135" s="205" t="str">
        <f t="shared" si="7"/>
        <v/>
      </c>
      <c r="AA135" s="163">
        <f t="shared" si="8"/>
        <v>0</v>
      </c>
    </row>
    <row r="136" spans="1:27" ht="26.1" customHeight="1" thickTop="1" thickBot="1">
      <c r="A136" s="32"/>
      <c r="B136" s="33"/>
      <c r="C136" s="32"/>
      <c r="D136" s="34"/>
      <c r="E136" s="35"/>
      <c r="F136" s="36"/>
      <c r="G136" s="34"/>
      <c r="H136" s="1"/>
      <c r="I136" s="2"/>
      <c r="J136" s="1"/>
      <c r="K136" s="2"/>
      <c r="L136" s="1"/>
      <c r="M136" s="2"/>
      <c r="N136" s="1"/>
      <c r="O136" s="2"/>
      <c r="P136" s="1"/>
      <c r="Q136" s="2"/>
      <c r="R136" s="1"/>
      <c r="S136" s="2"/>
      <c r="T136" s="169" t="str">
        <f t="shared" si="9"/>
        <v/>
      </c>
      <c r="U136" s="39" t="str">
        <f t="shared" si="10"/>
        <v/>
      </c>
      <c r="V136" s="170"/>
      <c r="W136" s="40"/>
      <c r="X136" s="41" t="str">
        <f t="shared" si="11"/>
        <v/>
      </c>
      <c r="Y136" s="205" t="str">
        <f t="shared" si="6"/>
        <v/>
      </c>
      <c r="Z136" s="205" t="str">
        <f t="shared" si="7"/>
        <v/>
      </c>
      <c r="AA136" s="163">
        <f t="shared" si="8"/>
        <v>0</v>
      </c>
    </row>
    <row r="137" spans="1:27" ht="26.1" customHeight="1" thickTop="1" thickBot="1">
      <c r="A137" s="32"/>
      <c r="B137" s="33"/>
      <c r="C137" s="32"/>
      <c r="D137" s="34"/>
      <c r="E137" s="35"/>
      <c r="F137" s="36"/>
      <c r="G137" s="34"/>
      <c r="H137" s="1"/>
      <c r="I137" s="2"/>
      <c r="J137" s="1"/>
      <c r="K137" s="2"/>
      <c r="L137" s="1"/>
      <c r="M137" s="2"/>
      <c r="N137" s="1"/>
      <c r="O137" s="2"/>
      <c r="P137" s="1"/>
      <c r="Q137" s="2"/>
      <c r="R137" s="1"/>
      <c r="S137" s="2"/>
      <c r="T137" s="169" t="str">
        <f t="shared" si="9"/>
        <v/>
      </c>
      <c r="U137" s="39" t="str">
        <f t="shared" si="10"/>
        <v/>
      </c>
      <c r="V137" s="170"/>
      <c r="W137" s="40"/>
      <c r="X137" s="41" t="str">
        <f t="shared" si="11"/>
        <v/>
      </c>
      <c r="Y137" s="205" t="str">
        <f t="shared" si="6"/>
        <v/>
      </c>
      <c r="Z137" s="205" t="str">
        <f t="shared" si="7"/>
        <v/>
      </c>
      <c r="AA137" s="163">
        <f t="shared" si="8"/>
        <v>0</v>
      </c>
    </row>
    <row r="138" spans="1:27" ht="26.1" customHeight="1" thickTop="1" thickBot="1">
      <c r="A138" s="32"/>
      <c r="B138" s="33"/>
      <c r="C138" s="32"/>
      <c r="D138" s="34"/>
      <c r="E138" s="35"/>
      <c r="F138" s="36"/>
      <c r="G138" s="34"/>
      <c r="H138" s="1"/>
      <c r="I138" s="2"/>
      <c r="J138" s="1"/>
      <c r="K138" s="2"/>
      <c r="L138" s="1"/>
      <c r="M138" s="2"/>
      <c r="N138" s="1"/>
      <c r="O138" s="2"/>
      <c r="P138" s="1"/>
      <c r="Q138" s="2"/>
      <c r="R138" s="1"/>
      <c r="S138" s="2"/>
      <c r="T138" s="169" t="str">
        <f t="shared" si="9"/>
        <v/>
      </c>
      <c r="U138" s="39" t="str">
        <f t="shared" si="10"/>
        <v/>
      </c>
      <c r="V138" s="170"/>
      <c r="W138" s="40"/>
      <c r="X138" s="41" t="str">
        <f t="shared" si="11"/>
        <v/>
      </c>
      <c r="Y138" s="205" t="str">
        <f t="shared" si="6"/>
        <v/>
      </c>
      <c r="Z138" s="205" t="str">
        <f t="shared" si="7"/>
        <v/>
      </c>
      <c r="AA138" s="163">
        <f t="shared" si="8"/>
        <v>0</v>
      </c>
    </row>
    <row r="139" spans="1:27" ht="26.1" customHeight="1" thickTop="1" thickBot="1">
      <c r="A139" s="32"/>
      <c r="B139" s="33"/>
      <c r="C139" s="32"/>
      <c r="D139" s="34"/>
      <c r="E139" s="35"/>
      <c r="F139" s="36"/>
      <c r="G139" s="34"/>
      <c r="H139" s="1"/>
      <c r="I139" s="2"/>
      <c r="J139" s="1"/>
      <c r="K139" s="2"/>
      <c r="L139" s="1"/>
      <c r="M139" s="2"/>
      <c r="N139" s="1"/>
      <c r="O139" s="2"/>
      <c r="P139" s="1"/>
      <c r="Q139" s="2"/>
      <c r="R139" s="1"/>
      <c r="S139" s="2"/>
      <c r="T139" s="169" t="str">
        <f t="shared" si="9"/>
        <v/>
      </c>
      <c r="U139" s="39" t="str">
        <f t="shared" si="10"/>
        <v/>
      </c>
      <c r="V139" s="170"/>
      <c r="W139" s="40"/>
      <c r="X139" s="41" t="str">
        <f t="shared" si="11"/>
        <v/>
      </c>
      <c r="Y139" s="205" t="str">
        <f t="shared" si="6"/>
        <v/>
      </c>
      <c r="Z139" s="205" t="str">
        <f t="shared" si="7"/>
        <v/>
      </c>
      <c r="AA139" s="163">
        <f t="shared" si="8"/>
        <v>0</v>
      </c>
    </row>
    <row r="140" spans="1:27" ht="26.1" customHeight="1" thickTop="1" thickBot="1">
      <c r="A140" s="32"/>
      <c r="B140" s="33"/>
      <c r="C140" s="32"/>
      <c r="D140" s="34"/>
      <c r="E140" s="35"/>
      <c r="F140" s="36"/>
      <c r="G140" s="34"/>
      <c r="H140" s="1"/>
      <c r="I140" s="2"/>
      <c r="J140" s="1"/>
      <c r="K140" s="2"/>
      <c r="L140" s="1"/>
      <c r="M140" s="2"/>
      <c r="N140" s="1"/>
      <c r="O140" s="2"/>
      <c r="P140" s="1"/>
      <c r="Q140" s="2"/>
      <c r="R140" s="1"/>
      <c r="S140" s="2"/>
      <c r="T140" s="169" t="str">
        <f t="shared" si="9"/>
        <v/>
      </c>
      <c r="U140" s="39" t="str">
        <f t="shared" si="10"/>
        <v/>
      </c>
      <c r="V140" s="170"/>
      <c r="W140" s="40"/>
      <c r="X140" s="41" t="str">
        <f t="shared" si="11"/>
        <v/>
      </c>
      <c r="Y140" s="205" t="str">
        <f t="shared" si="6"/>
        <v/>
      </c>
      <c r="Z140" s="205" t="str">
        <f t="shared" si="7"/>
        <v/>
      </c>
      <c r="AA140" s="163">
        <f t="shared" si="8"/>
        <v>0</v>
      </c>
    </row>
    <row r="141" spans="1:27" ht="26.1" customHeight="1" thickTop="1" thickBot="1">
      <c r="A141" s="32"/>
      <c r="B141" s="33"/>
      <c r="C141" s="32"/>
      <c r="D141" s="34"/>
      <c r="E141" s="35"/>
      <c r="F141" s="36"/>
      <c r="G141" s="34"/>
      <c r="H141" s="1"/>
      <c r="I141" s="2"/>
      <c r="J141" s="1"/>
      <c r="K141" s="2"/>
      <c r="L141" s="1"/>
      <c r="M141" s="2"/>
      <c r="N141" s="1"/>
      <c r="O141" s="2"/>
      <c r="P141" s="1"/>
      <c r="Q141" s="2"/>
      <c r="R141" s="1"/>
      <c r="S141" s="2"/>
      <c r="T141" s="169" t="str">
        <f t="shared" si="9"/>
        <v/>
      </c>
      <c r="U141" s="39" t="str">
        <f t="shared" si="10"/>
        <v/>
      </c>
      <c r="V141" s="170"/>
      <c r="W141" s="40"/>
      <c r="X141" s="41" t="str">
        <f t="shared" si="11"/>
        <v/>
      </c>
      <c r="Y141" s="205" t="str">
        <f t="shared" si="6"/>
        <v/>
      </c>
      <c r="Z141" s="205" t="str">
        <f t="shared" si="7"/>
        <v/>
      </c>
      <c r="AA141" s="163">
        <f t="shared" si="8"/>
        <v>0</v>
      </c>
    </row>
    <row r="142" spans="1:27" ht="26.1" customHeight="1" thickTop="1" thickBot="1">
      <c r="A142" s="32"/>
      <c r="B142" s="33"/>
      <c r="C142" s="32"/>
      <c r="D142" s="34"/>
      <c r="E142" s="35"/>
      <c r="F142" s="36"/>
      <c r="G142" s="34"/>
      <c r="H142" s="1"/>
      <c r="I142" s="2"/>
      <c r="J142" s="1"/>
      <c r="K142" s="2"/>
      <c r="L142" s="1"/>
      <c r="M142" s="2"/>
      <c r="N142" s="1"/>
      <c r="O142" s="2"/>
      <c r="P142" s="1"/>
      <c r="Q142" s="2"/>
      <c r="R142" s="1"/>
      <c r="S142" s="2"/>
      <c r="T142" s="169" t="str">
        <f t="shared" si="9"/>
        <v/>
      </c>
      <c r="U142" s="39" t="str">
        <f t="shared" si="10"/>
        <v/>
      </c>
      <c r="V142" s="170"/>
      <c r="W142" s="40"/>
      <c r="X142" s="41" t="str">
        <f t="shared" si="11"/>
        <v/>
      </c>
      <c r="Y142" s="205" t="str">
        <f t="shared" ref="Y142:Y205" si="12">IF(AND(COUNTA(G142)=1,COUNTIF(T142:U142,"x")=0),1,"")</f>
        <v/>
      </c>
      <c r="Z142" s="205" t="str">
        <f t="shared" ref="Z142:Z205" si="13">IF(AND($Y142=1,F142="x"),1,"")</f>
        <v/>
      </c>
      <c r="AA142" s="163">
        <f t="shared" ref="AA142:AA205" si="14">IF(AND(U142="X",F142="X"),1,0)</f>
        <v>0</v>
      </c>
    </row>
    <row r="143" spans="1:27" ht="26.1" customHeight="1" thickTop="1" thickBot="1">
      <c r="A143" s="32"/>
      <c r="B143" s="33"/>
      <c r="C143" s="32"/>
      <c r="D143" s="34"/>
      <c r="E143" s="35"/>
      <c r="F143" s="36"/>
      <c r="G143" s="34"/>
      <c r="H143" s="1"/>
      <c r="I143" s="2"/>
      <c r="J143" s="1"/>
      <c r="K143" s="2"/>
      <c r="L143" s="1"/>
      <c r="M143" s="2"/>
      <c r="N143" s="1"/>
      <c r="O143" s="2"/>
      <c r="P143" s="1"/>
      <c r="Q143" s="2"/>
      <c r="R143" s="1"/>
      <c r="S143" s="2"/>
      <c r="T143" s="169" t="str">
        <f t="shared" ref="T143:T206" si="15">IF(AND(COUNTA(I143,K143,M143,O143,Q143,S143)=0,COUNTA(H143,J143,L143,N143,P143,R143)=6),"x","")</f>
        <v/>
      </c>
      <c r="U143" s="39" t="str">
        <f t="shared" ref="U143:U206" si="16">IF(COUNTA(I143,K143,M143,O143,Q143,S143)=1,"x","")</f>
        <v/>
      </c>
      <c r="V143" s="170"/>
      <c r="W143" s="40"/>
      <c r="X143" s="41" t="str">
        <f t="shared" ref="X143:X206" si="17">IF(AND(T143="x",U143="",V143&gt;0),EDATE(V143,$X$9),"")</f>
        <v/>
      </c>
      <c r="Y143" s="205" t="str">
        <f t="shared" si="12"/>
        <v/>
      </c>
      <c r="Z143" s="205" t="str">
        <f t="shared" si="13"/>
        <v/>
      </c>
      <c r="AA143" s="163">
        <f t="shared" si="14"/>
        <v>0</v>
      </c>
    </row>
    <row r="144" spans="1:27" ht="26.1" customHeight="1" thickTop="1" thickBot="1">
      <c r="A144" s="32"/>
      <c r="B144" s="33"/>
      <c r="C144" s="32"/>
      <c r="D144" s="34"/>
      <c r="E144" s="35"/>
      <c r="F144" s="36"/>
      <c r="G144" s="34"/>
      <c r="H144" s="1"/>
      <c r="I144" s="2"/>
      <c r="J144" s="1"/>
      <c r="K144" s="2"/>
      <c r="L144" s="1"/>
      <c r="M144" s="2"/>
      <c r="N144" s="1"/>
      <c r="O144" s="2"/>
      <c r="P144" s="1"/>
      <c r="Q144" s="2"/>
      <c r="R144" s="1"/>
      <c r="S144" s="2"/>
      <c r="T144" s="169" t="str">
        <f t="shared" si="15"/>
        <v/>
      </c>
      <c r="U144" s="39" t="str">
        <f t="shared" si="16"/>
        <v/>
      </c>
      <c r="V144" s="170"/>
      <c r="W144" s="40"/>
      <c r="X144" s="41" t="str">
        <f t="shared" si="17"/>
        <v/>
      </c>
      <c r="Y144" s="205" t="str">
        <f t="shared" si="12"/>
        <v/>
      </c>
      <c r="Z144" s="205" t="str">
        <f t="shared" si="13"/>
        <v/>
      </c>
      <c r="AA144" s="163">
        <f t="shared" si="14"/>
        <v>0</v>
      </c>
    </row>
    <row r="145" spans="1:27" ht="26.1" customHeight="1" thickTop="1" thickBot="1">
      <c r="A145" s="32"/>
      <c r="B145" s="33"/>
      <c r="C145" s="32"/>
      <c r="D145" s="34"/>
      <c r="E145" s="35"/>
      <c r="F145" s="36"/>
      <c r="G145" s="34"/>
      <c r="H145" s="1"/>
      <c r="I145" s="2"/>
      <c r="J145" s="1"/>
      <c r="K145" s="2"/>
      <c r="L145" s="1"/>
      <c r="M145" s="2"/>
      <c r="N145" s="1"/>
      <c r="O145" s="2"/>
      <c r="P145" s="1"/>
      <c r="Q145" s="2"/>
      <c r="R145" s="1"/>
      <c r="S145" s="2"/>
      <c r="T145" s="169" t="str">
        <f t="shared" si="15"/>
        <v/>
      </c>
      <c r="U145" s="39" t="str">
        <f t="shared" si="16"/>
        <v/>
      </c>
      <c r="V145" s="170"/>
      <c r="W145" s="40"/>
      <c r="X145" s="41" t="str">
        <f t="shared" si="17"/>
        <v/>
      </c>
      <c r="Y145" s="205" t="str">
        <f t="shared" si="12"/>
        <v/>
      </c>
      <c r="Z145" s="205" t="str">
        <f t="shared" si="13"/>
        <v/>
      </c>
      <c r="AA145" s="163">
        <f t="shared" si="14"/>
        <v>0</v>
      </c>
    </row>
    <row r="146" spans="1:27" ht="26.1" customHeight="1" thickTop="1" thickBot="1">
      <c r="A146" s="32"/>
      <c r="B146" s="33"/>
      <c r="C146" s="32"/>
      <c r="D146" s="34"/>
      <c r="E146" s="35"/>
      <c r="F146" s="36"/>
      <c r="G146" s="34"/>
      <c r="H146" s="1"/>
      <c r="I146" s="2"/>
      <c r="J146" s="1"/>
      <c r="K146" s="2"/>
      <c r="L146" s="1"/>
      <c r="M146" s="2"/>
      <c r="N146" s="1"/>
      <c r="O146" s="2"/>
      <c r="P146" s="1"/>
      <c r="Q146" s="2"/>
      <c r="R146" s="1"/>
      <c r="S146" s="2"/>
      <c r="T146" s="169" t="str">
        <f t="shared" si="15"/>
        <v/>
      </c>
      <c r="U146" s="39" t="str">
        <f t="shared" si="16"/>
        <v/>
      </c>
      <c r="V146" s="170"/>
      <c r="W146" s="40"/>
      <c r="X146" s="41" t="str">
        <f t="shared" si="17"/>
        <v/>
      </c>
      <c r="Y146" s="205" t="str">
        <f t="shared" si="12"/>
        <v/>
      </c>
      <c r="Z146" s="205" t="str">
        <f t="shared" si="13"/>
        <v/>
      </c>
      <c r="AA146" s="163">
        <f t="shared" si="14"/>
        <v>0</v>
      </c>
    </row>
    <row r="147" spans="1:27" ht="26.1" customHeight="1" thickTop="1" thickBot="1">
      <c r="A147" s="32"/>
      <c r="B147" s="33"/>
      <c r="C147" s="32"/>
      <c r="D147" s="34"/>
      <c r="E147" s="35"/>
      <c r="F147" s="36"/>
      <c r="G147" s="34"/>
      <c r="H147" s="1"/>
      <c r="I147" s="2"/>
      <c r="J147" s="1"/>
      <c r="K147" s="2"/>
      <c r="L147" s="1"/>
      <c r="M147" s="2"/>
      <c r="N147" s="1"/>
      <c r="O147" s="2"/>
      <c r="P147" s="1"/>
      <c r="Q147" s="2"/>
      <c r="R147" s="1"/>
      <c r="S147" s="2"/>
      <c r="T147" s="169" t="str">
        <f t="shared" si="15"/>
        <v/>
      </c>
      <c r="U147" s="39" t="str">
        <f t="shared" si="16"/>
        <v/>
      </c>
      <c r="V147" s="170"/>
      <c r="W147" s="40"/>
      <c r="X147" s="41" t="str">
        <f t="shared" si="17"/>
        <v/>
      </c>
      <c r="Y147" s="205" t="str">
        <f t="shared" si="12"/>
        <v/>
      </c>
      <c r="Z147" s="205" t="str">
        <f t="shared" si="13"/>
        <v/>
      </c>
      <c r="AA147" s="163">
        <f t="shared" si="14"/>
        <v>0</v>
      </c>
    </row>
    <row r="148" spans="1:27" ht="26.1" customHeight="1" thickTop="1" thickBot="1">
      <c r="A148" s="32"/>
      <c r="B148" s="33"/>
      <c r="C148" s="32"/>
      <c r="D148" s="34"/>
      <c r="E148" s="35"/>
      <c r="F148" s="36"/>
      <c r="G148" s="34"/>
      <c r="H148" s="1"/>
      <c r="I148" s="2"/>
      <c r="J148" s="1"/>
      <c r="K148" s="2"/>
      <c r="L148" s="1"/>
      <c r="M148" s="2"/>
      <c r="N148" s="1"/>
      <c r="O148" s="2"/>
      <c r="P148" s="1"/>
      <c r="Q148" s="2"/>
      <c r="R148" s="1"/>
      <c r="S148" s="2"/>
      <c r="T148" s="169" t="str">
        <f t="shared" si="15"/>
        <v/>
      </c>
      <c r="U148" s="39" t="str">
        <f t="shared" si="16"/>
        <v/>
      </c>
      <c r="V148" s="170"/>
      <c r="W148" s="40"/>
      <c r="X148" s="41" t="str">
        <f t="shared" si="17"/>
        <v/>
      </c>
      <c r="Y148" s="205" t="str">
        <f t="shared" si="12"/>
        <v/>
      </c>
      <c r="Z148" s="205" t="str">
        <f t="shared" si="13"/>
        <v/>
      </c>
      <c r="AA148" s="163">
        <f t="shared" si="14"/>
        <v>0</v>
      </c>
    </row>
    <row r="149" spans="1:27" ht="26.1" customHeight="1" thickTop="1" thickBot="1">
      <c r="A149" s="32"/>
      <c r="B149" s="33"/>
      <c r="C149" s="32"/>
      <c r="D149" s="34"/>
      <c r="E149" s="35"/>
      <c r="F149" s="36"/>
      <c r="G149" s="34"/>
      <c r="H149" s="1"/>
      <c r="I149" s="2"/>
      <c r="J149" s="1"/>
      <c r="K149" s="2"/>
      <c r="L149" s="1"/>
      <c r="M149" s="2"/>
      <c r="N149" s="1"/>
      <c r="O149" s="2"/>
      <c r="P149" s="1"/>
      <c r="Q149" s="2"/>
      <c r="R149" s="1"/>
      <c r="S149" s="2"/>
      <c r="T149" s="169" t="str">
        <f t="shared" si="15"/>
        <v/>
      </c>
      <c r="U149" s="39" t="str">
        <f t="shared" si="16"/>
        <v/>
      </c>
      <c r="V149" s="170"/>
      <c r="W149" s="40"/>
      <c r="X149" s="41" t="str">
        <f t="shared" si="17"/>
        <v/>
      </c>
      <c r="Y149" s="205" t="str">
        <f t="shared" si="12"/>
        <v/>
      </c>
      <c r="Z149" s="205" t="str">
        <f t="shared" si="13"/>
        <v/>
      </c>
      <c r="AA149" s="163">
        <f t="shared" si="14"/>
        <v>0</v>
      </c>
    </row>
    <row r="150" spans="1:27" ht="26.1" customHeight="1" thickTop="1" thickBot="1">
      <c r="A150" s="32"/>
      <c r="B150" s="33"/>
      <c r="C150" s="32"/>
      <c r="D150" s="34"/>
      <c r="E150" s="35"/>
      <c r="F150" s="36"/>
      <c r="G150" s="34"/>
      <c r="H150" s="1"/>
      <c r="I150" s="2"/>
      <c r="J150" s="1"/>
      <c r="K150" s="2"/>
      <c r="L150" s="1"/>
      <c r="M150" s="2"/>
      <c r="N150" s="1"/>
      <c r="O150" s="2"/>
      <c r="P150" s="1"/>
      <c r="Q150" s="2"/>
      <c r="R150" s="1"/>
      <c r="S150" s="2"/>
      <c r="T150" s="169" t="str">
        <f t="shared" si="15"/>
        <v/>
      </c>
      <c r="U150" s="39" t="str">
        <f t="shared" si="16"/>
        <v/>
      </c>
      <c r="V150" s="170"/>
      <c r="W150" s="40"/>
      <c r="X150" s="41" t="str">
        <f t="shared" si="17"/>
        <v/>
      </c>
      <c r="Y150" s="205" t="str">
        <f t="shared" si="12"/>
        <v/>
      </c>
      <c r="Z150" s="205" t="str">
        <f t="shared" si="13"/>
        <v/>
      </c>
      <c r="AA150" s="163">
        <f t="shared" si="14"/>
        <v>0</v>
      </c>
    </row>
    <row r="151" spans="1:27" ht="26.1" customHeight="1" thickTop="1" thickBot="1">
      <c r="A151" s="32"/>
      <c r="B151" s="33"/>
      <c r="C151" s="32"/>
      <c r="D151" s="34"/>
      <c r="E151" s="35"/>
      <c r="F151" s="36"/>
      <c r="G151" s="34"/>
      <c r="H151" s="1"/>
      <c r="I151" s="2"/>
      <c r="J151" s="1"/>
      <c r="K151" s="2"/>
      <c r="L151" s="1"/>
      <c r="M151" s="2"/>
      <c r="N151" s="1"/>
      <c r="O151" s="2"/>
      <c r="P151" s="1"/>
      <c r="Q151" s="2"/>
      <c r="R151" s="1"/>
      <c r="S151" s="2"/>
      <c r="T151" s="169" t="str">
        <f t="shared" si="15"/>
        <v/>
      </c>
      <c r="U151" s="39" t="str">
        <f t="shared" si="16"/>
        <v/>
      </c>
      <c r="V151" s="170"/>
      <c r="W151" s="40"/>
      <c r="X151" s="41" t="str">
        <f t="shared" si="17"/>
        <v/>
      </c>
      <c r="Y151" s="205" t="str">
        <f t="shared" si="12"/>
        <v/>
      </c>
      <c r="Z151" s="205" t="str">
        <f t="shared" si="13"/>
        <v/>
      </c>
      <c r="AA151" s="163">
        <f t="shared" si="14"/>
        <v>0</v>
      </c>
    </row>
    <row r="152" spans="1:27" ht="26.1" customHeight="1" thickTop="1" thickBot="1">
      <c r="A152" s="32"/>
      <c r="B152" s="33"/>
      <c r="C152" s="32"/>
      <c r="D152" s="34"/>
      <c r="E152" s="35"/>
      <c r="F152" s="36"/>
      <c r="G152" s="34"/>
      <c r="H152" s="1"/>
      <c r="I152" s="2"/>
      <c r="J152" s="1"/>
      <c r="K152" s="2"/>
      <c r="L152" s="1"/>
      <c r="M152" s="2"/>
      <c r="N152" s="1"/>
      <c r="O152" s="2"/>
      <c r="P152" s="1"/>
      <c r="Q152" s="2"/>
      <c r="R152" s="1"/>
      <c r="S152" s="2"/>
      <c r="T152" s="169" t="str">
        <f t="shared" si="15"/>
        <v/>
      </c>
      <c r="U152" s="39" t="str">
        <f t="shared" si="16"/>
        <v/>
      </c>
      <c r="V152" s="170"/>
      <c r="W152" s="40"/>
      <c r="X152" s="41" t="str">
        <f t="shared" si="17"/>
        <v/>
      </c>
      <c r="Y152" s="205" t="str">
        <f t="shared" si="12"/>
        <v/>
      </c>
      <c r="Z152" s="205" t="str">
        <f t="shared" si="13"/>
        <v/>
      </c>
      <c r="AA152" s="163">
        <f t="shared" si="14"/>
        <v>0</v>
      </c>
    </row>
    <row r="153" spans="1:27" ht="26.1" customHeight="1" thickTop="1" thickBot="1">
      <c r="A153" s="32"/>
      <c r="B153" s="33"/>
      <c r="C153" s="32"/>
      <c r="D153" s="34"/>
      <c r="E153" s="35"/>
      <c r="F153" s="36"/>
      <c r="G153" s="34"/>
      <c r="H153" s="1"/>
      <c r="I153" s="2"/>
      <c r="J153" s="1"/>
      <c r="K153" s="2"/>
      <c r="L153" s="1"/>
      <c r="M153" s="2"/>
      <c r="N153" s="1"/>
      <c r="O153" s="2"/>
      <c r="P153" s="1"/>
      <c r="Q153" s="2"/>
      <c r="R153" s="1"/>
      <c r="S153" s="2"/>
      <c r="T153" s="169" t="str">
        <f t="shared" si="15"/>
        <v/>
      </c>
      <c r="U153" s="39" t="str">
        <f t="shared" si="16"/>
        <v/>
      </c>
      <c r="V153" s="170"/>
      <c r="W153" s="40"/>
      <c r="X153" s="41" t="str">
        <f t="shared" si="17"/>
        <v/>
      </c>
      <c r="Y153" s="205" t="str">
        <f t="shared" si="12"/>
        <v/>
      </c>
      <c r="Z153" s="205" t="str">
        <f t="shared" si="13"/>
        <v/>
      </c>
      <c r="AA153" s="163">
        <f t="shared" si="14"/>
        <v>0</v>
      </c>
    </row>
    <row r="154" spans="1:27" ht="26.1" customHeight="1" thickTop="1" thickBot="1">
      <c r="A154" s="32"/>
      <c r="B154" s="33"/>
      <c r="C154" s="32"/>
      <c r="D154" s="34"/>
      <c r="E154" s="35"/>
      <c r="F154" s="36"/>
      <c r="G154" s="34"/>
      <c r="H154" s="1"/>
      <c r="I154" s="2"/>
      <c r="J154" s="1"/>
      <c r="K154" s="2"/>
      <c r="L154" s="1"/>
      <c r="M154" s="2"/>
      <c r="N154" s="1"/>
      <c r="O154" s="2"/>
      <c r="P154" s="1"/>
      <c r="Q154" s="2"/>
      <c r="R154" s="1"/>
      <c r="S154" s="2"/>
      <c r="T154" s="169" t="str">
        <f t="shared" si="15"/>
        <v/>
      </c>
      <c r="U154" s="39" t="str">
        <f t="shared" si="16"/>
        <v/>
      </c>
      <c r="V154" s="170"/>
      <c r="W154" s="40"/>
      <c r="X154" s="41" t="str">
        <f t="shared" si="17"/>
        <v/>
      </c>
      <c r="Y154" s="205" t="str">
        <f t="shared" si="12"/>
        <v/>
      </c>
      <c r="Z154" s="205" t="str">
        <f t="shared" si="13"/>
        <v/>
      </c>
      <c r="AA154" s="163">
        <f t="shared" si="14"/>
        <v>0</v>
      </c>
    </row>
    <row r="155" spans="1:27" ht="26.1" customHeight="1" thickTop="1" thickBot="1">
      <c r="A155" s="32"/>
      <c r="B155" s="33"/>
      <c r="C155" s="32"/>
      <c r="D155" s="34"/>
      <c r="E155" s="35"/>
      <c r="F155" s="36"/>
      <c r="G155" s="34"/>
      <c r="H155" s="1"/>
      <c r="I155" s="2"/>
      <c r="J155" s="1"/>
      <c r="K155" s="2"/>
      <c r="L155" s="1"/>
      <c r="M155" s="2"/>
      <c r="N155" s="1"/>
      <c r="O155" s="2"/>
      <c r="P155" s="1"/>
      <c r="Q155" s="2"/>
      <c r="R155" s="1"/>
      <c r="S155" s="2"/>
      <c r="T155" s="169" t="str">
        <f t="shared" si="15"/>
        <v/>
      </c>
      <c r="U155" s="39" t="str">
        <f t="shared" si="16"/>
        <v/>
      </c>
      <c r="V155" s="170"/>
      <c r="W155" s="40"/>
      <c r="X155" s="41" t="str">
        <f t="shared" si="17"/>
        <v/>
      </c>
      <c r="Y155" s="205" t="str">
        <f t="shared" si="12"/>
        <v/>
      </c>
      <c r="Z155" s="205" t="str">
        <f t="shared" si="13"/>
        <v/>
      </c>
      <c r="AA155" s="163">
        <f t="shared" si="14"/>
        <v>0</v>
      </c>
    </row>
    <row r="156" spans="1:27" ht="26.1" customHeight="1" thickTop="1" thickBot="1">
      <c r="A156" s="32"/>
      <c r="B156" s="33"/>
      <c r="C156" s="32"/>
      <c r="D156" s="34"/>
      <c r="E156" s="35"/>
      <c r="F156" s="36"/>
      <c r="G156" s="34"/>
      <c r="H156" s="1"/>
      <c r="I156" s="2"/>
      <c r="J156" s="1"/>
      <c r="K156" s="2"/>
      <c r="L156" s="1"/>
      <c r="M156" s="2"/>
      <c r="N156" s="1"/>
      <c r="O156" s="2"/>
      <c r="P156" s="1"/>
      <c r="Q156" s="2"/>
      <c r="R156" s="1"/>
      <c r="S156" s="2"/>
      <c r="T156" s="169" t="str">
        <f t="shared" si="15"/>
        <v/>
      </c>
      <c r="U156" s="39" t="str">
        <f t="shared" si="16"/>
        <v/>
      </c>
      <c r="V156" s="170"/>
      <c r="W156" s="40"/>
      <c r="X156" s="41" t="str">
        <f t="shared" si="17"/>
        <v/>
      </c>
      <c r="Y156" s="205" t="str">
        <f t="shared" si="12"/>
        <v/>
      </c>
      <c r="Z156" s="205" t="str">
        <f t="shared" si="13"/>
        <v/>
      </c>
      <c r="AA156" s="163">
        <f t="shared" si="14"/>
        <v>0</v>
      </c>
    </row>
    <row r="157" spans="1:27" ht="26.1" customHeight="1" thickTop="1" thickBot="1">
      <c r="A157" s="32"/>
      <c r="B157" s="33"/>
      <c r="C157" s="32"/>
      <c r="D157" s="34"/>
      <c r="E157" s="35"/>
      <c r="F157" s="36"/>
      <c r="G157" s="34"/>
      <c r="H157" s="1"/>
      <c r="I157" s="2"/>
      <c r="J157" s="1"/>
      <c r="K157" s="2"/>
      <c r="L157" s="1"/>
      <c r="M157" s="2"/>
      <c r="N157" s="1"/>
      <c r="O157" s="2"/>
      <c r="P157" s="1"/>
      <c r="Q157" s="2"/>
      <c r="R157" s="1"/>
      <c r="S157" s="2"/>
      <c r="T157" s="169" t="str">
        <f t="shared" si="15"/>
        <v/>
      </c>
      <c r="U157" s="39" t="str">
        <f t="shared" si="16"/>
        <v/>
      </c>
      <c r="V157" s="170"/>
      <c r="W157" s="40"/>
      <c r="X157" s="41" t="str">
        <f t="shared" si="17"/>
        <v/>
      </c>
      <c r="Y157" s="205" t="str">
        <f t="shared" si="12"/>
        <v/>
      </c>
      <c r="Z157" s="205" t="str">
        <f t="shared" si="13"/>
        <v/>
      </c>
      <c r="AA157" s="163">
        <f t="shared" si="14"/>
        <v>0</v>
      </c>
    </row>
    <row r="158" spans="1:27" ht="26.1" customHeight="1" thickTop="1" thickBot="1">
      <c r="A158" s="32"/>
      <c r="B158" s="33"/>
      <c r="C158" s="32"/>
      <c r="D158" s="34"/>
      <c r="E158" s="35"/>
      <c r="F158" s="36"/>
      <c r="G158" s="34"/>
      <c r="H158" s="1"/>
      <c r="I158" s="2"/>
      <c r="J158" s="1"/>
      <c r="K158" s="2"/>
      <c r="L158" s="1"/>
      <c r="M158" s="2"/>
      <c r="N158" s="1"/>
      <c r="O158" s="2"/>
      <c r="P158" s="1"/>
      <c r="Q158" s="2"/>
      <c r="R158" s="1"/>
      <c r="S158" s="2"/>
      <c r="T158" s="169" t="str">
        <f t="shared" si="15"/>
        <v/>
      </c>
      <c r="U158" s="39" t="str">
        <f t="shared" si="16"/>
        <v/>
      </c>
      <c r="V158" s="170"/>
      <c r="W158" s="40"/>
      <c r="X158" s="41" t="str">
        <f t="shared" si="17"/>
        <v/>
      </c>
      <c r="Y158" s="205" t="str">
        <f t="shared" si="12"/>
        <v/>
      </c>
      <c r="Z158" s="205" t="str">
        <f t="shared" si="13"/>
        <v/>
      </c>
      <c r="AA158" s="163">
        <f t="shared" si="14"/>
        <v>0</v>
      </c>
    </row>
    <row r="159" spans="1:27" ht="26.1" customHeight="1" thickTop="1" thickBot="1">
      <c r="A159" s="32"/>
      <c r="B159" s="33"/>
      <c r="C159" s="32"/>
      <c r="D159" s="34"/>
      <c r="E159" s="35"/>
      <c r="F159" s="36"/>
      <c r="G159" s="34"/>
      <c r="H159" s="1"/>
      <c r="I159" s="2"/>
      <c r="J159" s="1"/>
      <c r="K159" s="2"/>
      <c r="L159" s="1"/>
      <c r="M159" s="2"/>
      <c r="N159" s="1"/>
      <c r="O159" s="2"/>
      <c r="P159" s="1"/>
      <c r="Q159" s="2"/>
      <c r="R159" s="1"/>
      <c r="S159" s="2"/>
      <c r="T159" s="169" t="str">
        <f t="shared" si="15"/>
        <v/>
      </c>
      <c r="U159" s="39" t="str">
        <f t="shared" si="16"/>
        <v/>
      </c>
      <c r="V159" s="170"/>
      <c r="W159" s="40"/>
      <c r="X159" s="41" t="str">
        <f t="shared" si="17"/>
        <v/>
      </c>
      <c r="Y159" s="205" t="str">
        <f t="shared" si="12"/>
        <v/>
      </c>
      <c r="Z159" s="205" t="str">
        <f t="shared" si="13"/>
        <v/>
      </c>
      <c r="AA159" s="163">
        <f t="shared" si="14"/>
        <v>0</v>
      </c>
    </row>
    <row r="160" spans="1:27" ht="26.1" customHeight="1" thickTop="1" thickBot="1">
      <c r="A160" s="32"/>
      <c r="B160" s="33"/>
      <c r="C160" s="32"/>
      <c r="D160" s="34"/>
      <c r="E160" s="35"/>
      <c r="F160" s="36"/>
      <c r="G160" s="34"/>
      <c r="H160" s="1"/>
      <c r="I160" s="2"/>
      <c r="J160" s="1"/>
      <c r="K160" s="2"/>
      <c r="L160" s="1"/>
      <c r="M160" s="2"/>
      <c r="N160" s="1"/>
      <c r="O160" s="2"/>
      <c r="P160" s="1"/>
      <c r="Q160" s="2"/>
      <c r="R160" s="1"/>
      <c r="S160" s="2"/>
      <c r="T160" s="169" t="str">
        <f t="shared" si="15"/>
        <v/>
      </c>
      <c r="U160" s="39" t="str">
        <f t="shared" si="16"/>
        <v/>
      </c>
      <c r="V160" s="170"/>
      <c r="W160" s="40"/>
      <c r="X160" s="41" t="str">
        <f t="shared" si="17"/>
        <v/>
      </c>
      <c r="Y160" s="205" t="str">
        <f t="shared" si="12"/>
        <v/>
      </c>
      <c r="Z160" s="205" t="str">
        <f t="shared" si="13"/>
        <v/>
      </c>
      <c r="AA160" s="163">
        <f t="shared" si="14"/>
        <v>0</v>
      </c>
    </row>
    <row r="161" spans="1:27" ht="26.1" customHeight="1" thickTop="1" thickBot="1">
      <c r="A161" s="32"/>
      <c r="B161" s="33"/>
      <c r="C161" s="32"/>
      <c r="D161" s="34"/>
      <c r="E161" s="35"/>
      <c r="F161" s="36"/>
      <c r="G161" s="34"/>
      <c r="H161" s="1"/>
      <c r="I161" s="2"/>
      <c r="J161" s="1"/>
      <c r="K161" s="2"/>
      <c r="L161" s="1"/>
      <c r="M161" s="2"/>
      <c r="N161" s="1"/>
      <c r="O161" s="2"/>
      <c r="P161" s="1"/>
      <c r="Q161" s="2"/>
      <c r="R161" s="1"/>
      <c r="S161" s="2"/>
      <c r="T161" s="169" t="str">
        <f t="shared" si="15"/>
        <v/>
      </c>
      <c r="U161" s="39" t="str">
        <f t="shared" si="16"/>
        <v/>
      </c>
      <c r="V161" s="170"/>
      <c r="W161" s="40"/>
      <c r="X161" s="41" t="str">
        <f t="shared" si="17"/>
        <v/>
      </c>
      <c r="Y161" s="205" t="str">
        <f t="shared" si="12"/>
        <v/>
      </c>
      <c r="Z161" s="205" t="str">
        <f t="shared" si="13"/>
        <v/>
      </c>
      <c r="AA161" s="163">
        <f t="shared" si="14"/>
        <v>0</v>
      </c>
    </row>
    <row r="162" spans="1:27" ht="26.1" customHeight="1" thickTop="1" thickBot="1">
      <c r="A162" s="32"/>
      <c r="B162" s="33"/>
      <c r="C162" s="32"/>
      <c r="D162" s="34"/>
      <c r="E162" s="35"/>
      <c r="F162" s="36"/>
      <c r="G162" s="34"/>
      <c r="H162" s="1"/>
      <c r="I162" s="2"/>
      <c r="J162" s="1"/>
      <c r="K162" s="2"/>
      <c r="L162" s="1"/>
      <c r="M162" s="2"/>
      <c r="N162" s="1"/>
      <c r="O162" s="2"/>
      <c r="P162" s="1"/>
      <c r="Q162" s="2"/>
      <c r="R162" s="1"/>
      <c r="S162" s="2"/>
      <c r="T162" s="169" t="str">
        <f t="shared" si="15"/>
        <v/>
      </c>
      <c r="U162" s="39" t="str">
        <f t="shared" si="16"/>
        <v/>
      </c>
      <c r="V162" s="170"/>
      <c r="W162" s="40"/>
      <c r="X162" s="41" t="str">
        <f t="shared" si="17"/>
        <v/>
      </c>
      <c r="Y162" s="205" t="str">
        <f t="shared" si="12"/>
        <v/>
      </c>
      <c r="Z162" s="205" t="str">
        <f t="shared" si="13"/>
        <v/>
      </c>
      <c r="AA162" s="163">
        <f t="shared" si="14"/>
        <v>0</v>
      </c>
    </row>
    <row r="163" spans="1:27" ht="26.1" customHeight="1" thickTop="1" thickBot="1">
      <c r="A163" s="32"/>
      <c r="B163" s="33"/>
      <c r="C163" s="32"/>
      <c r="D163" s="34"/>
      <c r="E163" s="35"/>
      <c r="F163" s="36"/>
      <c r="G163" s="34"/>
      <c r="H163" s="1"/>
      <c r="I163" s="2"/>
      <c r="J163" s="1"/>
      <c r="K163" s="2"/>
      <c r="L163" s="1"/>
      <c r="M163" s="2"/>
      <c r="N163" s="1"/>
      <c r="O163" s="2"/>
      <c r="P163" s="1"/>
      <c r="Q163" s="2"/>
      <c r="R163" s="1"/>
      <c r="S163" s="2"/>
      <c r="T163" s="169" t="str">
        <f t="shared" si="15"/>
        <v/>
      </c>
      <c r="U163" s="39" t="str">
        <f t="shared" si="16"/>
        <v/>
      </c>
      <c r="V163" s="170"/>
      <c r="W163" s="40"/>
      <c r="X163" s="41" t="str">
        <f t="shared" si="17"/>
        <v/>
      </c>
      <c r="Y163" s="205" t="str">
        <f t="shared" si="12"/>
        <v/>
      </c>
      <c r="Z163" s="205" t="str">
        <f t="shared" si="13"/>
        <v/>
      </c>
      <c r="AA163" s="163">
        <f t="shared" si="14"/>
        <v>0</v>
      </c>
    </row>
    <row r="164" spans="1:27" ht="26.1" customHeight="1" thickTop="1" thickBot="1">
      <c r="A164" s="32"/>
      <c r="B164" s="33"/>
      <c r="C164" s="32"/>
      <c r="D164" s="34"/>
      <c r="E164" s="35"/>
      <c r="F164" s="36"/>
      <c r="G164" s="34"/>
      <c r="H164" s="1"/>
      <c r="I164" s="2"/>
      <c r="J164" s="1"/>
      <c r="K164" s="2"/>
      <c r="L164" s="1"/>
      <c r="M164" s="2"/>
      <c r="N164" s="1"/>
      <c r="O164" s="2"/>
      <c r="P164" s="1"/>
      <c r="Q164" s="2"/>
      <c r="R164" s="1"/>
      <c r="S164" s="2"/>
      <c r="T164" s="169" t="str">
        <f t="shared" si="15"/>
        <v/>
      </c>
      <c r="U164" s="39" t="str">
        <f t="shared" si="16"/>
        <v/>
      </c>
      <c r="V164" s="170"/>
      <c r="W164" s="40"/>
      <c r="X164" s="41" t="str">
        <f t="shared" si="17"/>
        <v/>
      </c>
      <c r="Y164" s="205" t="str">
        <f t="shared" si="12"/>
        <v/>
      </c>
      <c r="Z164" s="205" t="str">
        <f t="shared" si="13"/>
        <v/>
      </c>
      <c r="AA164" s="163">
        <f t="shared" si="14"/>
        <v>0</v>
      </c>
    </row>
    <row r="165" spans="1:27" ht="26.1" customHeight="1" thickTop="1" thickBot="1">
      <c r="A165" s="32"/>
      <c r="B165" s="33"/>
      <c r="C165" s="32"/>
      <c r="D165" s="34"/>
      <c r="E165" s="35"/>
      <c r="F165" s="36"/>
      <c r="G165" s="34"/>
      <c r="H165" s="1"/>
      <c r="I165" s="2"/>
      <c r="J165" s="1"/>
      <c r="K165" s="2"/>
      <c r="L165" s="1"/>
      <c r="M165" s="2"/>
      <c r="N165" s="1"/>
      <c r="O165" s="2"/>
      <c r="P165" s="1"/>
      <c r="Q165" s="2"/>
      <c r="R165" s="1"/>
      <c r="S165" s="2"/>
      <c r="T165" s="169" t="str">
        <f t="shared" si="15"/>
        <v/>
      </c>
      <c r="U165" s="39" t="str">
        <f t="shared" si="16"/>
        <v/>
      </c>
      <c r="V165" s="170"/>
      <c r="W165" s="40"/>
      <c r="X165" s="41" t="str">
        <f t="shared" si="17"/>
        <v/>
      </c>
      <c r="Y165" s="205" t="str">
        <f t="shared" si="12"/>
        <v/>
      </c>
      <c r="Z165" s="205" t="str">
        <f t="shared" si="13"/>
        <v/>
      </c>
      <c r="AA165" s="163">
        <f t="shared" si="14"/>
        <v>0</v>
      </c>
    </row>
    <row r="166" spans="1:27" ht="26.1" customHeight="1" thickTop="1" thickBot="1">
      <c r="A166" s="32"/>
      <c r="B166" s="33"/>
      <c r="C166" s="32"/>
      <c r="D166" s="34"/>
      <c r="E166" s="35"/>
      <c r="F166" s="36"/>
      <c r="G166" s="34"/>
      <c r="H166" s="1"/>
      <c r="I166" s="2"/>
      <c r="J166" s="1"/>
      <c r="K166" s="2"/>
      <c r="L166" s="1"/>
      <c r="M166" s="2"/>
      <c r="N166" s="1"/>
      <c r="O166" s="2"/>
      <c r="P166" s="1"/>
      <c r="Q166" s="2"/>
      <c r="R166" s="1"/>
      <c r="S166" s="2"/>
      <c r="T166" s="169" t="str">
        <f t="shared" si="15"/>
        <v/>
      </c>
      <c r="U166" s="39" t="str">
        <f t="shared" si="16"/>
        <v/>
      </c>
      <c r="V166" s="170"/>
      <c r="W166" s="40"/>
      <c r="X166" s="41" t="str">
        <f t="shared" si="17"/>
        <v/>
      </c>
      <c r="Y166" s="205" t="str">
        <f t="shared" si="12"/>
        <v/>
      </c>
      <c r="Z166" s="205" t="str">
        <f t="shared" si="13"/>
        <v/>
      </c>
      <c r="AA166" s="163">
        <f t="shared" si="14"/>
        <v>0</v>
      </c>
    </row>
    <row r="167" spans="1:27" ht="26.1" customHeight="1" thickTop="1" thickBot="1">
      <c r="A167" s="32"/>
      <c r="B167" s="33"/>
      <c r="C167" s="32"/>
      <c r="D167" s="34"/>
      <c r="E167" s="35"/>
      <c r="F167" s="36"/>
      <c r="G167" s="34"/>
      <c r="H167" s="1"/>
      <c r="I167" s="2"/>
      <c r="J167" s="1"/>
      <c r="K167" s="2"/>
      <c r="L167" s="1"/>
      <c r="M167" s="2"/>
      <c r="N167" s="1"/>
      <c r="O167" s="2"/>
      <c r="P167" s="1"/>
      <c r="Q167" s="2"/>
      <c r="R167" s="1"/>
      <c r="S167" s="2"/>
      <c r="T167" s="169" t="str">
        <f t="shared" si="15"/>
        <v/>
      </c>
      <c r="U167" s="39" t="str">
        <f t="shared" si="16"/>
        <v/>
      </c>
      <c r="V167" s="170"/>
      <c r="W167" s="40"/>
      <c r="X167" s="41" t="str">
        <f t="shared" si="17"/>
        <v/>
      </c>
      <c r="Y167" s="205" t="str">
        <f t="shared" si="12"/>
        <v/>
      </c>
      <c r="Z167" s="205" t="str">
        <f t="shared" si="13"/>
        <v/>
      </c>
      <c r="AA167" s="163">
        <f t="shared" si="14"/>
        <v>0</v>
      </c>
    </row>
    <row r="168" spans="1:27" ht="26.1" customHeight="1" thickTop="1" thickBot="1">
      <c r="A168" s="32"/>
      <c r="B168" s="33"/>
      <c r="C168" s="32"/>
      <c r="D168" s="34"/>
      <c r="E168" s="35"/>
      <c r="F168" s="36"/>
      <c r="G168" s="34"/>
      <c r="H168" s="1"/>
      <c r="I168" s="2"/>
      <c r="J168" s="1"/>
      <c r="K168" s="2"/>
      <c r="L168" s="1"/>
      <c r="M168" s="2"/>
      <c r="N168" s="1"/>
      <c r="O168" s="2"/>
      <c r="P168" s="1"/>
      <c r="Q168" s="2"/>
      <c r="R168" s="1"/>
      <c r="S168" s="2"/>
      <c r="T168" s="169" t="str">
        <f t="shared" si="15"/>
        <v/>
      </c>
      <c r="U168" s="39" t="str">
        <f t="shared" si="16"/>
        <v/>
      </c>
      <c r="V168" s="170"/>
      <c r="W168" s="40"/>
      <c r="X168" s="41" t="str">
        <f t="shared" si="17"/>
        <v/>
      </c>
      <c r="Y168" s="205" t="str">
        <f t="shared" si="12"/>
        <v/>
      </c>
      <c r="Z168" s="205" t="str">
        <f t="shared" si="13"/>
        <v/>
      </c>
      <c r="AA168" s="163">
        <f t="shared" si="14"/>
        <v>0</v>
      </c>
    </row>
    <row r="169" spans="1:27" ht="26.1" customHeight="1" thickTop="1" thickBot="1">
      <c r="A169" s="32"/>
      <c r="B169" s="33"/>
      <c r="C169" s="32"/>
      <c r="D169" s="34"/>
      <c r="E169" s="35"/>
      <c r="F169" s="36"/>
      <c r="G169" s="34"/>
      <c r="H169" s="1"/>
      <c r="I169" s="2"/>
      <c r="J169" s="1"/>
      <c r="K169" s="2"/>
      <c r="L169" s="1"/>
      <c r="M169" s="2"/>
      <c r="N169" s="1"/>
      <c r="O169" s="2"/>
      <c r="P169" s="1"/>
      <c r="Q169" s="2"/>
      <c r="R169" s="1"/>
      <c r="S169" s="2"/>
      <c r="T169" s="169" t="str">
        <f t="shared" si="15"/>
        <v/>
      </c>
      <c r="U169" s="39" t="str">
        <f t="shared" si="16"/>
        <v/>
      </c>
      <c r="V169" s="170"/>
      <c r="W169" s="40"/>
      <c r="X169" s="41" t="str">
        <f t="shared" si="17"/>
        <v/>
      </c>
      <c r="Y169" s="205" t="str">
        <f t="shared" si="12"/>
        <v/>
      </c>
      <c r="Z169" s="205" t="str">
        <f t="shared" si="13"/>
        <v/>
      </c>
      <c r="AA169" s="163">
        <f t="shared" si="14"/>
        <v>0</v>
      </c>
    </row>
    <row r="170" spans="1:27" ht="26.1" customHeight="1" thickTop="1" thickBot="1">
      <c r="A170" s="32"/>
      <c r="B170" s="33"/>
      <c r="C170" s="32"/>
      <c r="D170" s="34"/>
      <c r="E170" s="35"/>
      <c r="F170" s="36"/>
      <c r="G170" s="34"/>
      <c r="H170" s="1"/>
      <c r="I170" s="2"/>
      <c r="J170" s="1"/>
      <c r="K170" s="2"/>
      <c r="L170" s="1"/>
      <c r="M170" s="2"/>
      <c r="N170" s="1"/>
      <c r="O170" s="2"/>
      <c r="P170" s="1"/>
      <c r="Q170" s="2"/>
      <c r="R170" s="1"/>
      <c r="S170" s="2"/>
      <c r="T170" s="169" t="str">
        <f t="shared" si="15"/>
        <v/>
      </c>
      <c r="U170" s="39" t="str">
        <f t="shared" si="16"/>
        <v/>
      </c>
      <c r="V170" s="170"/>
      <c r="W170" s="40"/>
      <c r="X170" s="41" t="str">
        <f t="shared" si="17"/>
        <v/>
      </c>
      <c r="Y170" s="205" t="str">
        <f t="shared" si="12"/>
        <v/>
      </c>
      <c r="Z170" s="205" t="str">
        <f t="shared" si="13"/>
        <v/>
      </c>
      <c r="AA170" s="163">
        <f t="shared" si="14"/>
        <v>0</v>
      </c>
    </row>
    <row r="171" spans="1:27" ht="26.1" customHeight="1" thickTop="1" thickBot="1">
      <c r="A171" s="32"/>
      <c r="B171" s="33"/>
      <c r="C171" s="32"/>
      <c r="D171" s="34"/>
      <c r="E171" s="35"/>
      <c r="F171" s="36"/>
      <c r="G171" s="34"/>
      <c r="H171" s="1"/>
      <c r="I171" s="2"/>
      <c r="J171" s="1"/>
      <c r="K171" s="2"/>
      <c r="L171" s="1"/>
      <c r="M171" s="2"/>
      <c r="N171" s="1"/>
      <c r="O171" s="2"/>
      <c r="P171" s="1"/>
      <c r="Q171" s="2"/>
      <c r="R171" s="1"/>
      <c r="S171" s="2"/>
      <c r="T171" s="169" t="str">
        <f t="shared" si="15"/>
        <v/>
      </c>
      <c r="U171" s="39" t="str">
        <f t="shared" si="16"/>
        <v/>
      </c>
      <c r="V171" s="170"/>
      <c r="W171" s="40"/>
      <c r="X171" s="41" t="str">
        <f t="shared" si="17"/>
        <v/>
      </c>
      <c r="Y171" s="205" t="str">
        <f t="shared" si="12"/>
        <v/>
      </c>
      <c r="Z171" s="205" t="str">
        <f t="shared" si="13"/>
        <v/>
      </c>
      <c r="AA171" s="163">
        <f t="shared" si="14"/>
        <v>0</v>
      </c>
    </row>
    <row r="172" spans="1:27" ht="26.1" customHeight="1" thickTop="1" thickBot="1">
      <c r="A172" s="32"/>
      <c r="B172" s="33"/>
      <c r="C172" s="32"/>
      <c r="D172" s="34"/>
      <c r="E172" s="35"/>
      <c r="F172" s="36"/>
      <c r="G172" s="34"/>
      <c r="H172" s="1"/>
      <c r="I172" s="2"/>
      <c r="J172" s="1"/>
      <c r="K172" s="2"/>
      <c r="L172" s="1"/>
      <c r="M172" s="2"/>
      <c r="N172" s="1"/>
      <c r="O172" s="2"/>
      <c r="P172" s="1"/>
      <c r="Q172" s="2"/>
      <c r="R172" s="1"/>
      <c r="S172" s="2"/>
      <c r="T172" s="169" t="str">
        <f t="shared" si="15"/>
        <v/>
      </c>
      <c r="U172" s="39" t="str">
        <f t="shared" si="16"/>
        <v/>
      </c>
      <c r="V172" s="170"/>
      <c r="W172" s="40"/>
      <c r="X172" s="41" t="str">
        <f t="shared" si="17"/>
        <v/>
      </c>
      <c r="Y172" s="205" t="str">
        <f t="shared" si="12"/>
        <v/>
      </c>
      <c r="Z172" s="205" t="str">
        <f t="shared" si="13"/>
        <v/>
      </c>
      <c r="AA172" s="163">
        <f t="shared" si="14"/>
        <v>0</v>
      </c>
    </row>
    <row r="173" spans="1:27" ht="26.1" customHeight="1" thickTop="1" thickBot="1">
      <c r="A173" s="32"/>
      <c r="B173" s="33"/>
      <c r="C173" s="32"/>
      <c r="D173" s="34"/>
      <c r="E173" s="35"/>
      <c r="F173" s="36"/>
      <c r="G173" s="34"/>
      <c r="H173" s="1"/>
      <c r="I173" s="2"/>
      <c r="J173" s="1"/>
      <c r="K173" s="2"/>
      <c r="L173" s="1"/>
      <c r="M173" s="2"/>
      <c r="N173" s="1"/>
      <c r="O173" s="2"/>
      <c r="P173" s="1"/>
      <c r="Q173" s="2"/>
      <c r="R173" s="1"/>
      <c r="S173" s="2"/>
      <c r="T173" s="169" t="str">
        <f t="shared" si="15"/>
        <v/>
      </c>
      <c r="U173" s="39" t="str">
        <f t="shared" si="16"/>
        <v/>
      </c>
      <c r="V173" s="170"/>
      <c r="W173" s="40"/>
      <c r="X173" s="41" t="str">
        <f t="shared" si="17"/>
        <v/>
      </c>
      <c r="Y173" s="205" t="str">
        <f t="shared" si="12"/>
        <v/>
      </c>
      <c r="Z173" s="205" t="str">
        <f t="shared" si="13"/>
        <v/>
      </c>
      <c r="AA173" s="163">
        <f t="shared" si="14"/>
        <v>0</v>
      </c>
    </row>
    <row r="174" spans="1:27" ht="26.1" customHeight="1" thickTop="1" thickBot="1">
      <c r="A174" s="32"/>
      <c r="B174" s="33"/>
      <c r="C174" s="32"/>
      <c r="D174" s="34"/>
      <c r="E174" s="35"/>
      <c r="F174" s="36"/>
      <c r="G174" s="34"/>
      <c r="H174" s="1"/>
      <c r="I174" s="2"/>
      <c r="J174" s="1"/>
      <c r="K174" s="2"/>
      <c r="L174" s="1"/>
      <c r="M174" s="2"/>
      <c r="N174" s="1"/>
      <c r="O174" s="2"/>
      <c r="P174" s="1"/>
      <c r="Q174" s="2"/>
      <c r="R174" s="1"/>
      <c r="S174" s="2"/>
      <c r="T174" s="169" t="str">
        <f t="shared" si="15"/>
        <v/>
      </c>
      <c r="U174" s="39" t="str">
        <f t="shared" si="16"/>
        <v/>
      </c>
      <c r="V174" s="170"/>
      <c r="W174" s="40"/>
      <c r="X174" s="41" t="str">
        <f t="shared" si="17"/>
        <v/>
      </c>
      <c r="Y174" s="205" t="str">
        <f t="shared" si="12"/>
        <v/>
      </c>
      <c r="Z174" s="205" t="str">
        <f t="shared" si="13"/>
        <v/>
      </c>
      <c r="AA174" s="163">
        <f t="shared" si="14"/>
        <v>0</v>
      </c>
    </row>
    <row r="175" spans="1:27" ht="26.1" customHeight="1" thickTop="1" thickBot="1">
      <c r="A175" s="32"/>
      <c r="B175" s="33"/>
      <c r="C175" s="32"/>
      <c r="D175" s="34"/>
      <c r="E175" s="35"/>
      <c r="F175" s="36"/>
      <c r="G175" s="34"/>
      <c r="H175" s="1"/>
      <c r="I175" s="2"/>
      <c r="J175" s="1"/>
      <c r="K175" s="2"/>
      <c r="L175" s="1"/>
      <c r="M175" s="2"/>
      <c r="N175" s="1"/>
      <c r="O175" s="2"/>
      <c r="P175" s="1"/>
      <c r="Q175" s="2"/>
      <c r="R175" s="1"/>
      <c r="S175" s="2"/>
      <c r="T175" s="169" t="str">
        <f t="shared" si="15"/>
        <v/>
      </c>
      <c r="U175" s="39" t="str">
        <f t="shared" si="16"/>
        <v/>
      </c>
      <c r="V175" s="170"/>
      <c r="W175" s="40"/>
      <c r="X175" s="41" t="str">
        <f t="shared" si="17"/>
        <v/>
      </c>
      <c r="Y175" s="205" t="str">
        <f t="shared" si="12"/>
        <v/>
      </c>
      <c r="Z175" s="205" t="str">
        <f t="shared" si="13"/>
        <v/>
      </c>
      <c r="AA175" s="163">
        <f t="shared" si="14"/>
        <v>0</v>
      </c>
    </row>
    <row r="176" spans="1:27" ht="26.1" customHeight="1" thickTop="1" thickBot="1">
      <c r="A176" s="32"/>
      <c r="B176" s="33"/>
      <c r="C176" s="32"/>
      <c r="D176" s="34"/>
      <c r="E176" s="35"/>
      <c r="F176" s="36"/>
      <c r="G176" s="34"/>
      <c r="H176" s="1"/>
      <c r="I176" s="2"/>
      <c r="J176" s="1"/>
      <c r="K176" s="2"/>
      <c r="L176" s="1"/>
      <c r="M176" s="2"/>
      <c r="N176" s="1"/>
      <c r="O176" s="2"/>
      <c r="P176" s="1"/>
      <c r="Q176" s="2"/>
      <c r="R176" s="1"/>
      <c r="S176" s="2"/>
      <c r="T176" s="169" t="str">
        <f t="shared" si="15"/>
        <v/>
      </c>
      <c r="U176" s="39" t="str">
        <f t="shared" si="16"/>
        <v/>
      </c>
      <c r="V176" s="170"/>
      <c r="W176" s="40"/>
      <c r="X176" s="41" t="str">
        <f t="shared" si="17"/>
        <v/>
      </c>
      <c r="Y176" s="205" t="str">
        <f t="shared" si="12"/>
        <v/>
      </c>
      <c r="Z176" s="205" t="str">
        <f t="shared" si="13"/>
        <v/>
      </c>
      <c r="AA176" s="163">
        <f t="shared" si="14"/>
        <v>0</v>
      </c>
    </row>
    <row r="177" spans="1:27" ht="26.1" customHeight="1" thickTop="1" thickBot="1">
      <c r="A177" s="32"/>
      <c r="B177" s="33"/>
      <c r="C177" s="32"/>
      <c r="D177" s="34"/>
      <c r="E177" s="35"/>
      <c r="F177" s="36"/>
      <c r="G177" s="34"/>
      <c r="H177" s="1"/>
      <c r="I177" s="2"/>
      <c r="J177" s="1"/>
      <c r="K177" s="2"/>
      <c r="L177" s="1"/>
      <c r="M177" s="2"/>
      <c r="N177" s="1"/>
      <c r="O177" s="2"/>
      <c r="P177" s="1"/>
      <c r="Q177" s="2"/>
      <c r="R177" s="1"/>
      <c r="S177" s="2"/>
      <c r="T177" s="169" t="str">
        <f t="shared" si="15"/>
        <v/>
      </c>
      <c r="U177" s="39" t="str">
        <f t="shared" si="16"/>
        <v/>
      </c>
      <c r="V177" s="170"/>
      <c r="W177" s="40"/>
      <c r="X177" s="41" t="str">
        <f t="shared" si="17"/>
        <v/>
      </c>
      <c r="Y177" s="205" t="str">
        <f t="shared" si="12"/>
        <v/>
      </c>
      <c r="Z177" s="205" t="str">
        <f t="shared" si="13"/>
        <v/>
      </c>
      <c r="AA177" s="163">
        <f t="shared" si="14"/>
        <v>0</v>
      </c>
    </row>
    <row r="178" spans="1:27" ht="26.1" customHeight="1" thickTop="1" thickBot="1">
      <c r="A178" s="32"/>
      <c r="B178" s="33"/>
      <c r="C178" s="32"/>
      <c r="D178" s="34"/>
      <c r="E178" s="35"/>
      <c r="F178" s="36"/>
      <c r="G178" s="34"/>
      <c r="H178" s="1"/>
      <c r="I178" s="2"/>
      <c r="J178" s="1"/>
      <c r="K178" s="2"/>
      <c r="L178" s="1"/>
      <c r="M178" s="2"/>
      <c r="N178" s="1"/>
      <c r="O178" s="2"/>
      <c r="P178" s="1"/>
      <c r="Q178" s="2"/>
      <c r="R178" s="1"/>
      <c r="S178" s="2"/>
      <c r="T178" s="169" t="str">
        <f t="shared" si="15"/>
        <v/>
      </c>
      <c r="U178" s="39" t="str">
        <f t="shared" si="16"/>
        <v/>
      </c>
      <c r="V178" s="170"/>
      <c r="W178" s="40"/>
      <c r="X178" s="41" t="str">
        <f t="shared" si="17"/>
        <v/>
      </c>
      <c r="Y178" s="205" t="str">
        <f t="shared" si="12"/>
        <v/>
      </c>
      <c r="Z178" s="205" t="str">
        <f t="shared" si="13"/>
        <v/>
      </c>
      <c r="AA178" s="163">
        <f t="shared" si="14"/>
        <v>0</v>
      </c>
    </row>
    <row r="179" spans="1:27" ht="26.1" customHeight="1" thickTop="1" thickBot="1">
      <c r="A179" s="32"/>
      <c r="B179" s="33"/>
      <c r="C179" s="32"/>
      <c r="D179" s="34"/>
      <c r="E179" s="35"/>
      <c r="F179" s="36"/>
      <c r="G179" s="34"/>
      <c r="H179" s="1"/>
      <c r="I179" s="2"/>
      <c r="J179" s="1"/>
      <c r="K179" s="2"/>
      <c r="L179" s="1"/>
      <c r="M179" s="2"/>
      <c r="N179" s="1"/>
      <c r="O179" s="2"/>
      <c r="P179" s="1"/>
      <c r="Q179" s="2"/>
      <c r="R179" s="1"/>
      <c r="S179" s="2"/>
      <c r="T179" s="169" t="str">
        <f t="shared" si="15"/>
        <v/>
      </c>
      <c r="U179" s="39" t="str">
        <f t="shared" si="16"/>
        <v/>
      </c>
      <c r="V179" s="170"/>
      <c r="W179" s="40"/>
      <c r="X179" s="41" t="str">
        <f t="shared" si="17"/>
        <v/>
      </c>
      <c r="Y179" s="205" t="str">
        <f t="shared" si="12"/>
        <v/>
      </c>
      <c r="Z179" s="205" t="str">
        <f t="shared" si="13"/>
        <v/>
      </c>
      <c r="AA179" s="163">
        <f t="shared" si="14"/>
        <v>0</v>
      </c>
    </row>
    <row r="180" spans="1:27" ht="26.1" customHeight="1" thickTop="1" thickBot="1">
      <c r="A180" s="32"/>
      <c r="B180" s="33"/>
      <c r="C180" s="32"/>
      <c r="D180" s="34"/>
      <c r="E180" s="35"/>
      <c r="F180" s="36"/>
      <c r="G180" s="34"/>
      <c r="H180" s="1"/>
      <c r="I180" s="2"/>
      <c r="J180" s="1"/>
      <c r="K180" s="2"/>
      <c r="L180" s="1"/>
      <c r="M180" s="2"/>
      <c r="N180" s="1"/>
      <c r="O180" s="2"/>
      <c r="P180" s="1"/>
      <c r="Q180" s="2"/>
      <c r="R180" s="1"/>
      <c r="S180" s="2"/>
      <c r="T180" s="169" t="str">
        <f t="shared" si="15"/>
        <v/>
      </c>
      <c r="U180" s="39" t="str">
        <f t="shared" si="16"/>
        <v/>
      </c>
      <c r="V180" s="170"/>
      <c r="W180" s="40"/>
      <c r="X180" s="41" t="str">
        <f t="shared" si="17"/>
        <v/>
      </c>
      <c r="Y180" s="205" t="str">
        <f t="shared" si="12"/>
        <v/>
      </c>
      <c r="Z180" s="205" t="str">
        <f t="shared" si="13"/>
        <v/>
      </c>
      <c r="AA180" s="163">
        <f t="shared" si="14"/>
        <v>0</v>
      </c>
    </row>
    <row r="181" spans="1:27" ht="26.1" customHeight="1" thickTop="1" thickBot="1">
      <c r="A181" s="32"/>
      <c r="B181" s="33"/>
      <c r="C181" s="32"/>
      <c r="D181" s="34"/>
      <c r="E181" s="35"/>
      <c r="F181" s="36"/>
      <c r="G181" s="34"/>
      <c r="H181" s="1"/>
      <c r="I181" s="2"/>
      <c r="J181" s="1"/>
      <c r="K181" s="2"/>
      <c r="L181" s="1"/>
      <c r="M181" s="2"/>
      <c r="N181" s="1"/>
      <c r="O181" s="2"/>
      <c r="P181" s="1"/>
      <c r="Q181" s="2"/>
      <c r="R181" s="1"/>
      <c r="S181" s="2"/>
      <c r="T181" s="169" t="str">
        <f t="shared" si="15"/>
        <v/>
      </c>
      <c r="U181" s="39" t="str">
        <f t="shared" si="16"/>
        <v/>
      </c>
      <c r="V181" s="170"/>
      <c r="W181" s="40"/>
      <c r="X181" s="41" t="str">
        <f t="shared" si="17"/>
        <v/>
      </c>
      <c r="Y181" s="205" t="str">
        <f t="shared" si="12"/>
        <v/>
      </c>
      <c r="Z181" s="205" t="str">
        <f t="shared" si="13"/>
        <v/>
      </c>
      <c r="AA181" s="163">
        <f t="shared" si="14"/>
        <v>0</v>
      </c>
    </row>
    <row r="182" spans="1:27" ht="26.1" customHeight="1" thickTop="1" thickBot="1">
      <c r="A182" s="32"/>
      <c r="B182" s="33"/>
      <c r="C182" s="32"/>
      <c r="D182" s="34"/>
      <c r="E182" s="35"/>
      <c r="F182" s="36"/>
      <c r="G182" s="34"/>
      <c r="H182" s="1"/>
      <c r="I182" s="2"/>
      <c r="J182" s="1"/>
      <c r="K182" s="2"/>
      <c r="L182" s="1"/>
      <c r="M182" s="2"/>
      <c r="N182" s="1"/>
      <c r="O182" s="2"/>
      <c r="P182" s="1"/>
      <c r="Q182" s="2"/>
      <c r="R182" s="1"/>
      <c r="S182" s="2"/>
      <c r="T182" s="169" t="str">
        <f t="shared" si="15"/>
        <v/>
      </c>
      <c r="U182" s="39" t="str">
        <f t="shared" si="16"/>
        <v/>
      </c>
      <c r="V182" s="170"/>
      <c r="W182" s="40"/>
      <c r="X182" s="41" t="str">
        <f t="shared" si="17"/>
        <v/>
      </c>
      <c r="Y182" s="205" t="str">
        <f t="shared" si="12"/>
        <v/>
      </c>
      <c r="Z182" s="205" t="str">
        <f t="shared" si="13"/>
        <v/>
      </c>
      <c r="AA182" s="163">
        <f t="shared" si="14"/>
        <v>0</v>
      </c>
    </row>
    <row r="183" spans="1:27" ht="26.1" customHeight="1" thickTop="1" thickBot="1">
      <c r="A183" s="32"/>
      <c r="B183" s="33"/>
      <c r="C183" s="32"/>
      <c r="D183" s="34"/>
      <c r="E183" s="35"/>
      <c r="F183" s="36"/>
      <c r="G183" s="34"/>
      <c r="H183" s="1"/>
      <c r="I183" s="2"/>
      <c r="J183" s="1"/>
      <c r="K183" s="2"/>
      <c r="L183" s="1"/>
      <c r="M183" s="2"/>
      <c r="N183" s="1"/>
      <c r="O183" s="2"/>
      <c r="P183" s="1"/>
      <c r="Q183" s="2"/>
      <c r="R183" s="1"/>
      <c r="S183" s="2"/>
      <c r="T183" s="169" t="str">
        <f t="shared" si="15"/>
        <v/>
      </c>
      <c r="U183" s="39" t="str">
        <f t="shared" si="16"/>
        <v/>
      </c>
      <c r="V183" s="170"/>
      <c r="W183" s="40"/>
      <c r="X183" s="41" t="str">
        <f t="shared" si="17"/>
        <v/>
      </c>
      <c r="Y183" s="205" t="str">
        <f t="shared" si="12"/>
        <v/>
      </c>
      <c r="Z183" s="205" t="str">
        <f t="shared" si="13"/>
        <v/>
      </c>
      <c r="AA183" s="163">
        <f t="shared" si="14"/>
        <v>0</v>
      </c>
    </row>
    <row r="184" spans="1:27" ht="26.1" customHeight="1" thickTop="1" thickBot="1">
      <c r="A184" s="32"/>
      <c r="B184" s="33"/>
      <c r="C184" s="32"/>
      <c r="D184" s="34"/>
      <c r="E184" s="35"/>
      <c r="F184" s="36"/>
      <c r="G184" s="34"/>
      <c r="H184" s="1"/>
      <c r="I184" s="2"/>
      <c r="J184" s="1"/>
      <c r="K184" s="2"/>
      <c r="L184" s="1"/>
      <c r="M184" s="2"/>
      <c r="N184" s="1"/>
      <c r="O184" s="2"/>
      <c r="P184" s="1"/>
      <c r="Q184" s="2"/>
      <c r="R184" s="1"/>
      <c r="S184" s="2"/>
      <c r="T184" s="169" t="str">
        <f t="shared" si="15"/>
        <v/>
      </c>
      <c r="U184" s="39" t="str">
        <f t="shared" si="16"/>
        <v/>
      </c>
      <c r="V184" s="170"/>
      <c r="W184" s="40"/>
      <c r="X184" s="41" t="str">
        <f t="shared" si="17"/>
        <v/>
      </c>
      <c r="Y184" s="205" t="str">
        <f t="shared" si="12"/>
        <v/>
      </c>
      <c r="Z184" s="205" t="str">
        <f t="shared" si="13"/>
        <v/>
      </c>
      <c r="AA184" s="163">
        <f t="shared" si="14"/>
        <v>0</v>
      </c>
    </row>
    <row r="185" spans="1:27" ht="26.1" customHeight="1" thickTop="1" thickBot="1">
      <c r="A185" s="32"/>
      <c r="B185" s="33"/>
      <c r="C185" s="32"/>
      <c r="D185" s="34"/>
      <c r="E185" s="35"/>
      <c r="F185" s="36"/>
      <c r="G185" s="34"/>
      <c r="H185" s="1"/>
      <c r="I185" s="2"/>
      <c r="J185" s="1"/>
      <c r="K185" s="2"/>
      <c r="L185" s="1"/>
      <c r="M185" s="2"/>
      <c r="N185" s="1"/>
      <c r="O185" s="2"/>
      <c r="P185" s="1"/>
      <c r="Q185" s="2"/>
      <c r="R185" s="1"/>
      <c r="S185" s="2"/>
      <c r="T185" s="169" t="str">
        <f t="shared" si="15"/>
        <v/>
      </c>
      <c r="U185" s="39" t="str">
        <f t="shared" si="16"/>
        <v/>
      </c>
      <c r="V185" s="170"/>
      <c r="W185" s="40"/>
      <c r="X185" s="41" t="str">
        <f t="shared" si="17"/>
        <v/>
      </c>
      <c r="Y185" s="205" t="str">
        <f t="shared" si="12"/>
        <v/>
      </c>
      <c r="Z185" s="205" t="str">
        <f t="shared" si="13"/>
        <v/>
      </c>
      <c r="AA185" s="163">
        <f t="shared" si="14"/>
        <v>0</v>
      </c>
    </row>
    <row r="186" spans="1:27" ht="26.1" customHeight="1" thickTop="1" thickBot="1">
      <c r="A186" s="32"/>
      <c r="B186" s="33"/>
      <c r="C186" s="32"/>
      <c r="D186" s="34"/>
      <c r="E186" s="35"/>
      <c r="F186" s="36"/>
      <c r="G186" s="34"/>
      <c r="H186" s="1"/>
      <c r="I186" s="2"/>
      <c r="J186" s="1"/>
      <c r="K186" s="2"/>
      <c r="L186" s="1"/>
      <c r="M186" s="2"/>
      <c r="N186" s="1"/>
      <c r="O186" s="2"/>
      <c r="P186" s="1"/>
      <c r="Q186" s="2"/>
      <c r="R186" s="1"/>
      <c r="S186" s="2"/>
      <c r="T186" s="169" t="str">
        <f t="shared" si="15"/>
        <v/>
      </c>
      <c r="U186" s="39" t="str">
        <f t="shared" si="16"/>
        <v/>
      </c>
      <c r="V186" s="170"/>
      <c r="W186" s="40"/>
      <c r="X186" s="41" t="str">
        <f t="shared" si="17"/>
        <v/>
      </c>
      <c r="Y186" s="205" t="str">
        <f t="shared" si="12"/>
        <v/>
      </c>
      <c r="Z186" s="205" t="str">
        <f t="shared" si="13"/>
        <v/>
      </c>
      <c r="AA186" s="163">
        <f t="shared" si="14"/>
        <v>0</v>
      </c>
    </row>
    <row r="187" spans="1:27" ht="26.1" customHeight="1" thickTop="1" thickBot="1">
      <c r="A187" s="32"/>
      <c r="B187" s="33"/>
      <c r="C187" s="32"/>
      <c r="D187" s="34"/>
      <c r="E187" s="35"/>
      <c r="F187" s="36"/>
      <c r="G187" s="34"/>
      <c r="H187" s="1"/>
      <c r="I187" s="2"/>
      <c r="J187" s="1"/>
      <c r="K187" s="2"/>
      <c r="L187" s="1"/>
      <c r="M187" s="2"/>
      <c r="N187" s="1"/>
      <c r="O187" s="2"/>
      <c r="P187" s="1"/>
      <c r="Q187" s="2"/>
      <c r="R187" s="1"/>
      <c r="S187" s="2"/>
      <c r="T187" s="169" t="str">
        <f t="shared" si="15"/>
        <v/>
      </c>
      <c r="U187" s="39" t="str">
        <f t="shared" si="16"/>
        <v/>
      </c>
      <c r="V187" s="170"/>
      <c r="W187" s="40"/>
      <c r="X187" s="41" t="str">
        <f t="shared" si="17"/>
        <v/>
      </c>
      <c r="Y187" s="205" t="str">
        <f t="shared" si="12"/>
        <v/>
      </c>
      <c r="Z187" s="205" t="str">
        <f t="shared" si="13"/>
        <v/>
      </c>
      <c r="AA187" s="163">
        <f t="shared" si="14"/>
        <v>0</v>
      </c>
    </row>
    <row r="188" spans="1:27" ht="26.1" customHeight="1" thickTop="1" thickBot="1">
      <c r="A188" s="32"/>
      <c r="B188" s="33"/>
      <c r="C188" s="32"/>
      <c r="D188" s="34"/>
      <c r="E188" s="35"/>
      <c r="F188" s="36"/>
      <c r="G188" s="34"/>
      <c r="H188" s="1"/>
      <c r="I188" s="2"/>
      <c r="J188" s="1"/>
      <c r="K188" s="2"/>
      <c r="L188" s="1"/>
      <c r="M188" s="2"/>
      <c r="N188" s="1"/>
      <c r="O188" s="2"/>
      <c r="P188" s="1"/>
      <c r="Q188" s="2"/>
      <c r="R188" s="1"/>
      <c r="S188" s="2"/>
      <c r="T188" s="169" t="str">
        <f t="shared" si="15"/>
        <v/>
      </c>
      <c r="U188" s="39" t="str">
        <f t="shared" si="16"/>
        <v/>
      </c>
      <c r="V188" s="170"/>
      <c r="W188" s="40"/>
      <c r="X188" s="41" t="str">
        <f t="shared" si="17"/>
        <v/>
      </c>
      <c r="Y188" s="205" t="str">
        <f t="shared" si="12"/>
        <v/>
      </c>
      <c r="Z188" s="205" t="str">
        <f t="shared" si="13"/>
        <v/>
      </c>
      <c r="AA188" s="163">
        <f t="shared" si="14"/>
        <v>0</v>
      </c>
    </row>
    <row r="189" spans="1:27" ht="26.1" customHeight="1" thickTop="1" thickBot="1">
      <c r="A189" s="32"/>
      <c r="B189" s="33"/>
      <c r="C189" s="32"/>
      <c r="D189" s="34"/>
      <c r="E189" s="35"/>
      <c r="F189" s="36"/>
      <c r="G189" s="34"/>
      <c r="H189" s="1"/>
      <c r="I189" s="2"/>
      <c r="J189" s="1"/>
      <c r="K189" s="2"/>
      <c r="L189" s="1"/>
      <c r="M189" s="2"/>
      <c r="N189" s="1"/>
      <c r="O189" s="2"/>
      <c r="P189" s="1"/>
      <c r="Q189" s="2"/>
      <c r="R189" s="1"/>
      <c r="S189" s="2"/>
      <c r="T189" s="169" t="str">
        <f t="shared" si="15"/>
        <v/>
      </c>
      <c r="U189" s="39" t="str">
        <f t="shared" si="16"/>
        <v/>
      </c>
      <c r="V189" s="170"/>
      <c r="W189" s="40"/>
      <c r="X189" s="41" t="str">
        <f t="shared" si="17"/>
        <v/>
      </c>
      <c r="Y189" s="205" t="str">
        <f t="shared" si="12"/>
        <v/>
      </c>
      <c r="Z189" s="205" t="str">
        <f t="shared" si="13"/>
        <v/>
      </c>
      <c r="AA189" s="163">
        <f t="shared" si="14"/>
        <v>0</v>
      </c>
    </row>
    <row r="190" spans="1:27" ht="26.1" customHeight="1" thickTop="1" thickBot="1">
      <c r="A190" s="32"/>
      <c r="B190" s="33"/>
      <c r="C190" s="32"/>
      <c r="D190" s="34"/>
      <c r="E190" s="35"/>
      <c r="F190" s="36"/>
      <c r="G190" s="34"/>
      <c r="H190" s="1"/>
      <c r="I190" s="2"/>
      <c r="J190" s="1"/>
      <c r="K190" s="2"/>
      <c r="L190" s="1"/>
      <c r="M190" s="2"/>
      <c r="N190" s="1"/>
      <c r="O190" s="2"/>
      <c r="P190" s="1"/>
      <c r="Q190" s="2"/>
      <c r="R190" s="1"/>
      <c r="S190" s="2"/>
      <c r="T190" s="169" t="str">
        <f t="shared" si="15"/>
        <v/>
      </c>
      <c r="U190" s="39" t="str">
        <f t="shared" si="16"/>
        <v/>
      </c>
      <c r="V190" s="170"/>
      <c r="W190" s="40"/>
      <c r="X190" s="41" t="str">
        <f t="shared" si="17"/>
        <v/>
      </c>
      <c r="Y190" s="205" t="str">
        <f t="shared" si="12"/>
        <v/>
      </c>
      <c r="Z190" s="205" t="str">
        <f t="shared" si="13"/>
        <v/>
      </c>
      <c r="AA190" s="163">
        <f t="shared" si="14"/>
        <v>0</v>
      </c>
    </row>
    <row r="191" spans="1:27" ht="26.1" customHeight="1" thickTop="1" thickBot="1">
      <c r="A191" s="32"/>
      <c r="B191" s="33"/>
      <c r="C191" s="32"/>
      <c r="D191" s="34"/>
      <c r="E191" s="35"/>
      <c r="F191" s="36"/>
      <c r="G191" s="34"/>
      <c r="H191" s="1"/>
      <c r="I191" s="2"/>
      <c r="J191" s="1"/>
      <c r="K191" s="2"/>
      <c r="L191" s="1"/>
      <c r="M191" s="2"/>
      <c r="N191" s="1"/>
      <c r="O191" s="2"/>
      <c r="P191" s="1"/>
      <c r="Q191" s="2"/>
      <c r="R191" s="1"/>
      <c r="S191" s="2"/>
      <c r="T191" s="169" t="str">
        <f t="shared" si="15"/>
        <v/>
      </c>
      <c r="U191" s="39" t="str">
        <f t="shared" si="16"/>
        <v/>
      </c>
      <c r="V191" s="170"/>
      <c r="W191" s="40"/>
      <c r="X191" s="41" t="str">
        <f t="shared" si="17"/>
        <v/>
      </c>
      <c r="Y191" s="205" t="str">
        <f t="shared" si="12"/>
        <v/>
      </c>
      <c r="Z191" s="205" t="str">
        <f t="shared" si="13"/>
        <v/>
      </c>
      <c r="AA191" s="163">
        <f t="shared" si="14"/>
        <v>0</v>
      </c>
    </row>
    <row r="192" spans="1:27" ht="26.1" customHeight="1" thickTop="1" thickBot="1">
      <c r="A192" s="32"/>
      <c r="B192" s="33"/>
      <c r="C192" s="32"/>
      <c r="D192" s="34"/>
      <c r="E192" s="35"/>
      <c r="F192" s="36"/>
      <c r="G192" s="34"/>
      <c r="H192" s="1"/>
      <c r="I192" s="2"/>
      <c r="J192" s="1"/>
      <c r="K192" s="2"/>
      <c r="L192" s="1"/>
      <c r="M192" s="2"/>
      <c r="N192" s="1"/>
      <c r="O192" s="2"/>
      <c r="P192" s="1"/>
      <c r="Q192" s="2"/>
      <c r="R192" s="1"/>
      <c r="S192" s="2"/>
      <c r="T192" s="169" t="str">
        <f t="shared" si="15"/>
        <v/>
      </c>
      <c r="U192" s="39" t="str">
        <f t="shared" si="16"/>
        <v/>
      </c>
      <c r="V192" s="170"/>
      <c r="W192" s="40"/>
      <c r="X192" s="41" t="str">
        <f t="shared" si="17"/>
        <v/>
      </c>
      <c r="Y192" s="205" t="str">
        <f t="shared" si="12"/>
        <v/>
      </c>
      <c r="Z192" s="205" t="str">
        <f t="shared" si="13"/>
        <v/>
      </c>
      <c r="AA192" s="163">
        <f t="shared" si="14"/>
        <v>0</v>
      </c>
    </row>
    <row r="193" spans="1:27" ht="26.1" customHeight="1" thickTop="1" thickBot="1">
      <c r="A193" s="32"/>
      <c r="B193" s="33"/>
      <c r="C193" s="32"/>
      <c r="D193" s="34"/>
      <c r="E193" s="35"/>
      <c r="F193" s="36"/>
      <c r="G193" s="34"/>
      <c r="H193" s="1"/>
      <c r="I193" s="2"/>
      <c r="J193" s="1"/>
      <c r="K193" s="2"/>
      <c r="L193" s="1"/>
      <c r="M193" s="2"/>
      <c r="N193" s="1"/>
      <c r="O193" s="2"/>
      <c r="P193" s="1"/>
      <c r="Q193" s="2"/>
      <c r="R193" s="1"/>
      <c r="S193" s="2"/>
      <c r="T193" s="169" t="str">
        <f t="shared" si="15"/>
        <v/>
      </c>
      <c r="U193" s="39" t="str">
        <f t="shared" si="16"/>
        <v/>
      </c>
      <c r="V193" s="170"/>
      <c r="W193" s="40"/>
      <c r="X193" s="41" t="str">
        <f t="shared" si="17"/>
        <v/>
      </c>
      <c r="Y193" s="205" t="str">
        <f t="shared" si="12"/>
        <v/>
      </c>
      <c r="Z193" s="205" t="str">
        <f t="shared" si="13"/>
        <v/>
      </c>
      <c r="AA193" s="163">
        <f t="shared" si="14"/>
        <v>0</v>
      </c>
    </row>
    <row r="194" spans="1:27" ht="26.1" customHeight="1" thickTop="1" thickBot="1">
      <c r="A194" s="32"/>
      <c r="B194" s="33"/>
      <c r="C194" s="32"/>
      <c r="D194" s="34"/>
      <c r="E194" s="35"/>
      <c r="F194" s="36"/>
      <c r="G194" s="34"/>
      <c r="H194" s="1"/>
      <c r="I194" s="2"/>
      <c r="J194" s="1"/>
      <c r="K194" s="2"/>
      <c r="L194" s="1"/>
      <c r="M194" s="2"/>
      <c r="N194" s="1"/>
      <c r="O194" s="2"/>
      <c r="P194" s="1"/>
      <c r="Q194" s="2"/>
      <c r="R194" s="1"/>
      <c r="S194" s="2"/>
      <c r="T194" s="169" t="str">
        <f t="shared" si="15"/>
        <v/>
      </c>
      <c r="U194" s="39" t="str">
        <f t="shared" si="16"/>
        <v/>
      </c>
      <c r="V194" s="170"/>
      <c r="W194" s="40"/>
      <c r="X194" s="41" t="str">
        <f t="shared" si="17"/>
        <v/>
      </c>
      <c r="Y194" s="205" t="str">
        <f t="shared" si="12"/>
        <v/>
      </c>
      <c r="Z194" s="205" t="str">
        <f t="shared" si="13"/>
        <v/>
      </c>
      <c r="AA194" s="163">
        <f t="shared" si="14"/>
        <v>0</v>
      </c>
    </row>
    <row r="195" spans="1:27" ht="26.1" customHeight="1" thickTop="1" thickBot="1">
      <c r="A195" s="32"/>
      <c r="B195" s="33"/>
      <c r="C195" s="32"/>
      <c r="D195" s="34"/>
      <c r="E195" s="35"/>
      <c r="F195" s="36"/>
      <c r="G195" s="34"/>
      <c r="H195" s="1"/>
      <c r="I195" s="2"/>
      <c r="J195" s="1"/>
      <c r="K195" s="2"/>
      <c r="L195" s="1"/>
      <c r="M195" s="2"/>
      <c r="N195" s="1"/>
      <c r="O195" s="2"/>
      <c r="P195" s="1"/>
      <c r="Q195" s="2"/>
      <c r="R195" s="1"/>
      <c r="S195" s="2"/>
      <c r="T195" s="169" t="str">
        <f t="shared" si="15"/>
        <v/>
      </c>
      <c r="U195" s="39" t="str">
        <f t="shared" si="16"/>
        <v/>
      </c>
      <c r="V195" s="170"/>
      <c r="W195" s="40"/>
      <c r="X195" s="41" t="str">
        <f t="shared" si="17"/>
        <v/>
      </c>
      <c r="Y195" s="205" t="str">
        <f t="shared" si="12"/>
        <v/>
      </c>
      <c r="Z195" s="205" t="str">
        <f t="shared" si="13"/>
        <v/>
      </c>
      <c r="AA195" s="163">
        <f t="shared" si="14"/>
        <v>0</v>
      </c>
    </row>
    <row r="196" spans="1:27" ht="26.1" customHeight="1" thickTop="1" thickBot="1">
      <c r="A196" s="32"/>
      <c r="B196" s="33"/>
      <c r="C196" s="32"/>
      <c r="D196" s="34"/>
      <c r="E196" s="35"/>
      <c r="F196" s="36"/>
      <c r="G196" s="34"/>
      <c r="H196" s="1"/>
      <c r="I196" s="2"/>
      <c r="J196" s="1"/>
      <c r="K196" s="2"/>
      <c r="L196" s="1"/>
      <c r="M196" s="2"/>
      <c r="N196" s="1"/>
      <c r="O196" s="2"/>
      <c r="P196" s="1"/>
      <c r="Q196" s="2"/>
      <c r="R196" s="1"/>
      <c r="S196" s="2"/>
      <c r="T196" s="169" t="str">
        <f t="shared" si="15"/>
        <v/>
      </c>
      <c r="U196" s="39" t="str">
        <f t="shared" si="16"/>
        <v/>
      </c>
      <c r="V196" s="170"/>
      <c r="W196" s="40"/>
      <c r="X196" s="41" t="str">
        <f t="shared" si="17"/>
        <v/>
      </c>
      <c r="Y196" s="205" t="str">
        <f t="shared" si="12"/>
        <v/>
      </c>
      <c r="Z196" s="205" t="str">
        <f t="shared" si="13"/>
        <v/>
      </c>
      <c r="AA196" s="163">
        <f t="shared" si="14"/>
        <v>0</v>
      </c>
    </row>
    <row r="197" spans="1:27" ht="26.1" customHeight="1" thickTop="1" thickBot="1">
      <c r="A197" s="32"/>
      <c r="B197" s="33"/>
      <c r="C197" s="32"/>
      <c r="D197" s="34"/>
      <c r="E197" s="35"/>
      <c r="F197" s="36"/>
      <c r="G197" s="34"/>
      <c r="H197" s="1"/>
      <c r="I197" s="2"/>
      <c r="J197" s="1"/>
      <c r="K197" s="2"/>
      <c r="L197" s="1"/>
      <c r="M197" s="2"/>
      <c r="N197" s="1"/>
      <c r="O197" s="2"/>
      <c r="P197" s="1"/>
      <c r="Q197" s="2"/>
      <c r="R197" s="1"/>
      <c r="S197" s="2"/>
      <c r="T197" s="169" t="str">
        <f t="shared" si="15"/>
        <v/>
      </c>
      <c r="U197" s="39" t="str">
        <f t="shared" si="16"/>
        <v/>
      </c>
      <c r="V197" s="170"/>
      <c r="W197" s="40"/>
      <c r="X197" s="41" t="str">
        <f t="shared" si="17"/>
        <v/>
      </c>
      <c r="Y197" s="205" t="str">
        <f t="shared" si="12"/>
        <v/>
      </c>
      <c r="Z197" s="205" t="str">
        <f t="shared" si="13"/>
        <v/>
      </c>
      <c r="AA197" s="163">
        <f t="shared" si="14"/>
        <v>0</v>
      </c>
    </row>
    <row r="198" spans="1:27" ht="26.1" customHeight="1" thickTop="1" thickBot="1">
      <c r="A198" s="32"/>
      <c r="B198" s="33"/>
      <c r="C198" s="32"/>
      <c r="D198" s="34"/>
      <c r="E198" s="35"/>
      <c r="F198" s="36"/>
      <c r="G198" s="34"/>
      <c r="H198" s="1"/>
      <c r="I198" s="2"/>
      <c r="J198" s="1"/>
      <c r="K198" s="2"/>
      <c r="L198" s="1"/>
      <c r="M198" s="2"/>
      <c r="N198" s="1"/>
      <c r="O198" s="2"/>
      <c r="P198" s="1"/>
      <c r="Q198" s="2"/>
      <c r="R198" s="1"/>
      <c r="S198" s="2"/>
      <c r="T198" s="169" t="str">
        <f t="shared" si="15"/>
        <v/>
      </c>
      <c r="U198" s="39" t="str">
        <f t="shared" si="16"/>
        <v/>
      </c>
      <c r="V198" s="170"/>
      <c r="W198" s="40"/>
      <c r="X198" s="41" t="str">
        <f t="shared" si="17"/>
        <v/>
      </c>
      <c r="Y198" s="205" t="str">
        <f t="shared" si="12"/>
        <v/>
      </c>
      <c r="Z198" s="205" t="str">
        <f t="shared" si="13"/>
        <v/>
      </c>
      <c r="AA198" s="163">
        <f t="shared" si="14"/>
        <v>0</v>
      </c>
    </row>
    <row r="199" spans="1:27" ht="26.1" customHeight="1" thickTop="1" thickBot="1">
      <c r="A199" s="32"/>
      <c r="B199" s="33"/>
      <c r="C199" s="32"/>
      <c r="D199" s="34"/>
      <c r="E199" s="35"/>
      <c r="F199" s="36"/>
      <c r="G199" s="34"/>
      <c r="H199" s="1"/>
      <c r="I199" s="2"/>
      <c r="J199" s="1"/>
      <c r="K199" s="2"/>
      <c r="L199" s="1"/>
      <c r="M199" s="2"/>
      <c r="N199" s="1"/>
      <c r="O199" s="2"/>
      <c r="P199" s="1"/>
      <c r="Q199" s="2"/>
      <c r="R199" s="1"/>
      <c r="S199" s="2"/>
      <c r="T199" s="169" t="str">
        <f t="shared" si="15"/>
        <v/>
      </c>
      <c r="U199" s="39" t="str">
        <f t="shared" si="16"/>
        <v/>
      </c>
      <c r="V199" s="170"/>
      <c r="W199" s="40"/>
      <c r="X199" s="41" t="str">
        <f t="shared" si="17"/>
        <v/>
      </c>
      <c r="Y199" s="205" t="str">
        <f t="shared" si="12"/>
        <v/>
      </c>
      <c r="Z199" s="205" t="str">
        <f t="shared" si="13"/>
        <v/>
      </c>
      <c r="AA199" s="163">
        <f t="shared" si="14"/>
        <v>0</v>
      </c>
    </row>
    <row r="200" spans="1:27" ht="26.1" customHeight="1" thickTop="1" thickBot="1">
      <c r="A200" s="32"/>
      <c r="B200" s="33"/>
      <c r="C200" s="32"/>
      <c r="D200" s="34"/>
      <c r="E200" s="35"/>
      <c r="F200" s="36"/>
      <c r="G200" s="34"/>
      <c r="H200" s="1"/>
      <c r="I200" s="2"/>
      <c r="J200" s="1"/>
      <c r="K200" s="2"/>
      <c r="L200" s="1"/>
      <c r="M200" s="2"/>
      <c r="N200" s="1"/>
      <c r="O200" s="2"/>
      <c r="P200" s="1"/>
      <c r="Q200" s="2"/>
      <c r="R200" s="1"/>
      <c r="S200" s="2"/>
      <c r="T200" s="169" t="str">
        <f t="shared" si="15"/>
        <v/>
      </c>
      <c r="U200" s="39" t="str">
        <f t="shared" si="16"/>
        <v/>
      </c>
      <c r="V200" s="170"/>
      <c r="W200" s="40"/>
      <c r="X200" s="41" t="str">
        <f t="shared" si="17"/>
        <v/>
      </c>
      <c r="Y200" s="205" t="str">
        <f t="shared" si="12"/>
        <v/>
      </c>
      <c r="Z200" s="205" t="str">
        <f t="shared" si="13"/>
        <v/>
      </c>
      <c r="AA200" s="163">
        <f t="shared" si="14"/>
        <v>0</v>
      </c>
    </row>
    <row r="201" spans="1:27" ht="26.1" customHeight="1" thickTop="1" thickBot="1">
      <c r="A201" s="32"/>
      <c r="B201" s="33"/>
      <c r="C201" s="32"/>
      <c r="D201" s="34"/>
      <c r="E201" s="35"/>
      <c r="F201" s="36"/>
      <c r="G201" s="34"/>
      <c r="H201" s="1"/>
      <c r="I201" s="2"/>
      <c r="J201" s="1"/>
      <c r="K201" s="2"/>
      <c r="L201" s="1"/>
      <c r="M201" s="2"/>
      <c r="N201" s="1"/>
      <c r="O201" s="2"/>
      <c r="P201" s="1"/>
      <c r="Q201" s="2"/>
      <c r="R201" s="1"/>
      <c r="S201" s="2"/>
      <c r="T201" s="169" t="str">
        <f t="shared" si="15"/>
        <v/>
      </c>
      <c r="U201" s="39" t="str">
        <f t="shared" si="16"/>
        <v/>
      </c>
      <c r="V201" s="170"/>
      <c r="W201" s="40"/>
      <c r="X201" s="41" t="str">
        <f t="shared" si="17"/>
        <v/>
      </c>
      <c r="Y201" s="205" t="str">
        <f t="shared" si="12"/>
        <v/>
      </c>
      <c r="Z201" s="205" t="str">
        <f t="shared" si="13"/>
        <v/>
      </c>
      <c r="AA201" s="163">
        <f t="shared" si="14"/>
        <v>0</v>
      </c>
    </row>
    <row r="202" spans="1:27" ht="26.1" customHeight="1" thickTop="1" thickBot="1">
      <c r="A202" s="32"/>
      <c r="B202" s="33"/>
      <c r="C202" s="32"/>
      <c r="D202" s="34"/>
      <c r="E202" s="35"/>
      <c r="F202" s="36"/>
      <c r="G202" s="34"/>
      <c r="H202" s="1"/>
      <c r="I202" s="2"/>
      <c r="J202" s="1"/>
      <c r="K202" s="2"/>
      <c r="L202" s="1"/>
      <c r="M202" s="2"/>
      <c r="N202" s="1"/>
      <c r="O202" s="2"/>
      <c r="P202" s="1"/>
      <c r="Q202" s="2"/>
      <c r="R202" s="1"/>
      <c r="S202" s="2"/>
      <c r="T202" s="169" t="str">
        <f t="shared" si="15"/>
        <v/>
      </c>
      <c r="U202" s="39" t="str">
        <f t="shared" si="16"/>
        <v/>
      </c>
      <c r="V202" s="170"/>
      <c r="W202" s="40"/>
      <c r="X202" s="41" t="str">
        <f t="shared" si="17"/>
        <v/>
      </c>
      <c r="Y202" s="205" t="str">
        <f t="shared" si="12"/>
        <v/>
      </c>
      <c r="Z202" s="205" t="str">
        <f t="shared" si="13"/>
        <v/>
      </c>
      <c r="AA202" s="163">
        <f t="shared" si="14"/>
        <v>0</v>
      </c>
    </row>
    <row r="203" spans="1:27" ht="26.1" customHeight="1" thickTop="1" thickBot="1">
      <c r="A203" s="32"/>
      <c r="B203" s="33"/>
      <c r="C203" s="32"/>
      <c r="D203" s="34"/>
      <c r="E203" s="35"/>
      <c r="F203" s="36"/>
      <c r="G203" s="34"/>
      <c r="H203" s="1"/>
      <c r="I203" s="2"/>
      <c r="J203" s="1"/>
      <c r="K203" s="2"/>
      <c r="L203" s="1"/>
      <c r="M203" s="2"/>
      <c r="N203" s="1"/>
      <c r="O203" s="2"/>
      <c r="P203" s="1"/>
      <c r="Q203" s="2"/>
      <c r="R203" s="1"/>
      <c r="S203" s="2"/>
      <c r="T203" s="169" t="str">
        <f t="shared" si="15"/>
        <v/>
      </c>
      <c r="U203" s="39" t="str">
        <f t="shared" si="16"/>
        <v/>
      </c>
      <c r="V203" s="170"/>
      <c r="W203" s="40"/>
      <c r="X203" s="41" t="str">
        <f t="shared" si="17"/>
        <v/>
      </c>
      <c r="Y203" s="205" t="str">
        <f t="shared" si="12"/>
        <v/>
      </c>
      <c r="Z203" s="205" t="str">
        <f t="shared" si="13"/>
        <v/>
      </c>
      <c r="AA203" s="163">
        <f t="shared" si="14"/>
        <v>0</v>
      </c>
    </row>
    <row r="204" spans="1:27" ht="26.1" customHeight="1" thickTop="1" thickBot="1">
      <c r="A204" s="32"/>
      <c r="B204" s="33"/>
      <c r="C204" s="32"/>
      <c r="D204" s="34"/>
      <c r="E204" s="35"/>
      <c r="F204" s="36"/>
      <c r="G204" s="34"/>
      <c r="H204" s="1"/>
      <c r="I204" s="2"/>
      <c r="J204" s="1"/>
      <c r="K204" s="2"/>
      <c r="L204" s="1"/>
      <c r="M204" s="2"/>
      <c r="N204" s="1"/>
      <c r="O204" s="2"/>
      <c r="P204" s="1"/>
      <c r="Q204" s="2"/>
      <c r="R204" s="1"/>
      <c r="S204" s="2"/>
      <c r="T204" s="169" t="str">
        <f t="shared" si="15"/>
        <v/>
      </c>
      <c r="U204" s="39" t="str">
        <f t="shared" si="16"/>
        <v/>
      </c>
      <c r="V204" s="170"/>
      <c r="W204" s="40"/>
      <c r="X204" s="41" t="str">
        <f t="shared" si="17"/>
        <v/>
      </c>
      <c r="Y204" s="205" t="str">
        <f t="shared" si="12"/>
        <v/>
      </c>
      <c r="Z204" s="205" t="str">
        <f t="shared" si="13"/>
        <v/>
      </c>
      <c r="AA204" s="163">
        <f t="shared" si="14"/>
        <v>0</v>
      </c>
    </row>
    <row r="205" spans="1:27" ht="26.1" customHeight="1" thickTop="1" thickBot="1">
      <c r="A205" s="32"/>
      <c r="B205" s="33"/>
      <c r="C205" s="32"/>
      <c r="D205" s="34"/>
      <c r="E205" s="35"/>
      <c r="F205" s="36"/>
      <c r="G205" s="34"/>
      <c r="H205" s="1"/>
      <c r="I205" s="2"/>
      <c r="J205" s="1"/>
      <c r="K205" s="2"/>
      <c r="L205" s="1"/>
      <c r="M205" s="2"/>
      <c r="N205" s="1"/>
      <c r="O205" s="2"/>
      <c r="P205" s="1"/>
      <c r="Q205" s="2"/>
      <c r="R205" s="1"/>
      <c r="S205" s="2"/>
      <c r="T205" s="169" t="str">
        <f t="shared" si="15"/>
        <v/>
      </c>
      <c r="U205" s="39" t="str">
        <f t="shared" si="16"/>
        <v/>
      </c>
      <c r="V205" s="170"/>
      <c r="W205" s="40"/>
      <c r="X205" s="41" t="str">
        <f t="shared" si="17"/>
        <v/>
      </c>
      <c r="Y205" s="205" t="str">
        <f t="shared" si="12"/>
        <v/>
      </c>
      <c r="Z205" s="205" t="str">
        <f t="shared" si="13"/>
        <v/>
      </c>
      <c r="AA205" s="163">
        <f t="shared" si="14"/>
        <v>0</v>
      </c>
    </row>
    <row r="206" spans="1:27" ht="26.1" customHeight="1" thickTop="1" thickBot="1">
      <c r="A206" s="32"/>
      <c r="B206" s="33"/>
      <c r="C206" s="32"/>
      <c r="D206" s="34"/>
      <c r="E206" s="35"/>
      <c r="F206" s="36"/>
      <c r="G206" s="34"/>
      <c r="H206" s="1"/>
      <c r="I206" s="2"/>
      <c r="J206" s="1"/>
      <c r="K206" s="2"/>
      <c r="L206" s="1"/>
      <c r="M206" s="2"/>
      <c r="N206" s="1"/>
      <c r="O206" s="2"/>
      <c r="P206" s="1"/>
      <c r="Q206" s="2"/>
      <c r="R206" s="1"/>
      <c r="S206" s="2"/>
      <c r="T206" s="169" t="str">
        <f t="shared" si="15"/>
        <v/>
      </c>
      <c r="U206" s="39" t="str">
        <f t="shared" si="16"/>
        <v/>
      </c>
      <c r="V206" s="170"/>
      <c r="W206" s="40"/>
      <c r="X206" s="41" t="str">
        <f t="shared" si="17"/>
        <v/>
      </c>
      <c r="Y206" s="205" t="str">
        <f t="shared" ref="Y206:Y269" si="18">IF(AND(COUNTA(G206)=1,COUNTIF(T206:U206,"x")=0),1,"")</f>
        <v/>
      </c>
      <c r="Z206" s="205" t="str">
        <f t="shared" ref="Z206:Z269" si="19">IF(AND($Y206=1,F206="x"),1,"")</f>
        <v/>
      </c>
      <c r="AA206" s="163">
        <f t="shared" ref="AA206:AA269" si="20">IF(AND(U206="X",F206="X"),1,0)</f>
        <v>0</v>
      </c>
    </row>
    <row r="207" spans="1:27" ht="26.1" customHeight="1" thickTop="1" thickBot="1">
      <c r="A207" s="32"/>
      <c r="B207" s="33"/>
      <c r="C207" s="32"/>
      <c r="D207" s="34"/>
      <c r="E207" s="35"/>
      <c r="F207" s="36"/>
      <c r="G207" s="34"/>
      <c r="H207" s="1"/>
      <c r="I207" s="2"/>
      <c r="J207" s="1"/>
      <c r="K207" s="2"/>
      <c r="L207" s="1"/>
      <c r="M207" s="2"/>
      <c r="N207" s="1"/>
      <c r="O207" s="2"/>
      <c r="P207" s="1"/>
      <c r="Q207" s="2"/>
      <c r="R207" s="1"/>
      <c r="S207" s="2"/>
      <c r="T207" s="169" t="str">
        <f t="shared" ref="T207:T270" si="21">IF(AND(COUNTA(I207,K207,M207,O207,Q207,S207)=0,COUNTA(H207,J207,L207,N207,P207,R207)=6),"x","")</f>
        <v/>
      </c>
      <c r="U207" s="39" t="str">
        <f t="shared" ref="U207:U270" si="22">IF(COUNTA(I207,K207,M207,O207,Q207,S207)=1,"x","")</f>
        <v/>
      </c>
      <c r="V207" s="170"/>
      <c r="W207" s="40"/>
      <c r="X207" s="41" t="str">
        <f t="shared" ref="X207:X270" si="23">IF(AND(T207="x",U207="",V207&gt;0),EDATE(V207,$X$9),"")</f>
        <v/>
      </c>
      <c r="Y207" s="205" t="str">
        <f t="shared" si="18"/>
        <v/>
      </c>
      <c r="Z207" s="205" t="str">
        <f t="shared" si="19"/>
        <v/>
      </c>
      <c r="AA207" s="163">
        <f t="shared" si="20"/>
        <v>0</v>
      </c>
    </row>
    <row r="208" spans="1:27" ht="26.1" customHeight="1" thickTop="1" thickBot="1">
      <c r="A208" s="32"/>
      <c r="B208" s="33"/>
      <c r="C208" s="32"/>
      <c r="D208" s="34"/>
      <c r="E208" s="35"/>
      <c r="F208" s="36"/>
      <c r="G208" s="34"/>
      <c r="H208" s="1"/>
      <c r="I208" s="2"/>
      <c r="J208" s="1"/>
      <c r="K208" s="2"/>
      <c r="L208" s="1"/>
      <c r="M208" s="2"/>
      <c r="N208" s="1"/>
      <c r="O208" s="2"/>
      <c r="P208" s="1"/>
      <c r="Q208" s="2"/>
      <c r="R208" s="1"/>
      <c r="S208" s="2"/>
      <c r="T208" s="169" t="str">
        <f t="shared" si="21"/>
        <v/>
      </c>
      <c r="U208" s="39" t="str">
        <f t="shared" si="22"/>
        <v/>
      </c>
      <c r="V208" s="170"/>
      <c r="W208" s="40"/>
      <c r="X208" s="41" t="str">
        <f t="shared" si="23"/>
        <v/>
      </c>
      <c r="Y208" s="205" t="str">
        <f t="shared" si="18"/>
        <v/>
      </c>
      <c r="Z208" s="205" t="str">
        <f t="shared" si="19"/>
        <v/>
      </c>
      <c r="AA208" s="163">
        <f t="shared" si="20"/>
        <v>0</v>
      </c>
    </row>
    <row r="209" spans="1:27" ht="26.1" customHeight="1" thickTop="1" thickBot="1">
      <c r="A209" s="32"/>
      <c r="B209" s="33"/>
      <c r="C209" s="32"/>
      <c r="D209" s="34"/>
      <c r="E209" s="35"/>
      <c r="F209" s="36"/>
      <c r="G209" s="34"/>
      <c r="H209" s="1"/>
      <c r="I209" s="2"/>
      <c r="J209" s="1"/>
      <c r="K209" s="2"/>
      <c r="L209" s="1"/>
      <c r="M209" s="2"/>
      <c r="N209" s="1"/>
      <c r="O209" s="2"/>
      <c r="P209" s="1"/>
      <c r="Q209" s="2"/>
      <c r="R209" s="1"/>
      <c r="S209" s="2"/>
      <c r="T209" s="169" t="str">
        <f t="shared" si="21"/>
        <v/>
      </c>
      <c r="U209" s="39" t="str">
        <f t="shared" si="22"/>
        <v/>
      </c>
      <c r="V209" s="170"/>
      <c r="W209" s="40"/>
      <c r="X209" s="41" t="str">
        <f t="shared" si="23"/>
        <v/>
      </c>
      <c r="Y209" s="205" t="str">
        <f t="shared" si="18"/>
        <v/>
      </c>
      <c r="Z209" s="205" t="str">
        <f t="shared" si="19"/>
        <v/>
      </c>
      <c r="AA209" s="163">
        <f t="shared" si="20"/>
        <v>0</v>
      </c>
    </row>
    <row r="210" spans="1:27" ht="26.1" customHeight="1" thickTop="1" thickBot="1">
      <c r="A210" s="32"/>
      <c r="B210" s="33"/>
      <c r="C210" s="32"/>
      <c r="D210" s="34"/>
      <c r="E210" s="35"/>
      <c r="F210" s="36"/>
      <c r="G210" s="34"/>
      <c r="H210" s="1"/>
      <c r="I210" s="2"/>
      <c r="J210" s="1"/>
      <c r="K210" s="2"/>
      <c r="L210" s="1"/>
      <c r="M210" s="2"/>
      <c r="N210" s="1"/>
      <c r="O210" s="2"/>
      <c r="P210" s="1"/>
      <c r="Q210" s="2"/>
      <c r="R210" s="1"/>
      <c r="S210" s="2"/>
      <c r="T210" s="169" t="str">
        <f t="shared" si="21"/>
        <v/>
      </c>
      <c r="U210" s="39" t="str">
        <f t="shared" si="22"/>
        <v/>
      </c>
      <c r="V210" s="170"/>
      <c r="W210" s="40"/>
      <c r="X210" s="41" t="str">
        <f t="shared" si="23"/>
        <v/>
      </c>
      <c r="Y210" s="205" t="str">
        <f t="shared" si="18"/>
        <v/>
      </c>
      <c r="Z210" s="205" t="str">
        <f t="shared" si="19"/>
        <v/>
      </c>
      <c r="AA210" s="163">
        <f t="shared" si="20"/>
        <v>0</v>
      </c>
    </row>
    <row r="211" spans="1:27" ht="26.1" customHeight="1" thickTop="1" thickBot="1">
      <c r="A211" s="32"/>
      <c r="B211" s="33"/>
      <c r="C211" s="32"/>
      <c r="D211" s="34"/>
      <c r="E211" s="35"/>
      <c r="F211" s="36"/>
      <c r="G211" s="34"/>
      <c r="H211" s="1"/>
      <c r="I211" s="2"/>
      <c r="J211" s="1"/>
      <c r="K211" s="2"/>
      <c r="L211" s="1"/>
      <c r="M211" s="2"/>
      <c r="N211" s="1"/>
      <c r="O211" s="2"/>
      <c r="P211" s="1"/>
      <c r="Q211" s="2"/>
      <c r="R211" s="1"/>
      <c r="S211" s="2"/>
      <c r="T211" s="169" t="str">
        <f t="shared" si="21"/>
        <v/>
      </c>
      <c r="U211" s="39" t="str">
        <f t="shared" si="22"/>
        <v/>
      </c>
      <c r="V211" s="170"/>
      <c r="W211" s="40"/>
      <c r="X211" s="41" t="str">
        <f t="shared" si="23"/>
        <v/>
      </c>
      <c r="Y211" s="205" t="str">
        <f t="shared" si="18"/>
        <v/>
      </c>
      <c r="Z211" s="205" t="str">
        <f t="shared" si="19"/>
        <v/>
      </c>
      <c r="AA211" s="163">
        <f t="shared" si="20"/>
        <v>0</v>
      </c>
    </row>
    <row r="212" spans="1:27" ht="26.1" customHeight="1" thickTop="1" thickBot="1">
      <c r="A212" s="32"/>
      <c r="B212" s="33"/>
      <c r="C212" s="32"/>
      <c r="D212" s="34"/>
      <c r="E212" s="35"/>
      <c r="F212" s="36"/>
      <c r="G212" s="34"/>
      <c r="H212" s="1"/>
      <c r="I212" s="2"/>
      <c r="J212" s="1"/>
      <c r="K212" s="2"/>
      <c r="L212" s="1"/>
      <c r="M212" s="2"/>
      <c r="N212" s="1"/>
      <c r="O212" s="2"/>
      <c r="P212" s="1"/>
      <c r="Q212" s="2"/>
      <c r="R212" s="1"/>
      <c r="S212" s="2"/>
      <c r="T212" s="169" t="str">
        <f t="shared" si="21"/>
        <v/>
      </c>
      <c r="U212" s="39" t="str">
        <f t="shared" si="22"/>
        <v/>
      </c>
      <c r="V212" s="170"/>
      <c r="W212" s="40"/>
      <c r="X212" s="41" t="str">
        <f t="shared" si="23"/>
        <v/>
      </c>
      <c r="Y212" s="205" t="str">
        <f t="shared" si="18"/>
        <v/>
      </c>
      <c r="Z212" s="205" t="str">
        <f t="shared" si="19"/>
        <v/>
      </c>
      <c r="AA212" s="163">
        <f t="shared" si="20"/>
        <v>0</v>
      </c>
    </row>
    <row r="213" spans="1:27" ht="26.1" customHeight="1" thickTop="1" thickBot="1">
      <c r="A213" s="32"/>
      <c r="B213" s="33"/>
      <c r="C213" s="32"/>
      <c r="D213" s="34"/>
      <c r="E213" s="35"/>
      <c r="F213" s="36"/>
      <c r="G213" s="34"/>
      <c r="H213" s="1"/>
      <c r="I213" s="2"/>
      <c r="J213" s="1"/>
      <c r="K213" s="2"/>
      <c r="L213" s="1"/>
      <c r="M213" s="2"/>
      <c r="N213" s="1"/>
      <c r="O213" s="2"/>
      <c r="P213" s="1"/>
      <c r="Q213" s="2"/>
      <c r="R213" s="1"/>
      <c r="S213" s="2"/>
      <c r="T213" s="169" t="str">
        <f t="shared" si="21"/>
        <v/>
      </c>
      <c r="U213" s="39" t="str">
        <f t="shared" si="22"/>
        <v/>
      </c>
      <c r="V213" s="170"/>
      <c r="W213" s="40"/>
      <c r="X213" s="41" t="str">
        <f t="shared" si="23"/>
        <v/>
      </c>
      <c r="Y213" s="205" t="str">
        <f t="shared" si="18"/>
        <v/>
      </c>
      <c r="Z213" s="205" t="str">
        <f t="shared" si="19"/>
        <v/>
      </c>
      <c r="AA213" s="163">
        <f t="shared" si="20"/>
        <v>0</v>
      </c>
    </row>
    <row r="214" spans="1:27" ht="26.1" customHeight="1" thickTop="1" thickBot="1">
      <c r="A214" s="32"/>
      <c r="B214" s="33"/>
      <c r="C214" s="32"/>
      <c r="D214" s="34"/>
      <c r="E214" s="35"/>
      <c r="F214" s="36"/>
      <c r="G214" s="34"/>
      <c r="H214" s="1"/>
      <c r="I214" s="2"/>
      <c r="J214" s="1"/>
      <c r="K214" s="2"/>
      <c r="L214" s="1"/>
      <c r="M214" s="2"/>
      <c r="N214" s="1"/>
      <c r="O214" s="2"/>
      <c r="P214" s="1"/>
      <c r="Q214" s="2"/>
      <c r="R214" s="1"/>
      <c r="S214" s="2"/>
      <c r="T214" s="169" t="str">
        <f t="shared" si="21"/>
        <v/>
      </c>
      <c r="U214" s="39" t="str">
        <f t="shared" si="22"/>
        <v/>
      </c>
      <c r="V214" s="170"/>
      <c r="W214" s="40"/>
      <c r="X214" s="41" t="str">
        <f t="shared" si="23"/>
        <v/>
      </c>
      <c r="Y214" s="205" t="str">
        <f t="shared" si="18"/>
        <v/>
      </c>
      <c r="Z214" s="205" t="str">
        <f t="shared" si="19"/>
        <v/>
      </c>
      <c r="AA214" s="163">
        <f t="shared" si="20"/>
        <v>0</v>
      </c>
    </row>
    <row r="215" spans="1:27" ht="26.1" customHeight="1" thickTop="1" thickBot="1">
      <c r="A215" s="32"/>
      <c r="B215" s="33"/>
      <c r="C215" s="32"/>
      <c r="D215" s="34"/>
      <c r="E215" s="35"/>
      <c r="F215" s="36"/>
      <c r="G215" s="34"/>
      <c r="H215" s="1"/>
      <c r="I215" s="2"/>
      <c r="J215" s="1"/>
      <c r="K215" s="2"/>
      <c r="L215" s="1"/>
      <c r="M215" s="2"/>
      <c r="N215" s="1"/>
      <c r="O215" s="2"/>
      <c r="P215" s="1"/>
      <c r="Q215" s="2"/>
      <c r="R215" s="1"/>
      <c r="S215" s="2"/>
      <c r="T215" s="169" t="str">
        <f t="shared" si="21"/>
        <v/>
      </c>
      <c r="U215" s="39" t="str">
        <f t="shared" si="22"/>
        <v/>
      </c>
      <c r="V215" s="170"/>
      <c r="W215" s="40"/>
      <c r="X215" s="41" t="str">
        <f t="shared" si="23"/>
        <v/>
      </c>
      <c r="Y215" s="205" t="str">
        <f t="shared" si="18"/>
        <v/>
      </c>
      <c r="Z215" s="205" t="str">
        <f t="shared" si="19"/>
        <v/>
      </c>
      <c r="AA215" s="163">
        <f t="shared" si="20"/>
        <v>0</v>
      </c>
    </row>
    <row r="216" spans="1:27" ht="26.1" customHeight="1" thickTop="1" thickBot="1">
      <c r="A216" s="32"/>
      <c r="B216" s="33"/>
      <c r="C216" s="32"/>
      <c r="D216" s="34"/>
      <c r="E216" s="35"/>
      <c r="F216" s="36"/>
      <c r="G216" s="34"/>
      <c r="H216" s="1"/>
      <c r="I216" s="2"/>
      <c r="J216" s="1"/>
      <c r="K216" s="2"/>
      <c r="L216" s="1"/>
      <c r="M216" s="2"/>
      <c r="N216" s="1"/>
      <c r="O216" s="2"/>
      <c r="P216" s="1"/>
      <c r="Q216" s="2"/>
      <c r="R216" s="1"/>
      <c r="S216" s="2"/>
      <c r="T216" s="169" t="str">
        <f t="shared" si="21"/>
        <v/>
      </c>
      <c r="U216" s="39" t="str">
        <f t="shared" si="22"/>
        <v/>
      </c>
      <c r="V216" s="170"/>
      <c r="W216" s="40"/>
      <c r="X216" s="41" t="str">
        <f t="shared" si="23"/>
        <v/>
      </c>
      <c r="Y216" s="205" t="str">
        <f t="shared" si="18"/>
        <v/>
      </c>
      <c r="Z216" s="205" t="str">
        <f t="shared" si="19"/>
        <v/>
      </c>
      <c r="AA216" s="163">
        <f t="shared" si="20"/>
        <v>0</v>
      </c>
    </row>
    <row r="217" spans="1:27" ht="26.1" customHeight="1" thickTop="1" thickBot="1">
      <c r="A217" s="32"/>
      <c r="B217" s="33"/>
      <c r="C217" s="32"/>
      <c r="D217" s="34"/>
      <c r="E217" s="35"/>
      <c r="F217" s="36"/>
      <c r="G217" s="34"/>
      <c r="H217" s="1"/>
      <c r="I217" s="2"/>
      <c r="J217" s="1"/>
      <c r="K217" s="2"/>
      <c r="L217" s="1"/>
      <c r="M217" s="2"/>
      <c r="N217" s="1"/>
      <c r="O217" s="2"/>
      <c r="P217" s="1"/>
      <c r="Q217" s="2"/>
      <c r="R217" s="1"/>
      <c r="S217" s="2"/>
      <c r="T217" s="169" t="str">
        <f t="shared" si="21"/>
        <v/>
      </c>
      <c r="U217" s="39" t="str">
        <f t="shared" si="22"/>
        <v/>
      </c>
      <c r="V217" s="170"/>
      <c r="W217" s="40"/>
      <c r="X217" s="41" t="str">
        <f t="shared" si="23"/>
        <v/>
      </c>
      <c r="Y217" s="205" t="str">
        <f t="shared" si="18"/>
        <v/>
      </c>
      <c r="Z217" s="205" t="str">
        <f t="shared" si="19"/>
        <v/>
      </c>
      <c r="AA217" s="163">
        <f t="shared" si="20"/>
        <v>0</v>
      </c>
    </row>
    <row r="218" spans="1:27" ht="26.1" customHeight="1" thickTop="1" thickBot="1">
      <c r="A218" s="32"/>
      <c r="B218" s="33"/>
      <c r="C218" s="32"/>
      <c r="D218" s="34"/>
      <c r="E218" s="35"/>
      <c r="F218" s="36"/>
      <c r="G218" s="34"/>
      <c r="H218" s="1"/>
      <c r="I218" s="2"/>
      <c r="J218" s="1"/>
      <c r="K218" s="2"/>
      <c r="L218" s="1"/>
      <c r="M218" s="2"/>
      <c r="N218" s="1"/>
      <c r="O218" s="2"/>
      <c r="P218" s="1"/>
      <c r="Q218" s="2"/>
      <c r="R218" s="1"/>
      <c r="S218" s="2"/>
      <c r="T218" s="169" t="str">
        <f t="shared" si="21"/>
        <v/>
      </c>
      <c r="U218" s="39" t="str">
        <f t="shared" si="22"/>
        <v/>
      </c>
      <c r="V218" s="170"/>
      <c r="W218" s="40"/>
      <c r="X218" s="41" t="str">
        <f t="shared" si="23"/>
        <v/>
      </c>
      <c r="Y218" s="205" t="str">
        <f t="shared" si="18"/>
        <v/>
      </c>
      <c r="Z218" s="205" t="str">
        <f t="shared" si="19"/>
        <v/>
      </c>
      <c r="AA218" s="163">
        <f t="shared" si="20"/>
        <v>0</v>
      </c>
    </row>
    <row r="219" spans="1:27" ht="26.1" customHeight="1" thickTop="1" thickBot="1">
      <c r="A219" s="32"/>
      <c r="B219" s="33"/>
      <c r="C219" s="32"/>
      <c r="D219" s="34"/>
      <c r="E219" s="35"/>
      <c r="F219" s="36"/>
      <c r="G219" s="34"/>
      <c r="H219" s="1"/>
      <c r="I219" s="2"/>
      <c r="J219" s="1"/>
      <c r="K219" s="2"/>
      <c r="L219" s="1"/>
      <c r="M219" s="2"/>
      <c r="N219" s="1"/>
      <c r="O219" s="2"/>
      <c r="P219" s="1"/>
      <c r="Q219" s="2"/>
      <c r="R219" s="1"/>
      <c r="S219" s="2"/>
      <c r="T219" s="169" t="str">
        <f t="shared" si="21"/>
        <v/>
      </c>
      <c r="U219" s="39" t="str">
        <f t="shared" si="22"/>
        <v/>
      </c>
      <c r="V219" s="170"/>
      <c r="W219" s="40"/>
      <c r="X219" s="41" t="str">
        <f t="shared" si="23"/>
        <v/>
      </c>
      <c r="Y219" s="205" t="str">
        <f t="shared" si="18"/>
        <v/>
      </c>
      <c r="Z219" s="205" t="str">
        <f t="shared" si="19"/>
        <v/>
      </c>
      <c r="AA219" s="163">
        <f t="shared" si="20"/>
        <v>0</v>
      </c>
    </row>
    <row r="220" spans="1:27" ht="26.1" customHeight="1" thickTop="1" thickBot="1">
      <c r="A220" s="32"/>
      <c r="B220" s="33"/>
      <c r="C220" s="32"/>
      <c r="D220" s="34"/>
      <c r="E220" s="35"/>
      <c r="F220" s="36"/>
      <c r="G220" s="34"/>
      <c r="H220" s="1"/>
      <c r="I220" s="2"/>
      <c r="J220" s="1"/>
      <c r="K220" s="2"/>
      <c r="L220" s="1"/>
      <c r="M220" s="2"/>
      <c r="N220" s="1"/>
      <c r="O220" s="2"/>
      <c r="P220" s="1"/>
      <c r="Q220" s="2"/>
      <c r="R220" s="1"/>
      <c r="S220" s="2"/>
      <c r="T220" s="169" t="str">
        <f t="shared" si="21"/>
        <v/>
      </c>
      <c r="U220" s="39" t="str">
        <f t="shared" si="22"/>
        <v/>
      </c>
      <c r="V220" s="170"/>
      <c r="W220" s="40"/>
      <c r="X220" s="41" t="str">
        <f t="shared" si="23"/>
        <v/>
      </c>
      <c r="Y220" s="205" t="str">
        <f t="shared" si="18"/>
        <v/>
      </c>
      <c r="Z220" s="205" t="str">
        <f t="shared" si="19"/>
        <v/>
      </c>
      <c r="AA220" s="163">
        <f t="shared" si="20"/>
        <v>0</v>
      </c>
    </row>
    <row r="221" spans="1:27" ht="26.1" customHeight="1" thickTop="1" thickBot="1">
      <c r="A221" s="32"/>
      <c r="B221" s="33"/>
      <c r="C221" s="32"/>
      <c r="D221" s="34"/>
      <c r="E221" s="35"/>
      <c r="F221" s="36"/>
      <c r="G221" s="34"/>
      <c r="H221" s="1"/>
      <c r="I221" s="2"/>
      <c r="J221" s="1"/>
      <c r="K221" s="2"/>
      <c r="L221" s="1"/>
      <c r="M221" s="2"/>
      <c r="N221" s="1"/>
      <c r="O221" s="2"/>
      <c r="P221" s="1"/>
      <c r="Q221" s="2"/>
      <c r="R221" s="1"/>
      <c r="S221" s="2"/>
      <c r="T221" s="169" t="str">
        <f t="shared" si="21"/>
        <v/>
      </c>
      <c r="U221" s="39" t="str">
        <f t="shared" si="22"/>
        <v/>
      </c>
      <c r="V221" s="170"/>
      <c r="W221" s="40"/>
      <c r="X221" s="41" t="str">
        <f t="shared" si="23"/>
        <v/>
      </c>
      <c r="Y221" s="205" t="str">
        <f t="shared" si="18"/>
        <v/>
      </c>
      <c r="Z221" s="205" t="str">
        <f t="shared" si="19"/>
        <v/>
      </c>
      <c r="AA221" s="163">
        <f t="shared" si="20"/>
        <v>0</v>
      </c>
    </row>
    <row r="222" spans="1:27" ht="26.1" customHeight="1" thickTop="1" thickBot="1">
      <c r="A222" s="32"/>
      <c r="B222" s="33"/>
      <c r="C222" s="32"/>
      <c r="D222" s="34"/>
      <c r="E222" s="35"/>
      <c r="F222" s="36"/>
      <c r="G222" s="34"/>
      <c r="H222" s="1"/>
      <c r="I222" s="2"/>
      <c r="J222" s="1"/>
      <c r="K222" s="2"/>
      <c r="L222" s="1"/>
      <c r="M222" s="2"/>
      <c r="N222" s="1"/>
      <c r="O222" s="2"/>
      <c r="P222" s="1"/>
      <c r="Q222" s="2"/>
      <c r="R222" s="1"/>
      <c r="S222" s="2"/>
      <c r="T222" s="169" t="str">
        <f t="shared" si="21"/>
        <v/>
      </c>
      <c r="U222" s="39" t="str">
        <f t="shared" si="22"/>
        <v/>
      </c>
      <c r="V222" s="170"/>
      <c r="W222" s="40"/>
      <c r="X222" s="41" t="str">
        <f t="shared" si="23"/>
        <v/>
      </c>
      <c r="Y222" s="205" t="str">
        <f t="shared" si="18"/>
        <v/>
      </c>
      <c r="Z222" s="205" t="str">
        <f t="shared" si="19"/>
        <v/>
      </c>
      <c r="AA222" s="163">
        <f t="shared" si="20"/>
        <v>0</v>
      </c>
    </row>
    <row r="223" spans="1:27" ht="26.1" customHeight="1" thickTop="1" thickBot="1">
      <c r="A223" s="32"/>
      <c r="B223" s="33"/>
      <c r="C223" s="32"/>
      <c r="D223" s="34"/>
      <c r="E223" s="35"/>
      <c r="F223" s="36"/>
      <c r="G223" s="34"/>
      <c r="H223" s="1"/>
      <c r="I223" s="2"/>
      <c r="J223" s="1"/>
      <c r="K223" s="2"/>
      <c r="L223" s="1"/>
      <c r="M223" s="2"/>
      <c r="N223" s="1"/>
      <c r="O223" s="2"/>
      <c r="P223" s="1"/>
      <c r="Q223" s="2"/>
      <c r="R223" s="1"/>
      <c r="S223" s="2"/>
      <c r="T223" s="169" t="str">
        <f t="shared" si="21"/>
        <v/>
      </c>
      <c r="U223" s="39" t="str">
        <f t="shared" si="22"/>
        <v/>
      </c>
      <c r="V223" s="170"/>
      <c r="W223" s="40"/>
      <c r="X223" s="41" t="str">
        <f t="shared" si="23"/>
        <v/>
      </c>
      <c r="Y223" s="205" t="str">
        <f t="shared" si="18"/>
        <v/>
      </c>
      <c r="Z223" s="205" t="str">
        <f t="shared" si="19"/>
        <v/>
      </c>
      <c r="AA223" s="163">
        <f t="shared" si="20"/>
        <v>0</v>
      </c>
    </row>
    <row r="224" spans="1:27" ht="26.1" customHeight="1" thickTop="1" thickBot="1">
      <c r="A224" s="32"/>
      <c r="B224" s="33"/>
      <c r="C224" s="32"/>
      <c r="D224" s="34"/>
      <c r="E224" s="35"/>
      <c r="F224" s="36"/>
      <c r="G224" s="34"/>
      <c r="H224" s="1"/>
      <c r="I224" s="2"/>
      <c r="J224" s="1"/>
      <c r="K224" s="2"/>
      <c r="L224" s="1"/>
      <c r="M224" s="2"/>
      <c r="N224" s="1"/>
      <c r="O224" s="2"/>
      <c r="P224" s="1"/>
      <c r="Q224" s="2"/>
      <c r="R224" s="1"/>
      <c r="S224" s="2"/>
      <c r="T224" s="169" t="str">
        <f t="shared" si="21"/>
        <v/>
      </c>
      <c r="U224" s="39" t="str">
        <f t="shared" si="22"/>
        <v/>
      </c>
      <c r="V224" s="170"/>
      <c r="W224" s="40"/>
      <c r="X224" s="41" t="str">
        <f t="shared" si="23"/>
        <v/>
      </c>
      <c r="Y224" s="205" t="str">
        <f t="shared" si="18"/>
        <v/>
      </c>
      <c r="Z224" s="205" t="str">
        <f t="shared" si="19"/>
        <v/>
      </c>
      <c r="AA224" s="163">
        <f t="shared" si="20"/>
        <v>0</v>
      </c>
    </row>
    <row r="225" spans="1:27" ht="26.1" customHeight="1" thickTop="1" thickBot="1">
      <c r="A225" s="32"/>
      <c r="B225" s="33"/>
      <c r="C225" s="32"/>
      <c r="D225" s="34"/>
      <c r="E225" s="35"/>
      <c r="F225" s="36"/>
      <c r="G225" s="34"/>
      <c r="H225" s="1"/>
      <c r="I225" s="2"/>
      <c r="J225" s="1"/>
      <c r="K225" s="2"/>
      <c r="L225" s="1"/>
      <c r="M225" s="2"/>
      <c r="N225" s="1"/>
      <c r="O225" s="2"/>
      <c r="P225" s="1"/>
      <c r="Q225" s="2"/>
      <c r="R225" s="1"/>
      <c r="S225" s="2"/>
      <c r="T225" s="169" t="str">
        <f t="shared" si="21"/>
        <v/>
      </c>
      <c r="U225" s="39" t="str">
        <f t="shared" si="22"/>
        <v/>
      </c>
      <c r="V225" s="170"/>
      <c r="W225" s="40"/>
      <c r="X225" s="41" t="str">
        <f t="shared" si="23"/>
        <v/>
      </c>
      <c r="Y225" s="205" t="str">
        <f t="shared" si="18"/>
        <v/>
      </c>
      <c r="Z225" s="205" t="str">
        <f t="shared" si="19"/>
        <v/>
      </c>
      <c r="AA225" s="163">
        <f t="shared" si="20"/>
        <v>0</v>
      </c>
    </row>
    <row r="226" spans="1:27" ht="26.1" customHeight="1" thickTop="1" thickBot="1">
      <c r="A226" s="32"/>
      <c r="B226" s="33"/>
      <c r="C226" s="32"/>
      <c r="D226" s="34"/>
      <c r="E226" s="35"/>
      <c r="F226" s="36"/>
      <c r="G226" s="34"/>
      <c r="H226" s="1"/>
      <c r="I226" s="2"/>
      <c r="J226" s="1"/>
      <c r="K226" s="2"/>
      <c r="L226" s="1"/>
      <c r="M226" s="2"/>
      <c r="N226" s="1"/>
      <c r="O226" s="2"/>
      <c r="P226" s="1"/>
      <c r="Q226" s="2"/>
      <c r="R226" s="1"/>
      <c r="S226" s="2"/>
      <c r="T226" s="169" t="str">
        <f t="shared" si="21"/>
        <v/>
      </c>
      <c r="U226" s="39" t="str">
        <f t="shared" si="22"/>
        <v/>
      </c>
      <c r="V226" s="170"/>
      <c r="W226" s="40"/>
      <c r="X226" s="41" t="str">
        <f t="shared" si="23"/>
        <v/>
      </c>
      <c r="Y226" s="205" t="str">
        <f t="shared" si="18"/>
        <v/>
      </c>
      <c r="Z226" s="205" t="str">
        <f t="shared" si="19"/>
        <v/>
      </c>
      <c r="AA226" s="163">
        <f t="shared" si="20"/>
        <v>0</v>
      </c>
    </row>
    <row r="227" spans="1:27" ht="26.1" customHeight="1" thickTop="1" thickBot="1">
      <c r="A227" s="32"/>
      <c r="B227" s="33"/>
      <c r="C227" s="32"/>
      <c r="D227" s="34"/>
      <c r="E227" s="35"/>
      <c r="F227" s="36"/>
      <c r="G227" s="34"/>
      <c r="H227" s="1"/>
      <c r="I227" s="2"/>
      <c r="J227" s="1"/>
      <c r="K227" s="2"/>
      <c r="L227" s="1"/>
      <c r="M227" s="2"/>
      <c r="N227" s="1"/>
      <c r="O227" s="2"/>
      <c r="P227" s="1"/>
      <c r="Q227" s="2"/>
      <c r="R227" s="1"/>
      <c r="S227" s="2"/>
      <c r="T227" s="169" t="str">
        <f t="shared" si="21"/>
        <v/>
      </c>
      <c r="U227" s="39" t="str">
        <f t="shared" si="22"/>
        <v/>
      </c>
      <c r="V227" s="170"/>
      <c r="W227" s="40"/>
      <c r="X227" s="41" t="str">
        <f t="shared" si="23"/>
        <v/>
      </c>
      <c r="Y227" s="205" t="str">
        <f t="shared" si="18"/>
        <v/>
      </c>
      <c r="Z227" s="205" t="str">
        <f t="shared" si="19"/>
        <v/>
      </c>
      <c r="AA227" s="163">
        <f t="shared" si="20"/>
        <v>0</v>
      </c>
    </row>
    <row r="228" spans="1:27" ht="26.1" customHeight="1" thickTop="1" thickBot="1">
      <c r="A228" s="32"/>
      <c r="B228" s="33"/>
      <c r="C228" s="32"/>
      <c r="D228" s="34"/>
      <c r="E228" s="35"/>
      <c r="F228" s="36"/>
      <c r="G228" s="34"/>
      <c r="H228" s="1"/>
      <c r="I228" s="2"/>
      <c r="J228" s="1"/>
      <c r="K228" s="2"/>
      <c r="L228" s="1"/>
      <c r="M228" s="2"/>
      <c r="N228" s="1"/>
      <c r="O228" s="2"/>
      <c r="P228" s="1"/>
      <c r="Q228" s="2"/>
      <c r="R228" s="1"/>
      <c r="S228" s="2"/>
      <c r="T228" s="169" t="str">
        <f t="shared" si="21"/>
        <v/>
      </c>
      <c r="U228" s="39" t="str">
        <f t="shared" si="22"/>
        <v/>
      </c>
      <c r="V228" s="170"/>
      <c r="W228" s="40"/>
      <c r="X228" s="41" t="str">
        <f t="shared" si="23"/>
        <v/>
      </c>
      <c r="Y228" s="205" t="str">
        <f t="shared" si="18"/>
        <v/>
      </c>
      <c r="Z228" s="205" t="str">
        <f t="shared" si="19"/>
        <v/>
      </c>
      <c r="AA228" s="163">
        <f t="shared" si="20"/>
        <v>0</v>
      </c>
    </row>
    <row r="229" spans="1:27" ht="26.1" customHeight="1" thickTop="1" thickBot="1">
      <c r="A229" s="32"/>
      <c r="B229" s="33"/>
      <c r="C229" s="32"/>
      <c r="D229" s="34"/>
      <c r="E229" s="35"/>
      <c r="F229" s="36"/>
      <c r="G229" s="34"/>
      <c r="H229" s="1"/>
      <c r="I229" s="2"/>
      <c r="J229" s="1"/>
      <c r="K229" s="2"/>
      <c r="L229" s="1"/>
      <c r="M229" s="2"/>
      <c r="N229" s="1"/>
      <c r="O229" s="2"/>
      <c r="P229" s="1"/>
      <c r="Q229" s="2"/>
      <c r="R229" s="1"/>
      <c r="S229" s="2"/>
      <c r="T229" s="169" t="str">
        <f t="shared" si="21"/>
        <v/>
      </c>
      <c r="U229" s="39" t="str">
        <f t="shared" si="22"/>
        <v/>
      </c>
      <c r="V229" s="170"/>
      <c r="W229" s="40"/>
      <c r="X229" s="41" t="str">
        <f t="shared" si="23"/>
        <v/>
      </c>
      <c r="Y229" s="205" t="str">
        <f t="shared" si="18"/>
        <v/>
      </c>
      <c r="Z229" s="205" t="str">
        <f t="shared" si="19"/>
        <v/>
      </c>
      <c r="AA229" s="163">
        <f t="shared" si="20"/>
        <v>0</v>
      </c>
    </row>
    <row r="230" spans="1:27" ht="26.1" customHeight="1" thickTop="1" thickBot="1">
      <c r="A230" s="32"/>
      <c r="B230" s="33"/>
      <c r="C230" s="32"/>
      <c r="D230" s="34"/>
      <c r="E230" s="35"/>
      <c r="F230" s="36"/>
      <c r="G230" s="34"/>
      <c r="H230" s="1"/>
      <c r="I230" s="2"/>
      <c r="J230" s="1"/>
      <c r="K230" s="2"/>
      <c r="L230" s="1"/>
      <c r="M230" s="2"/>
      <c r="N230" s="1"/>
      <c r="O230" s="2"/>
      <c r="P230" s="1"/>
      <c r="Q230" s="2"/>
      <c r="R230" s="1"/>
      <c r="S230" s="2"/>
      <c r="T230" s="169" t="str">
        <f t="shared" si="21"/>
        <v/>
      </c>
      <c r="U230" s="39" t="str">
        <f t="shared" si="22"/>
        <v/>
      </c>
      <c r="V230" s="170"/>
      <c r="W230" s="40"/>
      <c r="X230" s="41" t="str">
        <f t="shared" si="23"/>
        <v/>
      </c>
      <c r="Y230" s="205" t="str">
        <f t="shared" si="18"/>
        <v/>
      </c>
      <c r="Z230" s="205" t="str">
        <f t="shared" si="19"/>
        <v/>
      </c>
      <c r="AA230" s="163">
        <f t="shared" si="20"/>
        <v>0</v>
      </c>
    </row>
    <row r="231" spans="1:27" ht="26.1" customHeight="1" thickTop="1" thickBot="1">
      <c r="A231" s="32"/>
      <c r="B231" s="33"/>
      <c r="C231" s="32"/>
      <c r="D231" s="34"/>
      <c r="E231" s="35"/>
      <c r="F231" s="36"/>
      <c r="G231" s="34"/>
      <c r="H231" s="1"/>
      <c r="I231" s="2"/>
      <c r="J231" s="1"/>
      <c r="K231" s="2"/>
      <c r="L231" s="1"/>
      <c r="M231" s="2"/>
      <c r="N231" s="1"/>
      <c r="O231" s="2"/>
      <c r="P231" s="1"/>
      <c r="Q231" s="2"/>
      <c r="R231" s="1"/>
      <c r="S231" s="2"/>
      <c r="T231" s="169" t="str">
        <f t="shared" si="21"/>
        <v/>
      </c>
      <c r="U231" s="39" t="str">
        <f t="shared" si="22"/>
        <v/>
      </c>
      <c r="V231" s="170"/>
      <c r="W231" s="40"/>
      <c r="X231" s="41" t="str">
        <f t="shared" si="23"/>
        <v/>
      </c>
      <c r="Y231" s="205" t="str">
        <f t="shared" si="18"/>
        <v/>
      </c>
      <c r="Z231" s="205" t="str">
        <f t="shared" si="19"/>
        <v/>
      </c>
      <c r="AA231" s="163">
        <f t="shared" si="20"/>
        <v>0</v>
      </c>
    </row>
    <row r="232" spans="1:27" ht="26.1" customHeight="1" thickTop="1" thickBot="1">
      <c r="A232" s="32"/>
      <c r="B232" s="33"/>
      <c r="C232" s="32"/>
      <c r="D232" s="34"/>
      <c r="E232" s="35"/>
      <c r="F232" s="36"/>
      <c r="G232" s="34"/>
      <c r="H232" s="1"/>
      <c r="I232" s="2"/>
      <c r="J232" s="1"/>
      <c r="K232" s="2"/>
      <c r="L232" s="1"/>
      <c r="M232" s="2"/>
      <c r="N232" s="1"/>
      <c r="O232" s="2"/>
      <c r="P232" s="1"/>
      <c r="Q232" s="2"/>
      <c r="R232" s="1"/>
      <c r="S232" s="2"/>
      <c r="T232" s="169" t="str">
        <f t="shared" si="21"/>
        <v/>
      </c>
      <c r="U232" s="39" t="str">
        <f t="shared" si="22"/>
        <v/>
      </c>
      <c r="V232" s="170"/>
      <c r="W232" s="40"/>
      <c r="X232" s="41" t="str">
        <f t="shared" si="23"/>
        <v/>
      </c>
      <c r="Y232" s="205" t="str">
        <f t="shared" si="18"/>
        <v/>
      </c>
      <c r="Z232" s="205" t="str">
        <f t="shared" si="19"/>
        <v/>
      </c>
      <c r="AA232" s="163">
        <f t="shared" si="20"/>
        <v>0</v>
      </c>
    </row>
    <row r="233" spans="1:27" ht="26.1" customHeight="1" thickTop="1" thickBot="1">
      <c r="A233" s="32"/>
      <c r="B233" s="33"/>
      <c r="C233" s="32"/>
      <c r="D233" s="34"/>
      <c r="E233" s="35"/>
      <c r="F233" s="36"/>
      <c r="G233" s="34"/>
      <c r="H233" s="1"/>
      <c r="I233" s="2"/>
      <c r="J233" s="1"/>
      <c r="K233" s="2"/>
      <c r="L233" s="1"/>
      <c r="M233" s="2"/>
      <c r="N233" s="1"/>
      <c r="O233" s="2"/>
      <c r="P233" s="1"/>
      <c r="Q233" s="2"/>
      <c r="R233" s="1"/>
      <c r="S233" s="2"/>
      <c r="T233" s="169" t="str">
        <f t="shared" si="21"/>
        <v/>
      </c>
      <c r="U233" s="39" t="str">
        <f t="shared" si="22"/>
        <v/>
      </c>
      <c r="V233" s="170"/>
      <c r="W233" s="40"/>
      <c r="X233" s="41" t="str">
        <f t="shared" si="23"/>
        <v/>
      </c>
      <c r="Y233" s="205" t="str">
        <f t="shared" si="18"/>
        <v/>
      </c>
      <c r="Z233" s="205" t="str">
        <f t="shared" si="19"/>
        <v/>
      </c>
      <c r="AA233" s="163">
        <f t="shared" si="20"/>
        <v>0</v>
      </c>
    </row>
    <row r="234" spans="1:27" ht="26.1" customHeight="1" thickTop="1" thickBot="1">
      <c r="A234" s="32"/>
      <c r="B234" s="33"/>
      <c r="C234" s="32"/>
      <c r="D234" s="34"/>
      <c r="E234" s="35"/>
      <c r="F234" s="36"/>
      <c r="G234" s="34"/>
      <c r="H234" s="1"/>
      <c r="I234" s="2"/>
      <c r="J234" s="1"/>
      <c r="K234" s="2"/>
      <c r="L234" s="1"/>
      <c r="M234" s="2"/>
      <c r="N234" s="1"/>
      <c r="O234" s="2"/>
      <c r="P234" s="1"/>
      <c r="Q234" s="2"/>
      <c r="R234" s="1"/>
      <c r="S234" s="2"/>
      <c r="T234" s="169" t="str">
        <f t="shared" si="21"/>
        <v/>
      </c>
      <c r="U234" s="39" t="str">
        <f t="shared" si="22"/>
        <v/>
      </c>
      <c r="V234" s="170"/>
      <c r="W234" s="40"/>
      <c r="X234" s="41" t="str">
        <f t="shared" si="23"/>
        <v/>
      </c>
      <c r="Y234" s="205" t="str">
        <f t="shared" si="18"/>
        <v/>
      </c>
      <c r="Z234" s="205" t="str">
        <f t="shared" si="19"/>
        <v/>
      </c>
      <c r="AA234" s="163">
        <f t="shared" si="20"/>
        <v>0</v>
      </c>
    </row>
    <row r="235" spans="1:27" ht="26.1" customHeight="1" thickTop="1" thickBot="1">
      <c r="A235" s="32"/>
      <c r="B235" s="33"/>
      <c r="C235" s="32"/>
      <c r="D235" s="34"/>
      <c r="E235" s="35"/>
      <c r="F235" s="36"/>
      <c r="G235" s="34"/>
      <c r="H235" s="1"/>
      <c r="I235" s="2"/>
      <c r="J235" s="1"/>
      <c r="K235" s="2"/>
      <c r="L235" s="1"/>
      <c r="M235" s="2"/>
      <c r="N235" s="1"/>
      <c r="O235" s="2"/>
      <c r="P235" s="1"/>
      <c r="Q235" s="2"/>
      <c r="R235" s="1"/>
      <c r="S235" s="2"/>
      <c r="T235" s="169" t="str">
        <f t="shared" si="21"/>
        <v/>
      </c>
      <c r="U235" s="39" t="str">
        <f t="shared" si="22"/>
        <v/>
      </c>
      <c r="V235" s="170"/>
      <c r="W235" s="40"/>
      <c r="X235" s="41" t="str">
        <f t="shared" si="23"/>
        <v/>
      </c>
      <c r="Y235" s="205" t="str">
        <f t="shared" si="18"/>
        <v/>
      </c>
      <c r="Z235" s="205" t="str">
        <f t="shared" si="19"/>
        <v/>
      </c>
      <c r="AA235" s="163">
        <f t="shared" si="20"/>
        <v>0</v>
      </c>
    </row>
    <row r="236" spans="1:27" ht="26.1" customHeight="1" thickTop="1" thickBot="1">
      <c r="A236" s="32"/>
      <c r="B236" s="33"/>
      <c r="C236" s="32"/>
      <c r="D236" s="34"/>
      <c r="E236" s="35"/>
      <c r="F236" s="36"/>
      <c r="G236" s="34"/>
      <c r="H236" s="1"/>
      <c r="I236" s="2"/>
      <c r="J236" s="1"/>
      <c r="K236" s="2"/>
      <c r="L236" s="1"/>
      <c r="M236" s="2"/>
      <c r="N236" s="1"/>
      <c r="O236" s="2"/>
      <c r="P236" s="1"/>
      <c r="Q236" s="2"/>
      <c r="R236" s="1"/>
      <c r="S236" s="2"/>
      <c r="T236" s="169" t="str">
        <f t="shared" si="21"/>
        <v/>
      </c>
      <c r="U236" s="39" t="str">
        <f t="shared" si="22"/>
        <v/>
      </c>
      <c r="V236" s="170"/>
      <c r="W236" s="40"/>
      <c r="X236" s="41" t="str">
        <f t="shared" si="23"/>
        <v/>
      </c>
      <c r="Y236" s="205" t="str">
        <f t="shared" si="18"/>
        <v/>
      </c>
      <c r="Z236" s="205" t="str">
        <f t="shared" si="19"/>
        <v/>
      </c>
      <c r="AA236" s="163">
        <f t="shared" si="20"/>
        <v>0</v>
      </c>
    </row>
    <row r="237" spans="1:27" ht="26.1" customHeight="1" thickTop="1" thickBot="1">
      <c r="A237" s="32"/>
      <c r="B237" s="33"/>
      <c r="C237" s="32"/>
      <c r="D237" s="34"/>
      <c r="E237" s="35"/>
      <c r="F237" s="36"/>
      <c r="G237" s="34"/>
      <c r="H237" s="1"/>
      <c r="I237" s="2"/>
      <c r="J237" s="1"/>
      <c r="K237" s="2"/>
      <c r="L237" s="1"/>
      <c r="M237" s="2"/>
      <c r="N237" s="1"/>
      <c r="O237" s="2"/>
      <c r="P237" s="1"/>
      <c r="Q237" s="2"/>
      <c r="R237" s="1"/>
      <c r="S237" s="2"/>
      <c r="T237" s="169" t="str">
        <f t="shared" si="21"/>
        <v/>
      </c>
      <c r="U237" s="39" t="str">
        <f t="shared" si="22"/>
        <v/>
      </c>
      <c r="V237" s="170"/>
      <c r="W237" s="40"/>
      <c r="X237" s="41" t="str">
        <f t="shared" si="23"/>
        <v/>
      </c>
      <c r="Y237" s="205" t="str">
        <f t="shared" si="18"/>
        <v/>
      </c>
      <c r="Z237" s="205" t="str">
        <f t="shared" si="19"/>
        <v/>
      </c>
      <c r="AA237" s="163">
        <f t="shared" si="20"/>
        <v>0</v>
      </c>
    </row>
    <row r="238" spans="1:27" ht="26.1" customHeight="1" thickTop="1" thickBot="1">
      <c r="A238" s="32"/>
      <c r="B238" s="33"/>
      <c r="C238" s="32"/>
      <c r="D238" s="34"/>
      <c r="E238" s="35"/>
      <c r="F238" s="36"/>
      <c r="G238" s="34"/>
      <c r="H238" s="1"/>
      <c r="I238" s="2"/>
      <c r="J238" s="1"/>
      <c r="K238" s="2"/>
      <c r="L238" s="1"/>
      <c r="M238" s="2"/>
      <c r="N238" s="1"/>
      <c r="O238" s="2"/>
      <c r="P238" s="1"/>
      <c r="Q238" s="2"/>
      <c r="R238" s="1"/>
      <c r="S238" s="2"/>
      <c r="T238" s="169" t="str">
        <f t="shared" si="21"/>
        <v/>
      </c>
      <c r="U238" s="39" t="str">
        <f t="shared" si="22"/>
        <v/>
      </c>
      <c r="V238" s="170"/>
      <c r="W238" s="40"/>
      <c r="X238" s="41" t="str">
        <f t="shared" si="23"/>
        <v/>
      </c>
      <c r="Y238" s="205" t="str">
        <f t="shared" si="18"/>
        <v/>
      </c>
      <c r="Z238" s="205" t="str">
        <f t="shared" si="19"/>
        <v/>
      </c>
      <c r="AA238" s="163">
        <f t="shared" si="20"/>
        <v>0</v>
      </c>
    </row>
    <row r="239" spans="1:27" ht="26.1" customHeight="1" thickTop="1" thickBot="1">
      <c r="A239" s="32"/>
      <c r="B239" s="33"/>
      <c r="C239" s="32"/>
      <c r="D239" s="34"/>
      <c r="E239" s="35"/>
      <c r="F239" s="36"/>
      <c r="G239" s="34"/>
      <c r="H239" s="1"/>
      <c r="I239" s="2"/>
      <c r="J239" s="1"/>
      <c r="K239" s="2"/>
      <c r="L239" s="1"/>
      <c r="M239" s="2"/>
      <c r="N239" s="1"/>
      <c r="O239" s="2"/>
      <c r="P239" s="1"/>
      <c r="Q239" s="2"/>
      <c r="R239" s="1"/>
      <c r="S239" s="2"/>
      <c r="T239" s="169" t="str">
        <f t="shared" si="21"/>
        <v/>
      </c>
      <c r="U239" s="39" t="str">
        <f t="shared" si="22"/>
        <v/>
      </c>
      <c r="V239" s="170"/>
      <c r="W239" s="40"/>
      <c r="X239" s="41" t="str">
        <f t="shared" si="23"/>
        <v/>
      </c>
      <c r="Y239" s="205" t="str">
        <f t="shared" si="18"/>
        <v/>
      </c>
      <c r="Z239" s="205" t="str">
        <f t="shared" si="19"/>
        <v/>
      </c>
      <c r="AA239" s="163">
        <f t="shared" si="20"/>
        <v>0</v>
      </c>
    </row>
    <row r="240" spans="1:27" ht="26.1" customHeight="1" thickTop="1" thickBot="1">
      <c r="A240" s="32"/>
      <c r="B240" s="33"/>
      <c r="C240" s="32"/>
      <c r="D240" s="34"/>
      <c r="E240" s="35"/>
      <c r="F240" s="36"/>
      <c r="G240" s="34"/>
      <c r="H240" s="1"/>
      <c r="I240" s="2"/>
      <c r="J240" s="1"/>
      <c r="K240" s="2"/>
      <c r="L240" s="1"/>
      <c r="M240" s="2"/>
      <c r="N240" s="1"/>
      <c r="O240" s="2"/>
      <c r="P240" s="1"/>
      <c r="Q240" s="2"/>
      <c r="R240" s="1"/>
      <c r="S240" s="2"/>
      <c r="T240" s="169" t="str">
        <f t="shared" si="21"/>
        <v/>
      </c>
      <c r="U240" s="39" t="str">
        <f t="shared" si="22"/>
        <v/>
      </c>
      <c r="V240" s="170"/>
      <c r="W240" s="40"/>
      <c r="X240" s="41" t="str">
        <f t="shared" si="23"/>
        <v/>
      </c>
      <c r="Y240" s="205" t="str">
        <f t="shared" si="18"/>
        <v/>
      </c>
      <c r="Z240" s="205" t="str">
        <f t="shared" si="19"/>
        <v/>
      </c>
      <c r="AA240" s="163">
        <f t="shared" si="20"/>
        <v>0</v>
      </c>
    </row>
    <row r="241" spans="1:27" ht="26.1" customHeight="1" thickTop="1" thickBot="1">
      <c r="A241" s="32"/>
      <c r="B241" s="33"/>
      <c r="C241" s="32"/>
      <c r="D241" s="34"/>
      <c r="E241" s="35"/>
      <c r="F241" s="36"/>
      <c r="G241" s="34"/>
      <c r="H241" s="1"/>
      <c r="I241" s="2"/>
      <c r="J241" s="1"/>
      <c r="K241" s="2"/>
      <c r="L241" s="1"/>
      <c r="M241" s="2"/>
      <c r="N241" s="1"/>
      <c r="O241" s="2"/>
      <c r="P241" s="1"/>
      <c r="Q241" s="2"/>
      <c r="R241" s="1"/>
      <c r="S241" s="2"/>
      <c r="T241" s="169" t="str">
        <f t="shared" si="21"/>
        <v/>
      </c>
      <c r="U241" s="39" t="str">
        <f t="shared" si="22"/>
        <v/>
      </c>
      <c r="V241" s="170"/>
      <c r="W241" s="40"/>
      <c r="X241" s="41" t="str">
        <f t="shared" si="23"/>
        <v/>
      </c>
      <c r="Y241" s="205" t="str">
        <f t="shared" si="18"/>
        <v/>
      </c>
      <c r="Z241" s="205" t="str">
        <f t="shared" si="19"/>
        <v/>
      </c>
      <c r="AA241" s="163">
        <f t="shared" si="20"/>
        <v>0</v>
      </c>
    </row>
    <row r="242" spans="1:27" ht="26.1" customHeight="1" thickTop="1" thickBot="1">
      <c r="A242" s="32"/>
      <c r="B242" s="33"/>
      <c r="C242" s="32"/>
      <c r="D242" s="34"/>
      <c r="E242" s="35"/>
      <c r="F242" s="36"/>
      <c r="G242" s="34"/>
      <c r="H242" s="1"/>
      <c r="I242" s="2"/>
      <c r="J242" s="1"/>
      <c r="K242" s="2"/>
      <c r="L242" s="1"/>
      <c r="M242" s="2"/>
      <c r="N242" s="1"/>
      <c r="O242" s="2"/>
      <c r="P242" s="1"/>
      <c r="Q242" s="2"/>
      <c r="R242" s="1"/>
      <c r="S242" s="2"/>
      <c r="T242" s="169" t="str">
        <f t="shared" si="21"/>
        <v/>
      </c>
      <c r="U242" s="39" t="str">
        <f t="shared" si="22"/>
        <v/>
      </c>
      <c r="V242" s="170"/>
      <c r="W242" s="40"/>
      <c r="X242" s="41" t="str">
        <f t="shared" si="23"/>
        <v/>
      </c>
      <c r="Y242" s="205" t="str">
        <f t="shared" si="18"/>
        <v/>
      </c>
      <c r="Z242" s="205" t="str">
        <f t="shared" si="19"/>
        <v/>
      </c>
      <c r="AA242" s="163">
        <f t="shared" si="20"/>
        <v>0</v>
      </c>
    </row>
    <row r="243" spans="1:27" ht="26.1" customHeight="1" thickTop="1" thickBot="1">
      <c r="A243" s="32"/>
      <c r="B243" s="33"/>
      <c r="C243" s="32"/>
      <c r="D243" s="34"/>
      <c r="E243" s="35"/>
      <c r="F243" s="36"/>
      <c r="G243" s="34"/>
      <c r="H243" s="1"/>
      <c r="I243" s="2"/>
      <c r="J243" s="1"/>
      <c r="K243" s="2"/>
      <c r="L243" s="1"/>
      <c r="M243" s="2"/>
      <c r="N243" s="1"/>
      <c r="O243" s="2"/>
      <c r="P243" s="1"/>
      <c r="Q243" s="2"/>
      <c r="R243" s="1"/>
      <c r="S243" s="2"/>
      <c r="T243" s="169" t="str">
        <f t="shared" si="21"/>
        <v/>
      </c>
      <c r="U243" s="39" t="str">
        <f t="shared" si="22"/>
        <v/>
      </c>
      <c r="V243" s="170"/>
      <c r="W243" s="40"/>
      <c r="X243" s="41" t="str">
        <f t="shared" si="23"/>
        <v/>
      </c>
      <c r="Y243" s="205" t="str">
        <f t="shared" si="18"/>
        <v/>
      </c>
      <c r="Z243" s="205" t="str">
        <f t="shared" si="19"/>
        <v/>
      </c>
      <c r="AA243" s="163">
        <f t="shared" si="20"/>
        <v>0</v>
      </c>
    </row>
    <row r="244" spans="1:27" ht="26.1" customHeight="1" thickTop="1" thickBot="1">
      <c r="A244" s="32"/>
      <c r="B244" s="33"/>
      <c r="C244" s="32"/>
      <c r="D244" s="34"/>
      <c r="E244" s="35"/>
      <c r="F244" s="36"/>
      <c r="G244" s="34"/>
      <c r="H244" s="1"/>
      <c r="I244" s="2"/>
      <c r="J244" s="1"/>
      <c r="K244" s="2"/>
      <c r="L244" s="1"/>
      <c r="M244" s="2"/>
      <c r="N244" s="1"/>
      <c r="O244" s="2"/>
      <c r="P244" s="1"/>
      <c r="Q244" s="2"/>
      <c r="R244" s="1"/>
      <c r="S244" s="2"/>
      <c r="T244" s="169" t="str">
        <f t="shared" si="21"/>
        <v/>
      </c>
      <c r="U244" s="39" t="str">
        <f t="shared" si="22"/>
        <v/>
      </c>
      <c r="V244" s="170"/>
      <c r="W244" s="40"/>
      <c r="X244" s="41" t="str">
        <f t="shared" si="23"/>
        <v/>
      </c>
      <c r="Y244" s="205" t="str">
        <f t="shared" si="18"/>
        <v/>
      </c>
      <c r="Z244" s="205" t="str">
        <f t="shared" si="19"/>
        <v/>
      </c>
      <c r="AA244" s="163">
        <f t="shared" si="20"/>
        <v>0</v>
      </c>
    </row>
    <row r="245" spans="1:27" ht="26.1" customHeight="1" thickTop="1" thickBot="1">
      <c r="A245" s="32"/>
      <c r="B245" s="33"/>
      <c r="C245" s="32"/>
      <c r="D245" s="34"/>
      <c r="E245" s="35"/>
      <c r="F245" s="36"/>
      <c r="G245" s="34"/>
      <c r="H245" s="1"/>
      <c r="I245" s="2"/>
      <c r="J245" s="1"/>
      <c r="K245" s="2"/>
      <c r="L245" s="1"/>
      <c r="M245" s="2"/>
      <c r="N245" s="1"/>
      <c r="O245" s="2"/>
      <c r="P245" s="1"/>
      <c r="Q245" s="2"/>
      <c r="R245" s="1"/>
      <c r="S245" s="2"/>
      <c r="T245" s="169" t="str">
        <f t="shared" si="21"/>
        <v/>
      </c>
      <c r="U245" s="39" t="str">
        <f t="shared" si="22"/>
        <v/>
      </c>
      <c r="V245" s="170"/>
      <c r="W245" s="40"/>
      <c r="X245" s="41" t="str">
        <f t="shared" si="23"/>
        <v/>
      </c>
      <c r="Y245" s="205" t="str">
        <f t="shared" si="18"/>
        <v/>
      </c>
      <c r="Z245" s="205" t="str">
        <f t="shared" si="19"/>
        <v/>
      </c>
      <c r="AA245" s="163">
        <f t="shared" si="20"/>
        <v>0</v>
      </c>
    </row>
    <row r="246" spans="1:27" ht="26.1" customHeight="1" thickTop="1" thickBot="1">
      <c r="A246" s="32"/>
      <c r="B246" s="33"/>
      <c r="C246" s="32"/>
      <c r="D246" s="34"/>
      <c r="E246" s="35"/>
      <c r="F246" s="36"/>
      <c r="G246" s="34"/>
      <c r="H246" s="1"/>
      <c r="I246" s="2"/>
      <c r="J246" s="1"/>
      <c r="K246" s="2"/>
      <c r="L246" s="1"/>
      <c r="M246" s="2"/>
      <c r="N246" s="1"/>
      <c r="O246" s="2"/>
      <c r="P246" s="1"/>
      <c r="Q246" s="2"/>
      <c r="R246" s="1"/>
      <c r="S246" s="2"/>
      <c r="T246" s="169" t="str">
        <f t="shared" si="21"/>
        <v/>
      </c>
      <c r="U246" s="39" t="str">
        <f t="shared" si="22"/>
        <v/>
      </c>
      <c r="V246" s="170"/>
      <c r="W246" s="40"/>
      <c r="X246" s="41" t="str">
        <f t="shared" si="23"/>
        <v/>
      </c>
      <c r="Y246" s="205" t="str">
        <f t="shared" si="18"/>
        <v/>
      </c>
      <c r="Z246" s="205" t="str">
        <f t="shared" si="19"/>
        <v/>
      </c>
      <c r="AA246" s="163">
        <f t="shared" si="20"/>
        <v>0</v>
      </c>
    </row>
    <row r="247" spans="1:27" ht="26.1" customHeight="1" thickTop="1" thickBot="1">
      <c r="A247" s="32"/>
      <c r="B247" s="33"/>
      <c r="C247" s="32"/>
      <c r="D247" s="34"/>
      <c r="E247" s="35"/>
      <c r="F247" s="36"/>
      <c r="G247" s="34"/>
      <c r="H247" s="1"/>
      <c r="I247" s="2"/>
      <c r="J247" s="1"/>
      <c r="K247" s="2"/>
      <c r="L247" s="1"/>
      <c r="M247" s="2"/>
      <c r="N247" s="1"/>
      <c r="O247" s="2"/>
      <c r="P247" s="1"/>
      <c r="Q247" s="2"/>
      <c r="R247" s="1"/>
      <c r="S247" s="2"/>
      <c r="T247" s="169" t="str">
        <f t="shared" si="21"/>
        <v/>
      </c>
      <c r="U247" s="39" t="str">
        <f t="shared" si="22"/>
        <v/>
      </c>
      <c r="V247" s="170"/>
      <c r="W247" s="40"/>
      <c r="X247" s="41" t="str">
        <f t="shared" si="23"/>
        <v/>
      </c>
      <c r="Y247" s="205" t="str">
        <f t="shared" si="18"/>
        <v/>
      </c>
      <c r="Z247" s="205" t="str">
        <f t="shared" si="19"/>
        <v/>
      </c>
      <c r="AA247" s="163">
        <f t="shared" si="20"/>
        <v>0</v>
      </c>
    </row>
    <row r="248" spans="1:27" ht="26.1" customHeight="1" thickTop="1" thickBot="1">
      <c r="A248" s="32"/>
      <c r="B248" s="33"/>
      <c r="C248" s="32"/>
      <c r="D248" s="34"/>
      <c r="E248" s="35"/>
      <c r="F248" s="36"/>
      <c r="G248" s="34"/>
      <c r="H248" s="1"/>
      <c r="I248" s="2"/>
      <c r="J248" s="1"/>
      <c r="K248" s="2"/>
      <c r="L248" s="1"/>
      <c r="M248" s="2"/>
      <c r="N248" s="1"/>
      <c r="O248" s="2"/>
      <c r="P248" s="1"/>
      <c r="Q248" s="2"/>
      <c r="R248" s="1"/>
      <c r="S248" s="2"/>
      <c r="T248" s="169" t="str">
        <f t="shared" si="21"/>
        <v/>
      </c>
      <c r="U248" s="39" t="str">
        <f t="shared" si="22"/>
        <v/>
      </c>
      <c r="V248" s="170"/>
      <c r="W248" s="40"/>
      <c r="X248" s="41" t="str">
        <f t="shared" si="23"/>
        <v/>
      </c>
      <c r="Y248" s="205" t="str">
        <f t="shared" si="18"/>
        <v/>
      </c>
      <c r="Z248" s="205" t="str">
        <f t="shared" si="19"/>
        <v/>
      </c>
      <c r="AA248" s="163">
        <f t="shared" si="20"/>
        <v>0</v>
      </c>
    </row>
    <row r="249" spans="1:27" ht="26.1" customHeight="1" thickTop="1" thickBot="1">
      <c r="A249" s="32"/>
      <c r="B249" s="33"/>
      <c r="C249" s="32"/>
      <c r="D249" s="34"/>
      <c r="E249" s="35"/>
      <c r="F249" s="36"/>
      <c r="G249" s="34"/>
      <c r="H249" s="1"/>
      <c r="I249" s="2"/>
      <c r="J249" s="1"/>
      <c r="K249" s="2"/>
      <c r="L249" s="1"/>
      <c r="M249" s="2"/>
      <c r="N249" s="1"/>
      <c r="O249" s="2"/>
      <c r="P249" s="1"/>
      <c r="Q249" s="2"/>
      <c r="R249" s="1"/>
      <c r="S249" s="2"/>
      <c r="T249" s="169" t="str">
        <f t="shared" si="21"/>
        <v/>
      </c>
      <c r="U249" s="39" t="str">
        <f t="shared" si="22"/>
        <v/>
      </c>
      <c r="V249" s="170"/>
      <c r="W249" s="40"/>
      <c r="X249" s="41" t="str">
        <f t="shared" si="23"/>
        <v/>
      </c>
      <c r="Y249" s="205" t="str">
        <f t="shared" si="18"/>
        <v/>
      </c>
      <c r="Z249" s="205" t="str">
        <f t="shared" si="19"/>
        <v/>
      </c>
      <c r="AA249" s="163">
        <f t="shared" si="20"/>
        <v>0</v>
      </c>
    </row>
    <row r="250" spans="1:27" ht="26.1" customHeight="1" thickTop="1" thickBot="1">
      <c r="A250" s="32"/>
      <c r="B250" s="33"/>
      <c r="C250" s="32"/>
      <c r="D250" s="34"/>
      <c r="E250" s="35"/>
      <c r="F250" s="36"/>
      <c r="G250" s="34"/>
      <c r="H250" s="1"/>
      <c r="I250" s="2"/>
      <c r="J250" s="1"/>
      <c r="K250" s="2"/>
      <c r="L250" s="1"/>
      <c r="M250" s="2"/>
      <c r="N250" s="1"/>
      <c r="O250" s="2"/>
      <c r="P250" s="1"/>
      <c r="Q250" s="2"/>
      <c r="R250" s="1"/>
      <c r="S250" s="2"/>
      <c r="T250" s="169" t="str">
        <f t="shared" si="21"/>
        <v/>
      </c>
      <c r="U250" s="39" t="str">
        <f t="shared" si="22"/>
        <v/>
      </c>
      <c r="V250" s="170"/>
      <c r="W250" s="40"/>
      <c r="X250" s="41" t="str">
        <f t="shared" si="23"/>
        <v/>
      </c>
      <c r="Y250" s="205" t="str">
        <f t="shared" si="18"/>
        <v/>
      </c>
      <c r="Z250" s="205" t="str">
        <f t="shared" si="19"/>
        <v/>
      </c>
      <c r="AA250" s="163">
        <f t="shared" si="20"/>
        <v>0</v>
      </c>
    </row>
    <row r="251" spans="1:27" ht="26.1" customHeight="1" thickTop="1" thickBot="1">
      <c r="A251" s="32"/>
      <c r="B251" s="33"/>
      <c r="C251" s="32"/>
      <c r="D251" s="34"/>
      <c r="E251" s="35"/>
      <c r="F251" s="36"/>
      <c r="G251" s="34"/>
      <c r="H251" s="1"/>
      <c r="I251" s="2"/>
      <c r="J251" s="1"/>
      <c r="K251" s="2"/>
      <c r="L251" s="1"/>
      <c r="M251" s="2"/>
      <c r="N251" s="1"/>
      <c r="O251" s="2"/>
      <c r="P251" s="1"/>
      <c r="Q251" s="2"/>
      <c r="R251" s="1"/>
      <c r="S251" s="2"/>
      <c r="T251" s="169" t="str">
        <f t="shared" si="21"/>
        <v/>
      </c>
      <c r="U251" s="39" t="str">
        <f t="shared" si="22"/>
        <v/>
      </c>
      <c r="V251" s="170"/>
      <c r="W251" s="40"/>
      <c r="X251" s="41" t="str">
        <f t="shared" si="23"/>
        <v/>
      </c>
      <c r="Y251" s="205" t="str">
        <f t="shared" si="18"/>
        <v/>
      </c>
      <c r="Z251" s="205" t="str">
        <f t="shared" si="19"/>
        <v/>
      </c>
      <c r="AA251" s="163">
        <f t="shared" si="20"/>
        <v>0</v>
      </c>
    </row>
    <row r="252" spans="1:27" ht="26.1" customHeight="1" thickTop="1" thickBot="1">
      <c r="A252" s="32"/>
      <c r="B252" s="33"/>
      <c r="C252" s="32"/>
      <c r="D252" s="34"/>
      <c r="E252" s="35"/>
      <c r="F252" s="36"/>
      <c r="G252" s="34"/>
      <c r="H252" s="1"/>
      <c r="I252" s="2"/>
      <c r="J252" s="1"/>
      <c r="K252" s="2"/>
      <c r="L252" s="1"/>
      <c r="M252" s="2"/>
      <c r="N252" s="1"/>
      <c r="O252" s="2"/>
      <c r="P252" s="1"/>
      <c r="Q252" s="2"/>
      <c r="R252" s="1"/>
      <c r="S252" s="2"/>
      <c r="T252" s="169" t="str">
        <f t="shared" si="21"/>
        <v/>
      </c>
      <c r="U252" s="39" t="str">
        <f t="shared" si="22"/>
        <v/>
      </c>
      <c r="V252" s="170"/>
      <c r="W252" s="40"/>
      <c r="X252" s="41" t="str">
        <f t="shared" si="23"/>
        <v/>
      </c>
      <c r="Y252" s="205" t="str">
        <f t="shared" si="18"/>
        <v/>
      </c>
      <c r="Z252" s="205" t="str">
        <f t="shared" si="19"/>
        <v/>
      </c>
      <c r="AA252" s="163">
        <f t="shared" si="20"/>
        <v>0</v>
      </c>
    </row>
    <row r="253" spans="1:27" ht="26.1" customHeight="1" thickTop="1" thickBot="1">
      <c r="A253" s="32"/>
      <c r="B253" s="33"/>
      <c r="C253" s="32"/>
      <c r="D253" s="34"/>
      <c r="E253" s="35"/>
      <c r="F253" s="36"/>
      <c r="G253" s="34"/>
      <c r="H253" s="1"/>
      <c r="I253" s="2"/>
      <c r="J253" s="1"/>
      <c r="K253" s="2"/>
      <c r="L253" s="1"/>
      <c r="M253" s="2"/>
      <c r="N253" s="1"/>
      <c r="O253" s="2"/>
      <c r="P253" s="1"/>
      <c r="Q253" s="2"/>
      <c r="R253" s="1"/>
      <c r="S253" s="2"/>
      <c r="T253" s="169" t="str">
        <f t="shared" si="21"/>
        <v/>
      </c>
      <c r="U253" s="39" t="str">
        <f t="shared" si="22"/>
        <v/>
      </c>
      <c r="V253" s="170"/>
      <c r="W253" s="40"/>
      <c r="X253" s="41" t="str">
        <f t="shared" si="23"/>
        <v/>
      </c>
      <c r="Y253" s="205" t="str">
        <f t="shared" si="18"/>
        <v/>
      </c>
      <c r="Z253" s="205" t="str">
        <f t="shared" si="19"/>
        <v/>
      </c>
      <c r="AA253" s="163">
        <f t="shared" si="20"/>
        <v>0</v>
      </c>
    </row>
    <row r="254" spans="1:27" ht="26.1" customHeight="1" thickTop="1" thickBot="1">
      <c r="A254" s="32"/>
      <c r="B254" s="33"/>
      <c r="C254" s="32"/>
      <c r="D254" s="34"/>
      <c r="E254" s="35"/>
      <c r="F254" s="36"/>
      <c r="G254" s="34"/>
      <c r="H254" s="1"/>
      <c r="I254" s="2"/>
      <c r="J254" s="1"/>
      <c r="K254" s="2"/>
      <c r="L254" s="1"/>
      <c r="M254" s="2"/>
      <c r="N254" s="1"/>
      <c r="O254" s="2"/>
      <c r="P254" s="1"/>
      <c r="Q254" s="2"/>
      <c r="R254" s="1"/>
      <c r="S254" s="2"/>
      <c r="T254" s="169" t="str">
        <f t="shared" si="21"/>
        <v/>
      </c>
      <c r="U254" s="39" t="str">
        <f t="shared" si="22"/>
        <v/>
      </c>
      <c r="V254" s="170"/>
      <c r="W254" s="40"/>
      <c r="X254" s="41" t="str">
        <f t="shared" si="23"/>
        <v/>
      </c>
      <c r="Y254" s="205" t="str">
        <f t="shared" si="18"/>
        <v/>
      </c>
      <c r="Z254" s="205" t="str">
        <f t="shared" si="19"/>
        <v/>
      </c>
      <c r="AA254" s="163">
        <f t="shared" si="20"/>
        <v>0</v>
      </c>
    </row>
    <row r="255" spans="1:27" ht="26.1" customHeight="1" thickTop="1" thickBot="1">
      <c r="A255" s="32"/>
      <c r="B255" s="33"/>
      <c r="C255" s="32"/>
      <c r="D255" s="34"/>
      <c r="E255" s="35"/>
      <c r="F255" s="36"/>
      <c r="G255" s="34"/>
      <c r="H255" s="1"/>
      <c r="I255" s="2"/>
      <c r="J255" s="1"/>
      <c r="K255" s="2"/>
      <c r="L255" s="1"/>
      <c r="M255" s="2"/>
      <c r="N255" s="1"/>
      <c r="O255" s="2"/>
      <c r="P255" s="1"/>
      <c r="Q255" s="2"/>
      <c r="R255" s="1"/>
      <c r="S255" s="2"/>
      <c r="T255" s="169" t="str">
        <f t="shared" si="21"/>
        <v/>
      </c>
      <c r="U255" s="39" t="str">
        <f t="shared" si="22"/>
        <v/>
      </c>
      <c r="V255" s="170"/>
      <c r="W255" s="40"/>
      <c r="X255" s="41" t="str">
        <f t="shared" si="23"/>
        <v/>
      </c>
      <c r="Y255" s="205" t="str">
        <f t="shared" si="18"/>
        <v/>
      </c>
      <c r="Z255" s="205" t="str">
        <f t="shared" si="19"/>
        <v/>
      </c>
      <c r="AA255" s="163">
        <f t="shared" si="20"/>
        <v>0</v>
      </c>
    </row>
    <row r="256" spans="1:27" ht="26.1" customHeight="1" thickTop="1" thickBot="1">
      <c r="A256" s="32"/>
      <c r="B256" s="33"/>
      <c r="C256" s="32"/>
      <c r="D256" s="34"/>
      <c r="E256" s="35"/>
      <c r="F256" s="36"/>
      <c r="G256" s="34"/>
      <c r="H256" s="1"/>
      <c r="I256" s="2"/>
      <c r="J256" s="1"/>
      <c r="K256" s="2"/>
      <c r="L256" s="1"/>
      <c r="M256" s="2"/>
      <c r="N256" s="1"/>
      <c r="O256" s="2"/>
      <c r="P256" s="1"/>
      <c r="Q256" s="2"/>
      <c r="R256" s="1"/>
      <c r="S256" s="2"/>
      <c r="T256" s="169" t="str">
        <f t="shared" si="21"/>
        <v/>
      </c>
      <c r="U256" s="39" t="str">
        <f t="shared" si="22"/>
        <v/>
      </c>
      <c r="V256" s="170"/>
      <c r="W256" s="40"/>
      <c r="X256" s="41" t="str">
        <f t="shared" si="23"/>
        <v/>
      </c>
      <c r="Y256" s="205" t="str">
        <f t="shared" si="18"/>
        <v/>
      </c>
      <c r="Z256" s="205" t="str">
        <f t="shared" si="19"/>
        <v/>
      </c>
      <c r="AA256" s="163">
        <f t="shared" si="20"/>
        <v>0</v>
      </c>
    </row>
    <row r="257" spans="1:27" ht="26.1" customHeight="1" thickTop="1" thickBot="1">
      <c r="A257" s="32"/>
      <c r="B257" s="33"/>
      <c r="C257" s="32"/>
      <c r="D257" s="34"/>
      <c r="E257" s="35"/>
      <c r="F257" s="36"/>
      <c r="G257" s="34"/>
      <c r="H257" s="1"/>
      <c r="I257" s="2"/>
      <c r="J257" s="1"/>
      <c r="K257" s="2"/>
      <c r="L257" s="1"/>
      <c r="M257" s="2"/>
      <c r="N257" s="1"/>
      <c r="O257" s="2"/>
      <c r="P257" s="1"/>
      <c r="Q257" s="2"/>
      <c r="R257" s="1"/>
      <c r="S257" s="2"/>
      <c r="T257" s="169" t="str">
        <f t="shared" si="21"/>
        <v/>
      </c>
      <c r="U257" s="39" t="str">
        <f t="shared" si="22"/>
        <v/>
      </c>
      <c r="V257" s="170"/>
      <c r="W257" s="40"/>
      <c r="X257" s="41" t="str">
        <f t="shared" si="23"/>
        <v/>
      </c>
      <c r="Y257" s="205" t="str">
        <f t="shared" si="18"/>
        <v/>
      </c>
      <c r="Z257" s="205" t="str">
        <f t="shared" si="19"/>
        <v/>
      </c>
      <c r="AA257" s="163">
        <f t="shared" si="20"/>
        <v>0</v>
      </c>
    </row>
    <row r="258" spans="1:27" ht="26.1" customHeight="1" thickTop="1" thickBot="1">
      <c r="A258" s="32"/>
      <c r="B258" s="33"/>
      <c r="C258" s="32"/>
      <c r="D258" s="34"/>
      <c r="E258" s="35"/>
      <c r="F258" s="36"/>
      <c r="G258" s="34"/>
      <c r="H258" s="1"/>
      <c r="I258" s="2"/>
      <c r="J258" s="1"/>
      <c r="K258" s="2"/>
      <c r="L258" s="1"/>
      <c r="M258" s="2"/>
      <c r="N258" s="1"/>
      <c r="O258" s="2"/>
      <c r="P258" s="1"/>
      <c r="Q258" s="2"/>
      <c r="R258" s="1"/>
      <c r="S258" s="2"/>
      <c r="T258" s="169" t="str">
        <f t="shared" si="21"/>
        <v/>
      </c>
      <c r="U258" s="39" t="str">
        <f t="shared" si="22"/>
        <v/>
      </c>
      <c r="V258" s="170"/>
      <c r="W258" s="40"/>
      <c r="X258" s="41" t="str">
        <f t="shared" si="23"/>
        <v/>
      </c>
      <c r="Y258" s="205" t="str">
        <f t="shared" si="18"/>
        <v/>
      </c>
      <c r="Z258" s="205" t="str">
        <f t="shared" si="19"/>
        <v/>
      </c>
      <c r="AA258" s="163">
        <f t="shared" si="20"/>
        <v>0</v>
      </c>
    </row>
    <row r="259" spans="1:27" ht="26.1" customHeight="1" thickTop="1" thickBot="1">
      <c r="A259" s="32"/>
      <c r="B259" s="33"/>
      <c r="C259" s="32"/>
      <c r="D259" s="34"/>
      <c r="E259" s="35"/>
      <c r="F259" s="36"/>
      <c r="G259" s="34"/>
      <c r="H259" s="1"/>
      <c r="I259" s="2"/>
      <c r="J259" s="1"/>
      <c r="K259" s="2"/>
      <c r="L259" s="1"/>
      <c r="M259" s="2"/>
      <c r="N259" s="1"/>
      <c r="O259" s="2"/>
      <c r="P259" s="1"/>
      <c r="Q259" s="2"/>
      <c r="R259" s="1"/>
      <c r="S259" s="2"/>
      <c r="T259" s="169" t="str">
        <f t="shared" si="21"/>
        <v/>
      </c>
      <c r="U259" s="39" t="str">
        <f t="shared" si="22"/>
        <v/>
      </c>
      <c r="V259" s="170"/>
      <c r="W259" s="40"/>
      <c r="X259" s="41" t="str">
        <f t="shared" si="23"/>
        <v/>
      </c>
      <c r="Y259" s="205" t="str">
        <f t="shared" si="18"/>
        <v/>
      </c>
      <c r="Z259" s="205" t="str">
        <f t="shared" si="19"/>
        <v/>
      </c>
      <c r="AA259" s="163">
        <f t="shared" si="20"/>
        <v>0</v>
      </c>
    </row>
    <row r="260" spans="1:27" ht="26.1" customHeight="1" thickTop="1" thickBot="1">
      <c r="A260" s="32"/>
      <c r="B260" s="33"/>
      <c r="C260" s="32"/>
      <c r="D260" s="34"/>
      <c r="E260" s="35"/>
      <c r="F260" s="36"/>
      <c r="G260" s="34"/>
      <c r="H260" s="1"/>
      <c r="I260" s="2"/>
      <c r="J260" s="1"/>
      <c r="K260" s="2"/>
      <c r="L260" s="1"/>
      <c r="M260" s="2"/>
      <c r="N260" s="1"/>
      <c r="O260" s="2"/>
      <c r="P260" s="1"/>
      <c r="Q260" s="2"/>
      <c r="R260" s="1"/>
      <c r="S260" s="2"/>
      <c r="T260" s="169" t="str">
        <f t="shared" si="21"/>
        <v/>
      </c>
      <c r="U260" s="39" t="str">
        <f t="shared" si="22"/>
        <v/>
      </c>
      <c r="V260" s="170"/>
      <c r="W260" s="40"/>
      <c r="X260" s="41" t="str">
        <f t="shared" si="23"/>
        <v/>
      </c>
      <c r="Y260" s="205" t="str">
        <f t="shared" si="18"/>
        <v/>
      </c>
      <c r="Z260" s="205" t="str">
        <f t="shared" si="19"/>
        <v/>
      </c>
      <c r="AA260" s="163">
        <f t="shared" si="20"/>
        <v>0</v>
      </c>
    </row>
    <row r="261" spans="1:27" ht="26.1" customHeight="1" thickTop="1" thickBot="1">
      <c r="A261" s="32"/>
      <c r="B261" s="33"/>
      <c r="C261" s="32"/>
      <c r="D261" s="34"/>
      <c r="E261" s="35"/>
      <c r="F261" s="36"/>
      <c r="G261" s="34"/>
      <c r="H261" s="1"/>
      <c r="I261" s="2"/>
      <c r="J261" s="1"/>
      <c r="K261" s="2"/>
      <c r="L261" s="1"/>
      <c r="M261" s="2"/>
      <c r="N261" s="1"/>
      <c r="O261" s="2"/>
      <c r="P261" s="1"/>
      <c r="Q261" s="2"/>
      <c r="R261" s="1"/>
      <c r="S261" s="2"/>
      <c r="T261" s="169" t="str">
        <f t="shared" si="21"/>
        <v/>
      </c>
      <c r="U261" s="39" t="str">
        <f t="shared" si="22"/>
        <v/>
      </c>
      <c r="V261" s="170"/>
      <c r="W261" s="40"/>
      <c r="X261" s="41" t="str">
        <f t="shared" si="23"/>
        <v/>
      </c>
      <c r="Y261" s="205" t="str">
        <f t="shared" si="18"/>
        <v/>
      </c>
      <c r="Z261" s="205" t="str">
        <f t="shared" si="19"/>
        <v/>
      </c>
      <c r="AA261" s="163">
        <f t="shared" si="20"/>
        <v>0</v>
      </c>
    </row>
    <row r="262" spans="1:27" ht="26.1" customHeight="1" thickTop="1" thickBot="1">
      <c r="A262" s="32"/>
      <c r="B262" s="33"/>
      <c r="C262" s="32"/>
      <c r="D262" s="34"/>
      <c r="E262" s="35"/>
      <c r="F262" s="36"/>
      <c r="G262" s="34"/>
      <c r="H262" s="1"/>
      <c r="I262" s="2"/>
      <c r="J262" s="1"/>
      <c r="K262" s="2"/>
      <c r="L262" s="1"/>
      <c r="M262" s="2"/>
      <c r="N262" s="1"/>
      <c r="O262" s="2"/>
      <c r="P262" s="1"/>
      <c r="Q262" s="2"/>
      <c r="R262" s="1"/>
      <c r="S262" s="2"/>
      <c r="T262" s="169" t="str">
        <f t="shared" si="21"/>
        <v/>
      </c>
      <c r="U262" s="39" t="str">
        <f t="shared" si="22"/>
        <v/>
      </c>
      <c r="V262" s="170"/>
      <c r="W262" s="40"/>
      <c r="X262" s="41" t="str">
        <f t="shared" si="23"/>
        <v/>
      </c>
      <c r="Y262" s="205" t="str">
        <f t="shared" si="18"/>
        <v/>
      </c>
      <c r="Z262" s="205" t="str">
        <f t="shared" si="19"/>
        <v/>
      </c>
      <c r="AA262" s="163">
        <f t="shared" si="20"/>
        <v>0</v>
      </c>
    </row>
    <row r="263" spans="1:27" ht="26.1" customHeight="1" thickTop="1" thickBot="1">
      <c r="A263" s="32"/>
      <c r="B263" s="33"/>
      <c r="C263" s="32"/>
      <c r="D263" s="34"/>
      <c r="E263" s="35"/>
      <c r="F263" s="36"/>
      <c r="G263" s="34"/>
      <c r="H263" s="1"/>
      <c r="I263" s="2"/>
      <c r="J263" s="1"/>
      <c r="K263" s="2"/>
      <c r="L263" s="1"/>
      <c r="M263" s="2"/>
      <c r="N263" s="1"/>
      <c r="O263" s="2"/>
      <c r="P263" s="1"/>
      <c r="Q263" s="2"/>
      <c r="R263" s="1"/>
      <c r="S263" s="2"/>
      <c r="T263" s="169" t="str">
        <f t="shared" si="21"/>
        <v/>
      </c>
      <c r="U263" s="39" t="str">
        <f t="shared" si="22"/>
        <v/>
      </c>
      <c r="V263" s="170"/>
      <c r="W263" s="40"/>
      <c r="X263" s="41" t="str">
        <f t="shared" si="23"/>
        <v/>
      </c>
      <c r="Y263" s="205" t="str">
        <f t="shared" si="18"/>
        <v/>
      </c>
      <c r="Z263" s="205" t="str">
        <f t="shared" si="19"/>
        <v/>
      </c>
      <c r="AA263" s="163">
        <f t="shared" si="20"/>
        <v>0</v>
      </c>
    </row>
    <row r="264" spans="1:27" ht="26.1" customHeight="1" thickTop="1" thickBot="1">
      <c r="A264" s="32"/>
      <c r="B264" s="33"/>
      <c r="C264" s="32"/>
      <c r="D264" s="34"/>
      <c r="E264" s="35"/>
      <c r="F264" s="36"/>
      <c r="G264" s="34"/>
      <c r="H264" s="1"/>
      <c r="I264" s="2"/>
      <c r="J264" s="1"/>
      <c r="K264" s="2"/>
      <c r="L264" s="1"/>
      <c r="M264" s="2"/>
      <c r="N264" s="1"/>
      <c r="O264" s="2"/>
      <c r="P264" s="1"/>
      <c r="Q264" s="2"/>
      <c r="R264" s="1"/>
      <c r="S264" s="2"/>
      <c r="T264" s="169" t="str">
        <f t="shared" si="21"/>
        <v/>
      </c>
      <c r="U264" s="39" t="str">
        <f t="shared" si="22"/>
        <v/>
      </c>
      <c r="V264" s="170"/>
      <c r="W264" s="40"/>
      <c r="X264" s="41" t="str">
        <f t="shared" si="23"/>
        <v/>
      </c>
      <c r="Y264" s="205" t="str">
        <f t="shared" si="18"/>
        <v/>
      </c>
      <c r="Z264" s="205" t="str">
        <f t="shared" si="19"/>
        <v/>
      </c>
      <c r="AA264" s="163">
        <f t="shared" si="20"/>
        <v>0</v>
      </c>
    </row>
    <row r="265" spans="1:27" ht="26.1" customHeight="1" thickTop="1" thickBot="1">
      <c r="A265" s="32"/>
      <c r="B265" s="33"/>
      <c r="C265" s="32"/>
      <c r="D265" s="34"/>
      <c r="E265" s="35"/>
      <c r="F265" s="36"/>
      <c r="G265" s="34"/>
      <c r="H265" s="1"/>
      <c r="I265" s="2"/>
      <c r="J265" s="1"/>
      <c r="K265" s="2"/>
      <c r="L265" s="1"/>
      <c r="M265" s="2"/>
      <c r="N265" s="1"/>
      <c r="O265" s="2"/>
      <c r="P265" s="1"/>
      <c r="Q265" s="2"/>
      <c r="R265" s="1"/>
      <c r="S265" s="2"/>
      <c r="T265" s="169" t="str">
        <f t="shared" si="21"/>
        <v/>
      </c>
      <c r="U265" s="39" t="str">
        <f t="shared" si="22"/>
        <v/>
      </c>
      <c r="V265" s="170"/>
      <c r="W265" s="40"/>
      <c r="X265" s="41" t="str">
        <f t="shared" si="23"/>
        <v/>
      </c>
      <c r="Y265" s="205" t="str">
        <f t="shared" si="18"/>
        <v/>
      </c>
      <c r="Z265" s="205" t="str">
        <f t="shared" si="19"/>
        <v/>
      </c>
      <c r="AA265" s="163">
        <f t="shared" si="20"/>
        <v>0</v>
      </c>
    </row>
    <row r="266" spans="1:27" ht="26.1" customHeight="1" thickTop="1" thickBot="1">
      <c r="A266" s="32"/>
      <c r="B266" s="33"/>
      <c r="C266" s="32"/>
      <c r="D266" s="34"/>
      <c r="E266" s="35"/>
      <c r="F266" s="36"/>
      <c r="G266" s="34"/>
      <c r="H266" s="1"/>
      <c r="I266" s="2"/>
      <c r="J266" s="1"/>
      <c r="K266" s="2"/>
      <c r="L266" s="1"/>
      <c r="M266" s="2"/>
      <c r="N266" s="1"/>
      <c r="O266" s="2"/>
      <c r="P266" s="1"/>
      <c r="Q266" s="2"/>
      <c r="R266" s="1"/>
      <c r="S266" s="2"/>
      <c r="T266" s="169" t="str">
        <f t="shared" si="21"/>
        <v/>
      </c>
      <c r="U266" s="39" t="str">
        <f t="shared" si="22"/>
        <v/>
      </c>
      <c r="V266" s="170"/>
      <c r="W266" s="40"/>
      <c r="X266" s="41" t="str">
        <f t="shared" si="23"/>
        <v/>
      </c>
      <c r="Y266" s="205" t="str">
        <f t="shared" si="18"/>
        <v/>
      </c>
      <c r="Z266" s="205" t="str">
        <f t="shared" si="19"/>
        <v/>
      </c>
      <c r="AA266" s="163">
        <f t="shared" si="20"/>
        <v>0</v>
      </c>
    </row>
    <row r="267" spans="1:27" ht="26.1" customHeight="1" thickTop="1" thickBot="1">
      <c r="A267" s="32"/>
      <c r="B267" s="33"/>
      <c r="C267" s="32"/>
      <c r="D267" s="34"/>
      <c r="E267" s="35"/>
      <c r="F267" s="36"/>
      <c r="G267" s="34"/>
      <c r="H267" s="1"/>
      <c r="I267" s="2"/>
      <c r="J267" s="1"/>
      <c r="K267" s="2"/>
      <c r="L267" s="1"/>
      <c r="M267" s="2"/>
      <c r="N267" s="1"/>
      <c r="O267" s="2"/>
      <c r="P267" s="1"/>
      <c r="Q267" s="2"/>
      <c r="R267" s="1"/>
      <c r="S267" s="2"/>
      <c r="T267" s="169" t="str">
        <f t="shared" si="21"/>
        <v/>
      </c>
      <c r="U267" s="39" t="str">
        <f t="shared" si="22"/>
        <v/>
      </c>
      <c r="V267" s="170"/>
      <c r="W267" s="40"/>
      <c r="X267" s="41" t="str">
        <f t="shared" si="23"/>
        <v/>
      </c>
      <c r="Y267" s="205" t="str">
        <f t="shared" si="18"/>
        <v/>
      </c>
      <c r="Z267" s="205" t="str">
        <f t="shared" si="19"/>
        <v/>
      </c>
      <c r="AA267" s="163">
        <f t="shared" si="20"/>
        <v>0</v>
      </c>
    </row>
    <row r="268" spans="1:27" ht="26.1" customHeight="1" thickTop="1" thickBot="1">
      <c r="A268" s="32"/>
      <c r="B268" s="33"/>
      <c r="C268" s="32"/>
      <c r="D268" s="34"/>
      <c r="E268" s="35"/>
      <c r="F268" s="36"/>
      <c r="G268" s="34"/>
      <c r="H268" s="1"/>
      <c r="I268" s="2"/>
      <c r="J268" s="1"/>
      <c r="K268" s="2"/>
      <c r="L268" s="1"/>
      <c r="M268" s="2"/>
      <c r="N268" s="1"/>
      <c r="O268" s="2"/>
      <c r="P268" s="1"/>
      <c r="Q268" s="2"/>
      <c r="R268" s="1"/>
      <c r="S268" s="2"/>
      <c r="T268" s="169" t="str">
        <f t="shared" si="21"/>
        <v/>
      </c>
      <c r="U268" s="39" t="str">
        <f t="shared" si="22"/>
        <v/>
      </c>
      <c r="V268" s="170"/>
      <c r="W268" s="40"/>
      <c r="X268" s="41" t="str">
        <f t="shared" si="23"/>
        <v/>
      </c>
      <c r="Y268" s="205" t="str">
        <f t="shared" si="18"/>
        <v/>
      </c>
      <c r="Z268" s="205" t="str">
        <f t="shared" si="19"/>
        <v/>
      </c>
      <c r="AA268" s="163">
        <f t="shared" si="20"/>
        <v>0</v>
      </c>
    </row>
    <row r="269" spans="1:27" ht="26.1" customHeight="1" thickTop="1" thickBot="1">
      <c r="A269" s="32"/>
      <c r="B269" s="33"/>
      <c r="C269" s="32"/>
      <c r="D269" s="34"/>
      <c r="E269" s="35"/>
      <c r="F269" s="36"/>
      <c r="G269" s="34"/>
      <c r="H269" s="1"/>
      <c r="I269" s="2"/>
      <c r="J269" s="1"/>
      <c r="K269" s="2"/>
      <c r="L269" s="1"/>
      <c r="M269" s="2"/>
      <c r="N269" s="1"/>
      <c r="O269" s="2"/>
      <c r="P269" s="1"/>
      <c r="Q269" s="2"/>
      <c r="R269" s="1"/>
      <c r="S269" s="2"/>
      <c r="T269" s="169" t="str">
        <f t="shared" si="21"/>
        <v/>
      </c>
      <c r="U269" s="39" t="str">
        <f t="shared" si="22"/>
        <v/>
      </c>
      <c r="V269" s="170"/>
      <c r="W269" s="40"/>
      <c r="X269" s="41" t="str">
        <f t="shared" si="23"/>
        <v/>
      </c>
      <c r="Y269" s="205" t="str">
        <f t="shared" si="18"/>
        <v/>
      </c>
      <c r="Z269" s="205" t="str">
        <f t="shared" si="19"/>
        <v/>
      </c>
      <c r="AA269" s="163">
        <f t="shared" si="20"/>
        <v>0</v>
      </c>
    </row>
    <row r="270" spans="1:27" ht="26.1" customHeight="1" thickTop="1" thickBot="1">
      <c r="A270" s="32"/>
      <c r="B270" s="33"/>
      <c r="C270" s="32"/>
      <c r="D270" s="34"/>
      <c r="E270" s="35"/>
      <c r="F270" s="36"/>
      <c r="G270" s="34"/>
      <c r="H270" s="1"/>
      <c r="I270" s="2"/>
      <c r="J270" s="1"/>
      <c r="K270" s="2"/>
      <c r="L270" s="1"/>
      <c r="M270" s="2"/>
      <c r="N270" s="1"/>
      <c r="O270" s="2"/>
      <c r="P270" s="1"/>
      <c r="Q270" s="2"/>
      <c r="R270" s="1"/>
      <c r="S270" s="2"/>
      <c r="T270" s="169" t="str">
        <f t="shared" si="21"/>
        <v/>
      </c>
      <c r="U270" s="39" t="str">
        <f t="shared" si="22"/>
        <v/>
      </c>
      <c r="V270" s="170"/>
      <c r="W270" s="40"/>
      <c r="X270" s="41" t="str">
        <f t="shared" si="23"/>
        <v/>
      </c>
      <c r="Y270" s="205" t="str">
        <f t="shared" ref="Y270:Y333" si="24">IF(AND(COUNTA(G270)=1,COUNTIF(T270:U270,"x")=0),1,"")</f>
        <v/>
      </c>
      <c r="Z270" s="205" t="str">
        <f t="shared" ref="Z270:Z333" si="25">IF(AND($Y270=1,F270="x"),1,"")</f>
        <v/>
      </c>
      <c r="AA270" s="163">
        <f t="shared" ref="AA270:AA333" si="26">IF(AND(U270="X",F270="X"),1,0)</f>
        <v>0</v>
      </c>
    </row>
    <row r="271" spans="1:27" ht="26.1" customHeight="1" thickTop="1" thickBot="1">
      <c r="A271" s="32"/>
      <c r="B271" s="33"/>
      <c r="C271" s="32"/>
      <c r="D271" s="34"/>
      <c r="E271" s="35"/>
      <c r="F271" s="36"/>
      <c r="G271" s="34"/>
      <c r="H271" s="1"/>
      <c r="I271" s="2"/>
      <c r="J271" s="1"/>
      <c r="K271" s="2"/>
      <c r="L271" s="1"/>
      <c r="M271" s="2"/>
      <c r="N271" s="1"/>
      <c r="O271" s="2"/>
      <c r="P271" s="1"/>
      <c r="Q271" s="2"/>
      <c r="R271" s="1"/>
      <c r="S271" s="2"/>
      <c r="T271" s="169" t="str">
        <f t="shared" ref="T271:T334" si="27">IF(AND(COUNTA(I271,K271,M271,O271,Q271,S271)=0,COUNTA(H271,J271,L271,N271,P271,R271)=6),"x","")</f>
        <v/>
      </c>
      <c r="U271" s="39" t="str">
        <f t="shared" ref="U271:U334" si="28">IF(COUNTA(I271,K271,M271,O271,Q271,S271)=1,"x","")</f>
        <v/>
      </c>
      <c r="V271" s="170"/>
      <c r="W271" s="40"/>
      <c r="X271" s="41" t="str">
        <f t="shared" ref="X271:X334" si="29">IF(AND(T271="x",U271="",V271&gt;0),EDATE(V271,$X$9),"")</f>
        <v/>
      </c>
      <c r="Y271" s="205" t="str">
        <f t="shared" si="24"/>
        <v/>
      </c>
      <c r="Z271" s="205" t="str">
        <f t="shared" si="25"/>
        <v/>
      </c>
      <c r="AA271" s="163">
        <f t="shared" si="26"/>
        <v>0</v>
      </c>
    </row>
    <row r="272" spans="1:27" ht="26.1" customHeight="1" thickTop="1" thickBot="1">
      <c r="A272" s="32"/>
      <c r="B272" s="33"/>
      <c r="C272" s="32"/>
      <c r="D272" s="34"/>
      <c r="E272" s="35"/>
      <c r="F272" s="36"/>
      <c r="G272" s="34"/>
      <c r="H272" s="1"/>
      <c r="I272" s="2"/>
      <c r="J272" s="1"/>
      <c r="K272" s="2"/>
      <c r="L272" s="1"/>
      <c r="M272" s="2"/>
      <c r="N272" s="1"/>
      <c r="O272" s="2"/>
      <c r="P272" s="1"/>
      <c r="Q272" s="2"/>
      <c r="R272" s="1"/>
      <c r="S272" s="2"/>
      <c r="T272" s="169" t="str">
        <f t="shared" si="27"/>
        <v/>
      </c>
      <c r="U272" s="39" t="str">
        <f t="shared" si="28"/>
        <v/>
      </c>
      <c r="V272" s="170"/>
      <c r="W272" s="40"/>
      <c r="X272" s="41" t="str">
        <f t="shared" si="29"/>
        <v/>
      </c>
      <c r="Y272" s="205" t="str">
        <f t="shared" si="24"/>
        <v/>
      </c>
      <c r="Z272" s="205" t="str">
        <f t="shared" si="25"/>
        <v/>
      </c>
      <c r="AA272" s="163">
        <f t="shared" si="26"/>
        <v>0</v>
      </c>
    </row>
    <row r="273" spans="1:27" ht="26.1" customHeight="1" thickTop="1" thickBot="1">
      <c r="A273" s="32"/>
      <c r="B273" s="33"/>
      <c r="C273" s="32"/>
      <c r="D273" s="34"/>
      <c r="E273" s="35"/>
      <c r="F273" s="36"/>
      <c r="G273" s="34"/>
      <c r="H273" s="1"/>
      <c r="I273" s="2"/>
      <c r="J273" s="1"/>
      <c r="K273" s="2"/>
      <c r="L273" s="1"/>
      <c r="M273" s="2"/>
      <c r="N273" s="1"/>
      <c r="O273" s="2"/>
      <c r="P273" s="1"/>
      <c r="Q273" s="2"/>
      <c r="R273" s="1"/>
      <c r="S273" s="2"/>
      <c r="T273" s="169" t="str">
        <f t="shared" si="27"/>
        <v/>
      </c>
      <c r="U273" s="39" t="str">
        <f t="shared" si="28"/>
        <v/>
      </c>
      <c r="V273" s="170"/>
      <c r="W273" s="40"/>
      <c r="X273" s="41" t="str">
        <f t="shared" si="29"/>
        <v/>
      </c>
      <c r="Y273" s="205" t="str">
        <f t="shared" si="24"/>
        <v/>
      </c>
      <c r="Z273" s="205" t="str">
        <f t="shared" si="25"/>
        <v/>
      </c>
      <c r="AA273" s="163">
        <f t="shared" si="26"/>
        <v>0</v>
      </c>
    </row>
    <row r="274" spans="1:27" ht="26.1" customHeight="1" thickTop="1" thickBot="1">
      <c r="A274" s="32"/>
      <c r="B274" s="33"/>
      <c r="C274" s="32"/>
      <c r="D274" s="34"/>
      <c r="E274" s="35"/>
      <c r="F274" s="36"/>
      <c r="G274" s="34"/>
      <c r="H274" s="1"/>
      <c r="I274" s="2"/>
      <c r="J274" s="1"/>
      <c r="K274" s="2"/>
      <c r="L274" s="1"/>
      <c r="M274" s="2"/>
      <c r="N274" s="1"/>
      <c r="O274" s="2"/>
      <c r="P274" s="1"/>
      <c r="Q274" s="2"/>
      <c r="R274" s="1"/>
      <c r="S274" s="2"/>
      <c r="T274" s="169" t="str">
        <f t="shared" si="27"/>
        <v/>
      </c>
      <c r="U274" s="39" t="str">
        <f t="shared" si="28"/>
        <v/>
      </c>
      <c r="V274" s="170"/>
      <c r="W274" s="40"/>
      <c r="X274" s="41" t="str">
        <f t="shared" si="29"/>
        <v/>
      </c>
      <c r="Y274" s="205" t="str">
        <f t="shared" si="24"/>
        <v/>
      </c>
      <c r="Z274" s="205" t="str">
        <f t="shared" si="25"/>
        <v/>
      </c>
      <c r="AA274" s="163">
        <f t="shared" si="26"/>
        <v>0</v>
      </c>
    </row>
    <row r="275" spans="1:27" ht="26.1" customHeight="1" thickTop="1" thickBot="1">
      <c r="A275" s="32"/>
      <c r="B275" s="33"/>
      <c r="C275" s="32"/>
      <c r="D275" s="34"/>
      <c r="E275" s="35"/>
      <c r="F275" s="36"/>
      <c r="G275" s="34"/>
      <c r="H275" s="1"/>
      <c r="I275" s="2"/>
      <c r="J275" s="1"/>
      <c r="K275" s="2"/>
      <c r="L275" s="1"/>
      <c r="M275" s="2"/>
      <c r="N275" s="1"/>
      <c r="O275" s="2"/>
      <c r="P275" s="1"/>
      <c r="Q275" s="2"/>
      <c r="R275" s="1"/>
      <c r="S275" s="2"/>
      <c r="T275" s="169" t="str">
        <f t="shared" si="27"/>
        <v/>
      </c>
      <c r="U275" s="39" t="str">
        <f t="shared" si="28"/>
        <v/>
      </c>
      <c r="V275" s="170"/>
      <c r="W275" s="40"/>
      <c r="X275" s="41" t="str">
        <f t="shared" si="29"/>
        <v/>
      </c>
      <c r="Y275" s="205" t="str">
        <f t="shared" si="24"/>
        <v/>
      </c>
      <c r="Z275" s="205" t="str">
        <f t="shared" si="25"/>
        <v/>
      </c>
      <c r="AA275" s="163">
        <f t="shared" si="26"/>
        <v>0</v>
      </c>
    </row>
    <row r="276" spans="1:27" ht="26.1" customHeight="1" thickTop="1" thickBot="1">
      <c r="A276" s="32"/>
      <c r="B276" s="33"/>
      <c r="C276" s="32"/>
      <c r="D276" s="34"/>
      <c r="E276" s="35"/>
      <c r="F276" s="36"/>
      <c r="G276" s="34"/>
      <c r="H276" s="1"/>
      <c r="I276" s="2"/>
      <c r="J276" s="1"/>
      <c r="K276" s="2"/>
      <c r="L276" s="1"/>
      <c r="M276" s="2"/>
      <c r="N276" s="1"/>
      <c r="O276" s="2"/>
      <c r="P276" s="1"/>
      <c r="Q276" s="2"/>
      <c r="R276" s="1"/>
      <c r="S276" s="2"/>
      <c r="T276" s="169" t="str">
        <f t="shared" si="27"/>
        <v/>
      </c>
      <c r="U276" s="39" t="str">
        <f t="shared" si="28"/>
        <v/>
      </c>
      <c r="V276" s="170"/>
      <c r="W276" s="40"/>
      <c r="X276" s="41" t="str">
        <f t="shared" si="29"/>
        <v/>
      </c>
      <c r="Y276" s="205" t="str">
        <f t="shared" si="24"/>
        <v/>
      </c>
      <c r="Z276" s="205" t="str">
        <f t="shared" si="25"/>
        <v/>
      </c>
      <c r="AA276" s="163">
        <f t="shared" si="26"/>
        <v>0</v>
      </c>
    </row>
    <row r="277" spans="1:27" ht="26.1" customHeight="1" thickTop="1" thickBot="1">
      <c r="A277" s="32"/>
      <c r="B277" s="33"/>
      <c r="C277" s="32"/>
      <c r="D277" s="34"/>
      <c r="E277" s="35"/>
      <c r="F277" s="36"/>
      <c r="G277" s="34"/>
      <c r="H277" s="1"/>
      <c r="I277" s="2"/>
      <c r="J277" s="1"/>
      <c r="K277" s="2"/>
      <c r="L277" s="1"/>
      <c r="M277" s="2"/>
      <c r="N277" s="1"/>
      <c r="O277" s="2"/>
      <c r="P277" s="1"/>
      <c r="Q277" s="2"/>
      <c r="R277" s="1"/>
      <c r="S277" s="2"/>
      <c r="T277" s="169" t="str">
        <f t="shared" si="27"/>
        <v/>
      </c>
      <c r="U277" s="39" t="str">
        <f t="shared" si="28"/>
        <v/>
      </c>
      <c r="V277" s="170"/>
      <c r="W277" s="40"/>
      <c r="X277" s="41" t="str">
        <f t="shared" si="29"/>
        <v/>
      </c>
      <c r="Y277" s="205" t="str">
        <f t="shared" si="24"/>
        <v/>
      </c>
      <c r="Z277" s="205" t="str">
        <f t="shared" si="25"/>
        <v/>
      </c>
      <c r="AA277" s="163">
        <f t="shared" si="26"/>
        <v>0</v>
      </c>
    </row>
    <row r="278" spans="1:27" ht="26.1" customHeight="1" thickTop="1" thickBot="1">
      <c r="A278" s="32"/>
      <c r="B278" s="33"/>
      <c r="C278" s="32"/>
      <c r="D278" s="34"/>
      <c r="E278" s="35"/>
      <c r="F278" s="36"/>
      <c r="G278" s="34"/>
      <c r="H278" s="1"/>
      <c r="I278" s="2"/>
      <c r="J278" s="1"/>
      <c r="K278" s="2"/>
      <c r="L278" s="1"/>
      <c r="M278" s="2"/>
      <c r="N278" s="1"/>
      <c r="O278" s="2"/>
      <c r="P278" s="1"/>
      <c r="Q278" s="2"/>
      <c r="R278" s="1"/>
      <c r="S278" s="2"/>
      <c r="T278" s="169" t="str">
        <f t="shared" si="27"/>
        <v/>
      </c>
      <c r="U278" s="39" t="str">
        <f t="shared" si="28"/>
        <v/>
      </c>
      <c r="V278" s="170"/>
      <c r="W278" s="40"/>
      <c r="X278" s="41" t="str">
        <f t="shared" si="29"/>
        <v/>
      </c>
      <c r="Y278" s="205" t="str">
        <f t="shared" si="24"/>
        <v/>
      </c>
      <c r="Z278" s="205" t="str">
        <f t="shared" si="25"/>
        <v/>
      </c>
      <c r="AA278" s="163">
        <f t="shared" si="26"/>
        <v>0</v>
      </c>
    </row>
    <row r="279" spans="1:27" ht="26.1" customHeight="1" thickTop="1" thickBot="1">
      <c r="A279" s="32"/>
      <c r="B279" s="33"/>
      <c r="C279" s="32"/>
      <c r="D279" s="34"/>
      <c r="E279" s="35"/>
      <c r="F279" s="36"/>
      <c r="G279" s="34"/>
      <c r="H279" s="1"/>
      <c r="I279" s="2"/>
      <c r="J279" s="1"/>
      <c r="K279" s="2"/>
      <c r="L279" s="1"/>
      <c r="M279" s="2"/>
      <c r="N279" s="1"/>
      <c r="O279" s="2"/>
      <c r="P279" s="1"/>
      <c r="Q279" s="2"/>
      <c r="R279" s="1"/>
      <c r="S279" s="2"/>
      <c r="T279" s="169" t="str">
        <f t="shared" si="27"/>
        <v/>
      </c>
      <c r="U279" s="39" t="str">
        <f t="shared" si="28"/>
        <v/>
      </c>
      <c r="V279" s="170"/>
      <c r="W279" s="40"/>
      <c r="X279" s="41" t="str">
        <f t="shared" si="29"/>
        <v/>
      </c>
      <c r="Y279" s="205" t="str">
        <f t="shared" si="24"/>
        <v/>
      </c>
      <c r="Z279" s="205" t="str">
        <f t="shared" si="25"/>
        <v/>
      </c>
      <c r="AA279" s="163">
        <f t="shared" si="26"/>
        <v>0</v>
      </c>
    </row>
    <row r="280" spans="1:27" ht="26.1" customHeight="1" thickTop="1" thickBot="1">
      <c r="A280" s="32"/>
      <c r="B280" s="33"/>
      <c r="C280" s="32"/>
      <c r="D280" s="34"/>
      <c r="E280" s="35"/>
      <c r="F280" s="36"/>
      <c r="G280" s="34"/>
      <c r="H280" s="1"/>
      <c r="I280" s="2"/>
      <c r="J280" s="1"/>
      <c r="K280" s="2"/>
      <c r="L280" s="1"/>
      <c r="M280" s="2"/>
      <c r="N280" s="1"/>
      <c r="O280" s="2"/>
      <c r="P280" s="1"/>
      <c r="Q280" s="2"/>
      <c r="R280" s="1"/>
      <c r="S280" s="2"/>
      <c r="T280" s="169" t="str">
        <f t="shared" si="27"/>
        <v/>
      </c>
      <c r="U280" s="39" t="str">
        <f t="shared" si="28"/>
        <v/>
      </c>
      <c r="V280" s="170"/>
      <c r="W280" s="40"/>
      <c r="X280" s="41" t="str">
        <f t="shared" si="29"/>
        <v/>
      </c>
      <c r="Y280" s="205" t="str">
        <f t="shared" si="24"/>
        <v/>
      </c>
      <c r="Z280" s="205" t="str">
        <f t="shared" si="25"/>
        <v/>
      </c>
      <c r="AA280" s="163">
        <f t="shared" si="26"/>
        <v>0</v>
      </c>
    </row>
    <row r="281" spans="1:27" ht="26.1" customHeight="1" thickTop="1" thickBot="1">
      <c r="A281" s="32"/>
      <c r="B281" s="33"/>
      <c r="C281" s="32"/>
      <c r="D281" s="34"/>
      <c r="E281" s="35"/>
      <c r="F281" s="36"/>
      <c r="G281" s="34"/>
      <c r="H281" s="1"/>
      <c r="I281" s="2"/>
      <c r="J281" s="1"/>
      <c r="K281" s="2"/>
      <c r="L281" s="1"/>
      <c r="M281" s="2"/>
      <c r="N281" s="1"/>
      <c r="O281" s="2"/>
      <c r="P281" s="1"/>
      <c r="Q281" s="2"/>
      <c r="R281" s="1"/>
      <c r="S281" s="2"/>
      <c r="T281" s="169" t="str">
        <f t="shared" si="27"/>
        <v/>
      </c>
      <c r="U281" s="39" t="str">
        <f t="shared" si="28"/>
        <v/>
      </c>
      <c r="V281" s="170"/>
      <c r="W281" s="40"/>
      <c r="X281" s="41" t="str">
        <f t="shared" si="29"/>
        <v/>
      </c>
      <c r="Y281" s="205" t="str">
        <f t="shared" si="24"/>
        <v/>
      </c>
      <c r="Z281" s="205" t="str">
        <f t="shared" si="25"/>
        <v/>
      </c>
      <c r="AA281" s="163">
        <f t="shared" si="26"/>
        <v>0</v>
      </c>
    </row>
    <row r="282" spans="1:27" ht="26.1" customHeight="1" thickTop="1" thickBot="1">
      <c r="A282" s="32"/>
      <c r="B282" s="33"/>
      <c r="C282" s="32"/>
      <c r="D282" s="34"/>
      <c r="E282" s="35"/>
      <c r="F282" s="36"/>
      <c r="G282" s="34"/>
      <c r="H282" s="1"/>
      <c r="I282" s="2"/>
      <c r="J282" s="1"/>
      <c r="K282" s="2"/>
      <c r="L282" s="1"/>
      <c r="M282" s="2"/>
      <c r="N282" s="1"/>
      <c r="O282" s="2"/>
      <c r="P282" s="1"/>
      <c r="Q282" s="2"/>
      <c r="R282" s="1"/>
      <c r="S282" s="2"/>
      <c r="T282" s="169" t="str">
        <f t="shared" si="27"/>
        <v/>
      </c>
      <c r="U282" s="39" t="str">
        <f t="shared" si="28"/>
        <v/>
      </c>
      <c r="V282" s="170"/>
      <c r="W282" s="40"/>
      <c r="X282" s="41" t="str">
        <f t="shared" si="29"/>
        <v/>
      </c>
      <c r="Y282" s="205" t="str">
        <f t="shared" si="24"/>
        <v/>
      </c>
      <c r="Z282" s="205" t="str">
        <f t="shared" si="25"/>
        <v/>
      </c>
      <c r="AA282" s="163">
        <f t="shared" si="26"/>
        <v>0</v>
      </c>
    </row>
    <row r="283" spans="1:27" ht="26.1" customHeight="1" thickTop="1" thickBot="1">
      <c r="A283" s="32"/>
      <c r="B283" s="33"/>
      <c r="C283" s="32"/>
      <c r="D283" s="34"/>
      <c r="E283" s="35"/>
      <c r="F283" s="36"/>
      <c r="G283" s="34"/>
      <c r="H283" s="1"/>
      <c r="I283" s="2"/>
      <c r="J283" s="1"/>
      <c r="K283" s="2"/>
      <c r="L283" s="1"/>
      <c r="M283" s="2"/>
      <c r="N283" s="1"/>
      <c r="O283" s="2"/>
      <c r="P283" s="1"/>
      <c r="Q283" s="2"/>
      <c r="R283" s="1"/>
      <c r="S283" s="2"/>
      <c r="T283" s="169" t="str">
        <f t="shared" si="27"/>
        <v/>
      </c>
      <c r="U283" s="39" t="str">
        <f t="shared" si="28"/>
        <v/>
      </c>
      <c r="V283" s="170"/>
      <c r="W283" s="40"/>
      <c r="X283" s="41" t="str">
        <f t="shared" si="29"/>
        <v/>
      </c>
      <c r="Y283" s="205" t="str">
        <f t="shared" si="24"/>
        <v/>
      </c>
      <c r="Z283" s="205" t="str">
        <f t="shared" si="25"/>
        <v/>
      </c>
      <c r="AA283" s="163">
        <f t="shared" si="26"/>
        <v>0</v>
      </c>
    </row>
    <row r="284" spans="1:27" ht="26.1" customHeight="1" thickTop="1" thickBot="1">
      <c r="A284" s="32"/>
      <c r="B284" s="33"/>
      <c r="C284" s="32"/>
      <c r="D284" s="34"/>
      <c r="E284" s="35"/>
      <c r="F284" s="36"/>
      <c r="G284" s="34"/>
      <c r="H284" s="1"/>
      <c r="I284" s="2"/>
      <c r="J284" s="1"/>
      <c r="K284" s="2"/>
      <c r="L284" s="1"/>
      <c r="M284" s="2"/>
      <c r="N284" s="1"/>
      <c r="O284" s="2"/>
      <c r="P284" s="1"/>
      <c r="Q284" s="2"/>
      <c r="R284" s="1"/>
      <c r="S284" s="2"/>
      <c r="T284" s="169" t="str">
        <f t="shared" si="27"/>
        <v/>
      </c>
      <c r="U284" s="39" t="str">
        <f t="shared" si="28"/>
        <v/>
      </c>
      <c r="V284" s="170"/>
      <c r="W284" s="40"/>
      <c r="X284" s="41" t="str">
        <f t="shared" si="29"/>
        <v/>
      </c>
      <c r="Y284" s="205" t="str">
        <f t="shared" si="24"/>
        <v/>
      </c>
      <c r="Z284" s="205" t="str">
        <f t="shared" si="25"/>
        <v/>
      </c>
      <c r="AA284" s="163">
        <f t="shared" si="26"/>
        <v>0</v>
      </c>
    </row>
    <row r="285" spans="1:27" ht="26.1" customHeight="1" thickTop="1" thickBot="1">
      <c r="A285" s="32"/>
      <c r="B285" s="33"/>
      <c r="C285" s="32"/>
      <c r="D285" s="34"/>
      <c r="E285" s="35"/>
      <c r="F285" s="36"/>
      <c r="G285" s="34"/>
      <c r="H285" s="1"/>
      <c r="I285" s="2"/>
      <c r="J285" s="1"/>
      <c r="K285" s="2"/>
      <c r="L285" s="1"/>
      <c r="M285" s="2"/>
      <c r="N285" s="1"/>
      <c r="O285" s="2"/>
      <c r="P285" s="1"/>
      <c r="Q285" s="2"/>
      <c r="R285" s="1"/>
      <c r="S285" s="2"/>
      <c r="T285" s="169" t="str">
        <f t="shared" si="27"/>
        <v/>
      </c>
      <c r="U285" s="39" t="str">
        <f t="shared" si="28"/>
        <v/>
      </c>
      <c r="V285" s="170"/>
      <c r="W285" s="40"/>
      <c r="X285" s="41" t="str">
        <f t="shared" si="29"/>
        <v/>
      </c>
      <c r="Y285" s="205" t="str">
        <f t="shared" si="24"/>
        <v/>
      </c>
      <c r="Z285" s="205" t="str">
        <f t="shared" si="25"/>
        <v/>
      </c>
      <c r="AA285" s="163">
        <f t="shared" si="26"/>
        <v>0</v>
      </c>
    </row>
    <row r="286" spans="1:27" ht="26.1" customHeight="1" thickTop="1" thickBot="1">
      <c r="A286" s="32"/>
      <c r="B286" s="33"/>
      <c r="C286" s="32"/>
      <c r="D286" s="34"/>
      <c r="E286" s="35"/>
      <c r="F286" s="36"/>
      <c r="G286" s="34"/>
      <c r="H286" s="1"/>
      <c r="I286" s="2"/>
      <c r="J286" s="1"/>
      <c r="K286" s="2"/>
      <c r="L286" s="1"/>
      <c r="M286" s="2"/>
      <c r="N286" s="1"/>
      <c r="O286" s="2"/>
      <c r="P286" s="1"/>
      <c r="Q286" s="2"/>
      <c r="R286" s="1"/>
      <c r="S286" s="2"/>
      <c r="T286" s="169" t="str">
        <f t="shared" si="27"/>
        <v/>
      </c>
      <c r="U286" s="39" t="str">
        <f t="shared" si="28"/>
        <v/>
      </c>
      <c r="V286" s="170"/>
      <c r="W286" s="40"/>
      <c r="X286" s="41" t="str">
        <f t="shared" si="29"/>
        <v/>
      </c>
      <c r="Y286" s="205" t="str">
        <f t="shared" si="24"/>
        <v/>
      </c>
      <c r="Z286" s="205" t="str">
        <f t="shared" si="25"/>
        <v/>
      </c>
      <c r="AA286" s="163">
        <f t="shared" si="26"/>
        <v>0</v>
      </c>
    </row>
    <row r="287" spans="1:27" ht="26.1" customHeight="1" thickTop="1" thickBot="1">
      <c r="A287" s="32"/>
      <c r="B287" s="33"/>
      <c r="C287" s="32"/>
      <c r="D287" s="34"/>
      <c r="E287" s="35"/>
      <c r="F287" s="36"/>
      <c r="G287" s="34"/>
      <c r="H287" s="1"/>
      <c r="I287" s="2"/>
      <c r="J287" s="1"/>
      <c r="K287" s="2"/>
      <c r="L287" s="1"/>
      <c r="M287" s="2"/>
      <c r="N287" s="1"/>
      <c r="O287" s="2"/>
      <c r="P287" s="1"/>
      <c r="Q287" s="2"/>
      <c r="R287" s="1"/>
      <c r="S287" s="2"/>
      <c r="T287" s="169" t="str">
        <f t="shared" si="27"/>
        <v/>
      </c>
      <c r="U287" s="39" t="str">
        <f t="shared" si="28"/>
        <v/>
      </c>
      <c r="V287" s="170"/>
      <c r="W287" s="40"/>
      <c r="X287" s="41" t="str">
        <f t="shared" si="29"/>
        <v/>
      </c>
      <c r="Y287" s="205" t="str">
        <f t="shared" si="24"/>
        <v/>
      </c>
      <c r="Z287" s="205" t="str">
        <f t="shared" si="25"/>
        <v/>
      </c>
      <c r="AA287" s="163">
        <f t="shared" si="26"/>
        <v>0</v>
      </c>
    </row>
    <row r="288" spans="1:27" ht="26.1" customHeight="1" thickTop="1" thickBot="1">
      <c r="A288" s="32"/>
      <c r="B288" s="33"/>
      <c r="C288" s="32"/>
      <c r="D288" s="34"/>
      <c r="E288" s="35"/>
      <c r="F288" s="36"/>
      <c r="G288" s="34"/>
      <c r="H288" s="1"/>
      <c r="I288" s="2"/>
      <c r="J288" s="1"/>
      <c r="K288" s="2"/>
      <c r="L288" s="1"/>
      <c r="M288" s="2"/>
      <c r="N288" s="1"/>
      <c r="O288" s="2"/>
      <c r="P288" s="1"/>
      <c r="Q288" s="2"/>
      <c r="R288" s="1"/>
      <c r="S288" s="2"/>
      <c r="T288" s="169" t="str">
        <f t="shared" si="27"/>
        <v/>
      </c>
      <c r="U288" s="39" t="str">
        <f t="shared" si="28"/>
        <v/>
      </c>
      <c r="V288" s="170"/>
      <c r="W288" s="40"/>
      <c r="X288" s="41" t="str">
        <f t="shared" si="29"/>
        <v/>
      </c>
      <c r="Y288" s="205" t="str">
        <f t="shared" si="24"/>
        <v/>
      </c>
      <c r="Z288" s="205" t="str">
        <f t="shared" si="25"/>
        <v/>
      </c>
      <c r="AA288" s="163">
        <f t="shared" si="26"/>
        <v>0</v>
      </c>
    </row>
    <row r="289" spans="1:27" ht="26.1" customHeight="1" thickTop="1" thickBot="1">
      <c r="A289" s="32"/>
      <c r="B289" s="33"/>
      <c r="C289" s="32"/>
      <c r="D289" s="34"/>
      <c r="E289" s="35"/>
      <c r="F289" s="36"/>
      <c r="G289" s="34"/>
      <c r="H289" s="1"/>
      <c r="I289" s="2"/>
      <c r="J289" s="1"/>
      <c r="K289" s="2"/>
      <c r="L289" s="1"/>
      <c r="M289" s="2"/>
      <c r="N289" s="1"/>
      <c r="O289" s="2"/>
      <c r="P289" s="1"/>
      <c r="Q289" s="2"/>
      <c r="R289" s="1"/>
      <c r="S289" s="2"/>
      <c r="T289" s="169" t="str">
        <f t="shared" si="27"/>
        <v/>
      </c>
      <c r="U289" s="39" t="str">
        <f t="shared" si="28"/>
        <v/>
      </c>
      <c r="V289" s="170"/>
      <c r="W289" s="40"/>
      <c r="X289" s="41" t="str">
        <f t="shared" si="29"/>
        <v/>
      </c>
      <c r="Y289" s="205" t="str">
        <f t="shared" si="24"/>
        <v/>
      </c>
      <c r="Z289" s="205" t="str">
        <f t="shared" si="25"/>
        <v/>
      </c>
      <c r="AA289" s="163">
        <f t="shared" si="26"/>
        <v>0</v>
      </c>
    </row>
    <row r="290" spans="1:27" ht="26.1" customHeight="1" thickTop="1" thickBot="1">
      <c r="A290" s="32"/>
      <c r="B290" s="33"/>
      <c r="C290" s="32"/>
      <c r="D290" s="34"/>
      <c r="E290" s="35"/>
      <c r="F290" s="36"/>
      <c r="G290" s="34"/>
      <c r="H290" s="1"/>
      <c r="I290" s="2"/>
      <c r="J290" s="1"/>
      <c r="K290" s="2"/>
      <c r="L290" s="1"/>
      <c r="M290" s="2"/>
      <c r="N290" s="1"/>
      <c r="O290" s="2"/>
      <c r="P290" s="1"/>
      <c r="Q290" s="2"/>
      <c r="R290" s="1"/>
      <c r="S290" s="2"/>
      <c r="T290" s="169" t="str">
        <f t="shared" si="27"/>
        <v/>
      </c>
      <c r="U290" s="39" t="str">
        <f t="shared" si="28"/>
        <v/>
      </c>
      <c r="V290" s="170"/>
      <c r="W290" s="40"/>
      <c r="X290" s="41" t="str">
        <f t="shared" si="29"/>
        <v/>
      </c>
      <c r="Y290" s="205" t="str">
        <f t="shared" si="24"/>
        <v/>
      </c>
      <c r="Z290" s="205" t="str">
        <f t="shared" si="25"/>
        <v/>
      </c>
      <c r="AA290" s="163">
        <f t="shared" si="26"/>
        <v>0</v>
      </c>
    </row>
    <row r="291" spans="1:27" ht="26.1" customHeight="1" thickTop="1" thickBot="1">
      <c r="A291" s="32"/>
      <c r="B291" s="33"/>
      <c r="C291" s="32"/>
      <c r="D291" s="34"/>
      <c r="E291" s="35"/>
      <c r="F291" s="36"/>
      <c r="G291" s="34"/>
      <c r="H291" s="1"/>
      <c r="I291" s="2"/>
      <c r="J291" s="1"/>
      <c r="K291" s="2"/>
      <c r="L291" s="1"/>
      <c r="M291" s="2"/>
      <c r="N291" s="1"/>
      <c r="O291" s="2"/>
      <c r="P291" s="1"/>
      <c r="Q291" s="2"/>
      <c r="R291" s="1"/>
      <c r="S291" s="2"/>
      <c r="T291" s="169" t="str">
        <f t="shared" si="27"/>
        <v/>
      </c>
      <c r="U291" s="39" t="str">
        <f t="shared" si="28"/>
        <v/>
      </c>
      <c r="V291" s="170"/>
      <c r="W291" s="40"/>
      <c r="X291" s="41" t="str">
        <f t="shared" si="29"/>
        <v/>
      </c>
      <c r="Y291" s="205" t="str">
        <f t="shared" si="24"/>
        <v/>
      </c>
      <c r="Z291" s="205" t="str">
        <f t="shared" si="25"/>
        <v/>
      </c>
      <c r="AA291" s="163">
        <f t="shared" si="26"/>
        <v>0</v>
      </c>
    </row>
    <row r="292" spans="1:27" ht="26.1" customHeight="1" thickTop="1" thickBot="1">
      <c r="A292" s="32"/>
      <c r="B292" s="33"/>
      <c r="C292" s="32"/>
      <c r="D292" s="34"/>
      <c r="E292" s="35"/>
      <c r="F292" s="36"/>
      <c r="G292" s="34"/>
      <c r="H292" s="1"/>
      <c r="I292" s="2"/>
      <c r="J292" s="1"/>
      <c r="K292" s="2"/>
      <c r="L292" s="1"/>
      <c r="M292" s="2"/>
      <c r="N292" s="1"/>
      <c r="O292" s="2"/>
      <c r="P292" s="1"/>
      <c r="Q292" s="2"/>
      <c r="R292" s="1"/>
      <c r="S292" s="2"/>
      <c r="T292" s="169" t="str">
        <f t="shared" si="27"/>
        <v/>
      </c>
      <c r="U292" s="39" t="str">
        <f t="shared" si="28"/>
        <v/>
      </c>
      <c r="V292" s="170"/>
      <c r="W292" s="40"/>
      <c r="X292" s="41" t="str">
        <f t="shared" si="29"/>
        <v/>
      </c>
      <c r="Y292" s="205" t="str">
        <f t="shared" si="24"/>
        <v/>
      </c>
      <c r="Z292" s="205" t="str">
        <f t="shared" si="25"/>
        <v/>
      </c>
      <c r="AA292" s="163">
        <f t="shared" si="26"/>
        <v>0</v>
      </c>
    </row>
    <row r="293" spans="1:27" ht="26.1" customHeight="1" thickTop="1" thickBot="1">
      <c r="A293" s="32"/>
      <c r="B293" s="33"/>
      <c r="C293" s="32"/>
      <c r="D293" s="34"/>
      <c r="E293" s="35"/>
      <c r="F293" s="36"/>
      <c r="G293" s="34"/>
      <c r="H293" s="1"/>
      <c r="I293" s="2"/>
      <c r="J293" s="1"/>
      <c r="K293" s="2"/>
      <c r="L293" s="1"/>
      <c r="M293" s="2"/>
      <c r="N293" s="1"/>
      <c r="O293" s="2"/>
      <c r="P293" s="1"/>
      <c r="Q293" s="2"/>
      <c r="R293" s="1"/>
      <c r="S293" s="2"/>
      <c r="T293" s="169" t="str">
        <f t="shared" si="27"/>
        <v/>
      </c>
      <c r="U293" s="39" t="str">
        <f t="shared" si="28"/>
        <v/>
      </c>
      <c r="V293" s="170"/>
      <c r="W293" s="40"/>
      <c r="X293" s="41" t="str">
        <f t="shared" si="29"/>
        <v/>
      </c>
      <c r="Y293" s="205" t="str">
        <f t="shared" si="24"/>
        <v/>
      </c>
      <c r="Z293" s="205" t="str">
        <f t="shared" si="25"/>
        <v/>
      </c>
      <c r="AA293" s="163">
        <f t="shared" si="26"/>
        <v>0</v>
      </c>
    </row>
    <row r="294" spans="1:27" ht="26.1" customHeight="1" thickTop="1" thickBot="1">
      <c r="A294" s="32"/>
      <c r="B294" s="33"/>
      <c r="C294" s="32"/>
      <c r="D294" s="34"/>
      <c r="E294" s="35"/>
      <c r="F294" s="36"/>
      <c r="G294" s="34"/>
      <c r="H294" s="1"/>
      <c r="I294" s="2"/>
      <c r="J294" s="1"/>
      <c r="K294" s="2"/>
      <c r="L294" s="1"/>
      <c r="M294" s="2"/>
      <c r="N294" s="1"/>
      <c r="O294" s="2"/>
      <c r="P294" s="1"/>
      <c r="Q294" s="2"/>
      <c r="R294" s="1"/>
      <c r="S294" s="2"/>
      <c r="T294" s="169" t="str">
        <f t="shared" si="27"/>
        <v/>
      </c>
      <c r="U294" s="39" t="str">
        <f t="shared" si="28"/>
        <v/>
      </c>
      <c r="V294" s="170"/>
      <c r="W294" s="40"/>
      <c r="X294" s="41" t="str">
        <f t="shared" si="29"/>
        <v/>
      </c>
      <c r="Y294" s="205" t="str">
        <f t="shared" si="24"/>
        <v/>
      </c>
      <c r="Z294" s="205" t="str">
        <f t="shared" si="25"/>
        <v/>
      </c>
      <c r="AA294" s="163">
        <f t="shared" si="26"/>
        <v>0</v>
      </c>
    </row>
    <row r="295" spans="1:27" ht="26.1" customHeight="1" thickTop="1" thickBot="1">
      <c r="A295" s="32"/>
      <c r="B295" s="33"/>
      <c r="C295" s="32"/>
      <c r="D295" s="34"/>
      <c r="E295" s="35"/>
      <c r="F295" s="36"/>
      <c r="G295" s="34"/>
      <c r="H295" s="1"/>
      <c r="I295" s="2"/>
      <c r="J295" s="1"/>
      <c r="K295" s="2"/>
      <c r="L295" s="1"/>
      <c r="M295" s="2"/>
      <c r="N295" s="1"/>
      <c r="O295" s="2"/>
      <c r="P295" s="1"/>
      <c r="Q295" s="2"/>
      <c r="R295" s="1"/>
      <c r="S295" s="2"/>
      <c r="T295" s="169" t="str">
        <f t="shared" si="27"/>
        <v/>
      </c>
      <c r="U295" s="39" t="str">
        <f t="shared" si="28"/>
        <v/>
      </c>
      <c r="V295" s="170"/>
      <c r="W295" s="40"/>
      <c r="X295" s="41" t="str">
        <f t="shared" si="29"/>
        <v/>
      </c>
      <c r="Y295" s="205" t="str">
        <f t="shared" si="24"/>
        <v/>
      </c>
      <c r="Z295" s="205" t="str">
        <f t="shared" si="25"/>
        <v/>
      </c>
      <c r="AA295" s="163">
        <f t="shared" si="26"/>
        <v>0</v>
      </c>
    </row>
    <row r="296" spans="1:27" ht="26.1" customHeight="1" thickTop="1" thickBot="1">
      <c r="A296" s="32"/>
      <c r="B296" s="33"/>
      <c r="C296" s="32"/>
      <c r="D296" s="34"/>
      <c r="E296" s="35"/>
      <c r="F296" s="36"/>
      <c r="G296" s="34"/>
      <c r="H296" s="1"/>
      <c r="I296" s="2"/>
      <c r="J296" s="1"/>
      <c r="K296" s="2"/>
      <c r="L296" s="1"/>
      <c r="M296" s="2"/>
      <c r="N296" s="1"/>
      <c r="O296" s="2"/>
      <c r="P296" s="1"/>
      <c r="Q296" s="2"/>
      <c r="R296" s="1"/>
      <c r="S296" s="2"/>
      <c r="T296" s="169" t="str">
        <f t="shared" si="27"/>
        <v/>
      </c>
      <c r="U296" s="39" t="str">
        <f t="shared" si="28"/>
        <v/>
      </c>
      <c r="V296" s="170"/>
      <c r="W296" s="40"/>
      <c r="X296" s="41" t="str">
        <f t="shared" si="29"/>
        <v/>
      </c>
      <c r="Y296" s="205" t="str">
        <f t="shared" si="24"/>
        <v/>
      </c>
      <c r="Z296" s="205" t="str">
        <f t="shared" si="25"/>
        <v/>
      </c>
      <c r="AA296" s="163">
        <f t="shared" si="26"/>
        <v>0</v>
      </c>
    </row>
    <row r="297" spans="1:27" ht="26.1" customHeight="1" thickTop="1" thickBot="1">
      <c r="A297" s="32"/>
      <c r="B297" s="33"/>
      <c r="C297" s="32"/>
      <c r="D297" s="34"/>
      <c r="E297" s="35"/>
      <c r="F297" s="36"/>
      <c r="G297" s="34"/>
      <c r="H297" s="1"/>
      <c r="I297" s="2"/>
      <c r="J297" s="1"/>
      <c r="K297" s="2"/>
      <c r="L297" s="1"/>
      <c r="M297" s="2"/>
      <c r="N297" s="1"/>
      <c r="O297" s="2"/>
      <c r="P297" s="1"/>
      <c r="Q297" s="2"/>
      <c r="R297" s="1"/>
      <c r="S297" s="2"/>
      <c r="T297" s="169" t="str">
        <f t="shared" si="27"/>
        <v/>
      </c>
      <c r="U297" s="39" t="str">
        <f t="shared" si="28"/>
        <v/>
      </c>
      <c r="V297" s="170"/>
      <c r="W297" s="40"/>
      <c r="X297" s="41" t="str">
        <f t="shared" si="29"/>
        <v/>
      </c>
      <c r="Y297" s="205" t="str">
        <f t="shared" si="24"/>
        <v/>
      </c>
      <c r="Z297" s="205" t="str">
        <f t="shared" si="25"/>
        <v/>
      </c>
      <c r="AA297" s="163">
        <f t="shared" si="26"/>
        <v>0</v>
      </c>
    </row>
    <row r="298" spans="1:27" ht="26.1" customHeight="1" thickTop="1" thickBot="1">
      <c r="A298" s="32"/>
      <c r="B298" s="33"/>
      <c r="C298" s="32"/>
      <c r="D298" s="34"/>
      <c r="E298" s="35"/>
      <c r="F298" s="36"/>
      <c r="G298" s="34"/>
      <c r="H298" s="1"/>
      <c r="I298" s="2"/>
      <c r="J298" s="1"/>
      <c r="K298" s="2"/>
      <c r="L298" s="1"/>
      <c r="M298" s="2"/>
      <c r="N298" s="1"/>
      <c r="O298" s="2"/>
      <c r="P298" s="1"/>
      <c r="Q298" s="2"/>
      <c r="R298" s="1"/>
      <c r="S298" s="2"/>
      <c r="T298" s="169" t="str">
        <f t="shared" si="27"/>
        <v/>
      </c>
      <c r="U298" s="39" t="str">
        <f t="shared" si="28"/>
        <v/>
      </c>
      <c r="V298" s="170"/>
      <c r="W298" s="40"/>
      <c r="X298" s="41" t="str">
        <f t="shared" si="29"/>
        <v/>
      </c>
      <c r="Y298" s="205" t="str">
        <f t="shared" si="24"/>
        <v/>
      </c>
      <c r="Z298" s="205" t="str">
        <f t="shared" si="25"/>
        <v/>
      </c>
      <c r="AA298" s="163">
        <f t="shared" si="26"/>
        <v>0</v>
      </c>
    </row>
    <row r="299" spans="1:27" ht="26.1" customHeight="1" thickTop="1" thickBot="1">
      <c r="A299" s="32"/>
      <c r="B299" s="33"/>
      <c r="C299" s="32"/>
      <c r="D299" s="34"/>
      <c r="E299" s="35"/>
      <c r="F299" s="36"/>
      <c r="G299" s="34"/>
      <c r="H299" s="1"/>
      <c r="I299" s="2"/>
      <c r="J299" s="1"/>
      <c r="K299" s="2"/>
      <c r="L299" s="1"/>
      <c r="M299" s="2"/>
      <c r="N299" s="1"/>
      <c r="O299" s="2"/>
      <c r="P299" s="1"/>
      <c r="Q299" s="2"/>
      <c r="R299" s="1"/>
      <c r="S299" s="2"/>
      <c r="T299" s="169" t="str">
        <f t="shared" si="27"/>
        <v/>
      </c>
      <c r="U299" s="39" t="str">
        <f t="shared" si="28"/>
        <v/>
      </c>
      <c r="V299" s="170"/>
      <c r="W299" s="40"/>
      <c r="X299" s="41" t="str">
        <f t="shared" si="29"/>
        <v/>
      </c>
      <c r="Y299" s="205" t="str">
        <f t="shared" si="24"/>
        <v/>
      </c>
      <c r="Z299" s="205" t="str">
        <f t="shared" si="25"/>
        <v/>
      </c>
      <c r="AA299" s="163">
        <f t="shared" si="26"/>
        <v>0</v>
      </c>
    </row>
    <row r="300" spans="1:27" ht="26.1" customHeight="1" thickTop="1" thickBot="1">
      <c r="A300" s="32"/>
      <c r="B300" s="33"/>
      <c r="C300" s="32"/>
      <c r="D300" s="34"/>
      <c r="E300" s="35"/>
      <c r="F300" s="36"/>
      <c r="G300" s="34"/>
      <c r="H300" s="1"/>
      <c r="I300" s="2"/>
      <c r="J300" s="1"/>
      <c r="K300" s="2"/>
      <c r="L300" s="1"/>
      <c r="M300" s="2"/>
      <c r="N300" s="1"/>
      <c r="O300" s="2"/>
      <c r="P300" s="1"/>
      <c r="Q300" s="2"/>
      <c r="R300" s="1"/>
      <c r="S300" s="2"/>
      <c r="T300" s="169" t="str">
        <f t="shared" si="27"/>
        <v/>
      </c>
      <c r="U300" s="39" t="str">
        <f t="shared" si="28"/>
        <v/>
      </c>
      <c r="V300" s="170"/>
      <c r="W300" s="40"/>
      <c r="X300" s="41" t="str">
        <f t="shared" si="29"/>
        <v/>
      </c>
      <c r="Y300" s="205" t="str">
        <f t="shared" si="24"/>
        <v/>
      </c>
      <c r="Z300" s="205" t="str">
        <f t="shared" si="25"/>
        <v/>
      </c>
      <c r="AA300" s="163">
        <f t="shared" si="26"/>
        <v>0</v>
      </c>
    </row>
    <row r="301" spans="1:27" ht="26.1" customHeight="1" thickTop="1" thickBot="1">
      <c r="A301" s="32"/>
      <c r="B301" s="33"/>
      <c r="C301" s="32"/>
      <c r="D301" s="34"/>
      <c r="E301" s="35"/>
      <c r="F301" s="36"/>
      <c r="G301" s="34"/>
      <c r="H301" s="1"/>
      <c r="I301" s="2"/>
      <c r="J301" s="1"/>
      <c r="K301" s="2"/>
      <c r="L301" s="1"/>
      <c r="M301" s="2"/>
      <c r="N301" s="1"/>
      <c r="O301" s="2"/>
      <c r="P301" s="1"/>
      <c r="Q301" s="2"/>
      <c r="R301" s="1"/>
      <c r="S301" s="2"/>
      <c r="T301" s="169" t="str">
        <f t="shared" si="27"/>
        <v/>
      </c>
      <c r="U301" s="39" t="str">
        <f t="shared" si="28"/>
        <v/>
      </c>
      <c r="V301" s="170"/>
      <c r="W301" s="40"/>
      <c r="X301" s="41" t="str">
        <f t="shared" si="29"/>
        <v/>
      </c>
      <c r="Y301" s="205" t="str">
        <f t="shared" si="24"/>
        <v/>
      </c>
      <c r="Z301" s="205" t="str">
        <f t="shared" si="25"/>
        <v/>
      </c>
      <c r="AA301" s="163">
        <f t="shared" si="26"/>
        <v>0</v>
      </c>
    </row>
    <row r="302" spans="1:27" ht="26.1" customHeight="1" thickTop="1" thickBot="1">
      <c r="A302" s="32"/>
      <c r="B302" s="33"/>
      <c r="C302" s="32"/>
      <c r="D302" s="34"/>
      <c r="E302" s="35"/>
      <c r="F302" s="36"/>
      <c r="G302" s="34"/>
      <c r="H302" s="1"/>
      <c r="I302" s="2"/>
      <c r="J302" s="1"/>
      <c r="K302" s="2"/>
      <c r="L302" s="1"/>
      <c r="M302" s="2"/>
      <c r="N302" s="1"/>
      <c r="O302" s="2"/>
      <c r="P302" s="1"/>
      <c r="Q302" s="2"/>
      <c r="R302" s="1"/>
      <c r="S302" s="2"/>
      <c r="T302" s="169" t="str">
        <f t="shared" si="27"/>
        <v/>
      </c>
      <c r="U302" s="39" t="str">
        <f t="shared" si="28"/>
        <v/>
      </c>
      <c r="V302" s="170"/>
      <c r="W302" s="40"/>
      <c r="X302" s="41" t="str">
        <f t="shared" si="29"/>
        <v/>
      </c>
      <c r="Y302" s="205" t="str">
        <f t="shared" si="24"/>
        <v/>
      </c>
      <c r="Z302" s="205" t="str">
        <f t="shared" si="25"/>
        <v/>
      </c>
      <c r="AA302" s="163">
        <f t="shared" si="26"/>
        <v>0</v>
      </c>
    </row>
    <row r="303" spans="1:27" ht="26.1" customHeight="1" thickTop="1" thickBot="1">
      <c r="A303" s="32"/>
      <c r="B303" s="33"/>
      <c r="C303" s="32"/>
      <c r="D303" s="34"/>
      <c r="E303" s="35"/>
      <c r="F303" s="36"/>
      <c r="G303" s="34"/>
      <c r="H303" s="1"/>
      <c r="I303" s="2"/>
      <c r="J303" s="1"/>
      <c r="K303" s="2"/>
      <c r="L303" s="1"/>
      <c r="M303" s="2"/>
      <c r="N303" s="1"/>
      <c r="O303" s="2"/>
      <c r="P303" s="1"/>
      <c r="Q303" s="2"/>
      <c r="R303" s="1"/>
      <c r="S303" s="2"/>
      <c r="T303" s="169" t="str">
        <f t="shared" si="27"/>
        <v/>
      </c>
      <c r="U303" s="39" t="str">
        <f t="shared" si="28"/>
        <v/>
      </c>
      <c r="V303" s="170"/>
      <c r="W303" s="40"/>
      <c r="X303" s="41" t="str">
        <f t="shared" si="29"/>
        <v/>
      </c>
      <c r="Y303" s="205" t="str">
        <f t="shared" si="24"/>
        <v/>
      </c>
      <c r="Z303" s="205" t="str">
        <f t="shared" si="25"/>
        <v/>
      </c>
      <c r="AA303" s="163">
        <f t="shared" si="26"/>
        <v>0</v>
      </c>
    </row>
    <row r="304" spans="1:27" ht="26.1" customHeight="1" thickTop="1" thickBot="1">
      <c r="A304" s="32"/>
      <c r="B304" s="33"/>
      <c r="C304" s="32"/>
      <c r="D304" s="34"/>
      <c r="E304" s="35"/>
      <c r="F304" s="36"/>
      <c r="G304" s="34"/>
      <c r="H304" s="1"/>
      <c r="I304" s="2"/>
      <c r="J304" s="1"/>
      <c r="K304" s="2"/>
      <c r="L304" s="1"/>
      <c r="M304" s="2"/>
      <c r="N304" s="1"/>
      <c r="O304" s="2"/>
      <c r="P304" s="1"/>
      <c r="Q304" s="2"/>
      <c r="R304" s="1"/>
      <c r="S304" s="2"/>
      <c r="T304" s="169" t="str">
        <f t="shared" si="27"/>
        <v/>
      </c>
      <c r="U304" s="39" t="str">
        <f t="shared" si="28"/>
        <v/>
      </c>
      <c r="V304" s="170"/>
      <c r="W304" s="40"/>
      <c r="X304" s="41" t="str">
        <f t="shared" si="29"/>
        <v/>
      </c>
      <c r="Y304" s="205" t="str">
        <f t="shared" si="24"/>
        <v/>
      </c>
      <c r="Z304" s="205" t="str">
        <f t="shared" si="25"/>
        <v/>
      </c>
      <c r="AA304" s="163">
        <f t="shared" si="26"/>
        <v>0</v>
      </c>
    </row>
    <row r="305" spans="1:27" ht="26.1" customHeight="1" thickTop="1" thickBot="1">
      <c r="A305" s="32"/>
      <c r="B305" s="33"/>
      <c r="C305" s="32"/>
      <c r="D305" s="34"/>
      <c r="E305" s="35"/>
      <c r="F305" s="36"/>
      <c r="G305" s="34"/>
      <c r="H305" s="1"/>
      <c r="I305" s="2"/>
      <c r="J305" s="1"/>
      <c r="K305" s="2"/>
      <c r="L305" s="1"/>
      <c r="M305" s="2"/>
      <c r="N305" s="1"/>
      <c r="O305" s="2"/>
      <c r="P305" s="1"/>
      <c r="Q305" s="2"/>
      <c r="R305" s="1"/>
      <c r="S305" s="2"/>
      <c r="T305" s="169" t="str">
        <f t="shared" si="27"/>
        <v/>
      </c>
      <c r="U305" s="39" t="str">
        <f t="shared" si="28"/>
        <v/>
      </c>
      <c r="V305" s="170"/>
      <c r="W305" s="40"/>
      <c r="X305" s="41" t="str">
        <f t="shared" si="29"/>
        <v/>
      </c>
      <c r="Y305" s="205" t="str">
        <f t="shared" si="24"/>
        <v/>
      </c>
      <c r="Z305" s="205" t="str">
        <f t="shared" si="25"/>
        <v/>
      </c>
      <c r="AA305" s="163">
        <f t="shared" si="26"/>
        <v>0</v>
      </c>
    </row>
    <row r="306" spans="1:27" ht="26.1" customHeight="1" thickTop="1" thickBot="1">
      <c r="A306" s="32"/>
      <c r="B306" s="33"/>
      <c r="C306" s="32"/>
      <c r="D306" s="34"/>
      <c r="E306" s="35"/>
      <c r="F306" s="36"/>
      <c r="G306" s="34"/>
      <c r="H306" s="1"/>
      <c r="I306" s="2"/>
      <c r="J306" s="1"/>
      <c r="K306" s="2"/>
      <c r="L306" s="1"/>
      <c r="M306" s="2"/>
      <c r="N306" s="1"/>
      <c r="O306" s="2"/>
      <c r="P306" s="1"/>
      <c r="Q306" s="2"/>
      <c r="R306" s="1"/>
      <c r="S306" s="2"/>
      <c r="T306" s="169" t="str">
        <f t="shared" si="27"/>
        <v/>
      </c>
      <c r="U306" s="39" t="str">
        <f t="shared" si="28"/>
        <v/>
      </c>
      <c r="V306" s="170"/>
      <c r="W306" s="40"/>
      <c r="X306" s="41" t="str">
        <f t="shared" si="29"/>
        <v/>
      </c>
      <c r="Y306" s="205" t="str">
        <f t="shared" si="24"/>
        <v/>
      </c>
      <c r="Z306" s="205" t="str">
        <f t="shared" si="25"/>
        <v/>
      </c>
      <c r="AA306" s="163">
        <f t="shared" si="26"/>
        <v>0</v>
      </c>
    </row>
    <row r="307" spans="1:27" ht="26.1" customHeight="1" thickTop="1" thickBot="1">
      <c r="A307" s="32"/>
      <c r="B307" s="33"/>
      <c r="C307" s="32"/>
      <c r="D307" s="34"/>
      <c r="E307" s="35"/>
      <c r="F307" s="36"/>
      <c r="G307" s="34"/>
      <c r="H307" s="1"/>
      <c r="I307" s="2"/>
      <c r="J307" s="1"/>
      <c r="K307" s="2"/>
      <c r="L307" s="1"/>
      <c r="M307" s="2"/>
      <c r="N307" s="1"/>
      <c r="O307" s="2"/>
      <c r="P307" s="1"/>
      <c r="Q307" s="2"/>
      <c r="R307" s="1"/>
      <c r="S307" s="2"/>
      <c r="T307" s="169" t="str">
        <f t="shared" si="27"/>
        <v/>
      </c>
      <c r="U307" s="39" t="str">
        <f t="shared" si="28"/>
        <v/>
      </c>
      <c r="V307" s="170"/>
      <c r="W307" s="40"/>
      <c r="X307" s="41" t="str">
        <f t="shared" si="29"/>
        <v/>
      </c>
      <c r="Y307" s="205" t="str">
        <f t="shared" si="24"/>
        <v/>
      </c>
      <c r="Z307" s="205" t="str">
        <f t="shared" si="25"/>
        <v/>
      </c>
      <c r="AA307" s="163">
        <f t="shared" si="26"/>
        <v>0</v>
      </c>
    </row>
    <row r="308" spans="1:27" ht="26.1" customHeight="1" thickTop="1" thickBot="1">
      <c r="A308" s="32"/>
      <c r="B308" s="33"/>
      <c r="C308" s="32"/>
      <c r="D308" s="34"/>
      <c r="E308" s="35"/>
      <c r="F308" s="36"/>
      <c r="G308" s="34"/>
      <c r="H308" s="1"/>
      <c r="I308" s="2"/>
      <c r="J308" s="1"/>
      <c r="K308" s="2"/>
      <c r="L308" s="1"/>
      <c r="M308" s="2"/>
      <c r="N308" s="1"/>
      <c r="O308" s="2"/>
      <c r="P308" s="1"/>
      <c r="Q308" s="2"/>
      <c r="R308" s="1"/>
      <c r="S308" s="2"/>
      <c r="T308" s="169" t="str">
        <f t="shared" si="27"/>
        <v/>
      </c>
      <c r="U308" s="39" t="str">
        <f t="shared" si="28"/>
        <v/>
      </c>
      <c r="V308" s="170"/>
      <c r="W308" s="40"/>
      <c r="X308" s="41" t="str">
        <f t="shared" si="29"/>
        <v/>
      </c>
      <c r="Y308" s="205" t="str">
        <f t="shared" si="24"/>
        <v/>
      </c>
      <c r="Z308" s="205" t="str">
        <f t="shared" si="25"/>
        <v/>
      </c>
      <c r="AA308" s="163">
        <f t="shared" si="26"/>
        <v>0</v>
      </c>
    </row>
    <row r="309" spans="1:27" ht="26.1" customHeight="1" thickTop="1" thickBot="1">
      <c r="A309" s="32"/>
      <c r="B309" s="33"/>
      <c r="C309" s="32"/>
      <c r="D309" s="34"/>
      <c r="E309" s="35"/>
      <c r="F309" s="36"/>
      <c r="G309" s="34"/>
      <c r="H309" s="1"/>
      <c r="I309" s="2"/>
      <c r="J309" s="1"/>
      <c r="K309" s="2"/>
      <c r="L309" s="1"/>
      <c r="M309" s="2"/>
      <c r="N309" s="1"/>
      <c r="O309" s="2"/>
      <c r="P309" s="1"/>
      <c r="Q309" s="2"/>
      <c r="R309" s="1"/>
      <c r="S309" s="2"/>
      <c r="T309" s="169" t="str">
        <f t="shared" si="27"/>
        <v/>
      </c>
      <c r="U309" s="39" t="str">
        <f t="shared" si="28"/>
        <v/>
      </c>
      <c r="V309" s="170"/>
      <c r="W309" s="40"/>
      <c r="X309" s="41" t="str">
        <f t="shared" si="29"/>
        <v/>
      </c>
      <c r="Y309" s="205" t="str">
        <f t="shared" si="24"/>
        <v/>
      </c>
      <c r="Z309" s="205" t="str">
        <f t="shared" si="25"/>
        <v/>
      </c>
      <c r="AA309" s="163">
        <f t="shared" si="26"/>
        <v>0</v>
      </c>
    </row>
    <row r="310" spans="1:27" ht="26.1" customHeight="1" thickTop="1" thickBot="1">
      <c r="A310" s="32"/>
      <c r="B310" s="33"/>
      <c r="C310" s="32"/>
      <c r="D310" s="34"/>
      <c r="E310" s="35"/>
      <c r="F310" s="36"/>
      <c r="G310" s="34"/>
      <c r="H310" s="1"/>
      <c r="I310" s="2"/>
      <c r="J310" s="1"/>
      <c r="K310" s="2"/>
      <c r="L310" s="1"/>
      <c r="M310" s="2"/>
      <c r="N310" s="1"/>
      <c r="O310" s="2"/>
      <c r="P310" s="1"/>
      <c r="Q310" s="2"/>
      <c r="R310" s="1"/>
      <c r="S310" s="2"/>
      <c r="T310" s="169" t="str">
        <f t="shared" si="27"/>
        <v/>
      </c>
      <c r="U310" s="39" t="str">
        <f t="shared" si="28"/>
        <v/>
      </c>
      <c r="V310" s="170"/>
      <c r="W310" s="40"/>
      <c r="X310" s="41" t="str">
        <f t="shared" si="29"/>
        <v/>
      </c>
      <c r="Y310" s="205" t="str">
        <f t="shared" si="24"/>
        <v/>
      </c>
      <c r="Z310" s="205" t="str">
        <f t="shared" si="25"/>
        <v/>
      </c>
      <c r="AA310" s="163">
        <f t="shared" si="26"/>
        <v>0</v>
      </c>
    </row>
    <row r="311" spans="1:27" ht="26.1" customHeight="1" thickTop="1" thickBot="1">
      <c r="A311" s="32"/>
      <c r="B311" s="33"/>
      <c r="C311" s="32"/>
      <c r="D311" s="34"/>
      <c r="E311" s="35"/>
      <c r="F311" s="36"/>
      <c r="G311" s="34"/>
      <c r="H311" s="1"/>
      <c r="I311" s="2"/>
      <c r="J311" s="1"/>
      <c r="K311" s="2"/>
      <c r="L311" s="1"/>
      <c r="M311" s="2"/>
      <c r="N311" s="1"/>
      <c r="O311" s="2"/>
      <c r="P311" s="1"/>
      <c r="Q311" s="2"/>
      <c r="R311" s="1"/>
      <c r="S311" s="2"/>
      <c r="T311" s="169" t="str">
        <f t="shared" si="27"/>
        <v/>
      </c>
      <c r="U311" s="39" t="str">
        <f t="shared" si="28"/>
        <v/>
      </c>
      <c r="V311" s="170"/>
      <c r="W311" s="40"/>
      <c r="X311" s="41" t="str">
        <f t="shared" si="29"/>
        <v/>
      </c>
      <c r="Y311" s="205" t="str">
        <f t="shared" si="24"/>
        <v/>
      </c>
      <c r="Z311" s="205" t="str">
        <f t="shared" si="25"/>
        <v/>
      </c>
      <c r="AA311" s="163">
        <f t="shared" si="26"/>
        <v>0</v>
      </c>
    </row>
    <row r="312" spans="1:27" ht="26.1" customHeight="1" thickTop="1" thickBot="1">
      <c r="A312" s="32"/>
      <c r="B312" s="33"/>
      <c r="C312" s="32"/>
      <c r="D312" s="34"/>
      <c r="E312" s="35"/>
      <c r="F312" s="36"/>
      <c r="G312" s="34"/>
      <c r="H312" s="1"/>
      <c r="I312" s="2"/>
      <c r="J312" s="1"/>
      <c r="K312" s="2"/>
      <c r="L312" s="1"/>
      <c r="M312" s="2"/>
      <c r="N312" s="1"/>
      <c r="O312" s="2"/>
      <c r="P312" s="1"/>
      <c r="Q312" s="2"/>
      <c r="R312" s="1"/>
      <c r="S312" s="2"/>
      <c r="T312" s="169" t="str">
        <f t="shared" si="27"/>
        <v/>
      </c>
      <c r="U312" s="39" t="str">
        <f t="shared" si="28"/>
        <v/>
      </c>
      <c r="V312" s="170"/>
      <c r="W312" s="40"/>
      <c r="X312" s="41" t="str">
        <f t="shared" si="29"/>
        <v/>
      </c>
      <c r="Y312" s="205" t="str">
        <f t="shared" si="24"/>
        <v/>
      </c>
      <c r="Z312" s="205" t="str">
        <f t="shared" si="25"/>
        <v/>
      </c>
      <c r="AA312" s="163">
        <f t="shared" si="26"/>
        <v>0</v>
      </c>
    </row>
    <row r="313" spans="1:27" ht="26.1" customHeight="1" thickTop="1" thickBot="1">
      <c r="A313" s="32"/>
      <c r="B313" s="33"/>
      <c r="C313" s="32"/>
      <c r="D313" s="34"/>
      <c r="E313" s="35"/>
      <c r="F313" s="36"/>
      <c r="G313" s="34"/>
      <c r="H313" s="1"/>
      <c r="I313" s="2"/>
      <c r="J313" s="1"/>
      <c r="K313" s="2"/>
      <c r="L313" s="1"/>
      <c r="M313" s="2"/>
      <c r="N313" s="1"/>
      <c r="O313" s="2"/>
      <c r="P313" s="1"/>
      <c r="Q313" s="2"/>
      <c r="R313" s="1"/>
      <c r="S313" s="2"/>
      <c r="T313" s="169" t="str">
        <f t="shared" si="27"/>
        <v/>
      </c>
      <c r="U313" s="39" t="str">
        <f t="shared" si="28"/>
        <v/>
      </c>
      <c r="V313" s="170"/>
      <c r="W313" s="40"/>
      <c r="X313" s="41" t="str">
        <f t="shared" si="29"/>
        <v/>
      </c>
      <c r="Y313" s="205" t="str">
        <f t="shared" si="24"/>
        <v/>
      </c>
      <c r="Z313" s="205" t="str">
        <f t="shared" si="25"/>
        <v/>
      </c>
      <c r="AA313" s="163">
        <f t="shared" si="26"/>
        <v>0</v>
      </c>
    </row>
    <row r="314" spans="1:27" ht="26.1" customHeight="1" thickTop="1" thickBot="1">
      <c r="A314" s="32"/>
      <c r="B314" s="33"/>
      <c r="C314" s="32"/>
      <c r="D314" s="34"/>
      <c r="E314" s="35"/>
      <c r="F314" s="36"/>
      <c r="G314" s="34"/>
      <c r="H314" s="1"/>
      <c r="I314" s="2"/>
      <c r="J314" s="1"/>
      <c r="K314" s="2"/>
      <c r="L314" s="1"/>
      <c r="M314" s="2"/>
      <c r="N314" s="1"/>
      <c r="O314" s="2"/>
      <c r="P314" s="1"/>
      <c r="Q314" s="2"/>
      <c r="R314" s="1"/>
      <c r="S314" s="2"/>
      <c r="T314" s="169" t="str">
        <f t="shared" si="27"/>
        <v/>
      </c>
      <c r="U314" s="39" t="str">
        <f t="shared" si="28"/>
        <v/>
      </c>
      <c r="V314" s="170"/>
      <c r="W314" s="40"/>
      <c r="X314" s="41" t="str">
        <f t="shared" si="29"/>
        <v/>
      </c>
      <c r="Y314" s="205" t="str">
        <f t="shared" si="24"/>
        <v/>
      </c>
      <c r="Z314" s="205" t="str">
        <f t="shared" si="25"/>
        <v/>
      </c>
      <c r="AA314" s="163">
        <f t="shared" si="26"/>
        <v>0</v>
      </c>
    </row>
    <row r="315" spans="1:27" ht="26.1" customHeight="1" thickTop="1" thickBot="1">
      <c r="A315" s="32"/>
      <c r="B315" s="33"/>
      <c r="C315" s="32"/>
      <c r="D315" s="34"/>
      <c r="E315" s="35"/>
      <c r="F315" s="36"/>
      <c r="G315" s="34"/>
      <c r="H315" s="1"/>
      <c r="I315" s="2"/>
      <c r="J315" s="1"/>
      <c r="K315" s="2"/>
      <c r="L315" s="1"/>
      <c r="M315" s="2"/>
      <c r="N315" s="1"/>
      <c r="O315" s="2"/>
      <c r="P315" s="1"/>
      <c r="Q315" s="2"/>
      <c r="R315" s="1"/>
      <c r="S315" s="2"/>
      <c r="T315" s="169" t="str">
        <f t="shared" si="27"/>
        <v/>
      </c>
      <c r="U315" s="39" t="str">
        <f t="shared" si="28"/>
        <v/>
      </c>
      <c r="V315" s="170"/>
      <c r="W315" s="40"/>
      <c r="X315" s="41" t="str">
        <f t="shared" si="29"/>
        <v/>
      </c>
      <c r="Y315" s="205" t="str">
        <f t="shared" si="24"/>
        <v/>
      </c>
      <c r="Z315" s="205" t="str">
        <f t="shared" si="25"/>
        <v/>
      </c>
      <c r="AA315" s="163">
        <f t="shared" si="26"/>
        <v>0</v>
      </c>
    </row>
    <row r="316" spans="1:27" ht="26.1" customHeight="1" thickTop="1" thickBot="1">
      <c r="A316" s="32"/>
      <c r="B316" s="33"/>
      <c r="C316" s="32"/>
      <c r="D316" s="34"/>
      <c r="E316" s="35"/>
      <c r="F316" s="36"/>
      <c r="G316" s="34"/>
      <c r="H316" s="1"/>
      <c r="I316" s="2"/>
      <c r="J316" s="1"/>
      <c r="K316" s="2"/>
      <c r="L316" s="1"/>
      <c r="M316" s="2"/>
      <c r="N316" s="1"/>
      <c r="O316" s="2"/>
      <c r="P316" s="1"/>
      <c r="Q316" s="2"/>
      <c r="R316" s="1"/>
      <c r="S316" s="2"/>
      <c r="T316" s="169" t="str">
        <f t="shared" si="27"/>
        <v/>
      </c>
      <c r="U316" s="39" t="str">
        <f t="shared" si="28"/>
        <v/>
      </c>
      <c r="V316" s="170"/>
      <c r="W316" s="40"/>
      <c r="X316" s="41" t="str">
        <f t="shared" si="29"/>
        <v/>
      </c>
      <c r="Y316" s="205" t="str">
        <f t="shared" si="24"/>
        <v/>
      </c>
      <c r="Z316" s="205" t="str">
        <f t="shared" si="25"/>
        <v/>
      </c>
      <c r="AA316" s="163">
        <f t="shared" si="26"/>
        <v>0</v>
      </c>
    </row>
    <row r="317" spans="1:27" ht="26.1" customHeight="1" thickTop="1" thickBot="1">
      <c r="A317" s="32"/>
      <c r="B317" s="33"/>
      <c r="C317" s="32"/>
      <c r="D317" s="34"/>
      <c r="E317" s="35"/>
      <c r="F317" s="36"/>
      <c r="G317" s="34"/>
      <c r="H317" s="1"/>
      <c r="I317" s="2"/>
      <c r="J317" s="1"/>
      <c r="K317" s="2"/>
      <c r="L317" s="1"/>
      <c r="M317" s="2"/>
      <c r="N317" s="1"/>
      <c r="O317" s="2"/>
      <c r="P317" s="1"/>
      <c r="Q317" s="2"/>
      <c r="R317" s="1"/>
      <c r="S317" s="2"/>
      <c r="T317" s="169" t="str">
        <f t="shared" si="27"/>
        <v/>
      </c>
      <c r="U317" s="39" t="str">
        <f t="shared" si="28"/>
        <v/>
      </c>
      <c r="V317" s="170"/>
      <c r="W317" s="40"/>
      <c r="X317" s="41" t="str">
        <f t="shared" si="29"/>
        <v/>
      </c>
      <c r="Y317" s="205" t="str">
        <f t="shared" si="24"/>
        <v/>
      </c>
      <c r="Z317" s="205" t="str">
        <f t="shared" si="25"/>
        <v/>
      </c>
      <c r="AA317" s="163">
        <f t="shared" si="26"/>
        <v>0</v>
      </c>
    </row>
    <row r="318" spans="1:27" ht="26.1" customHeight="1" thickTop="1" thickBot="1">
      <c r="A318" s="32"/>
      <c r="B318" s="33"/>
      <c r="C318" s="32"/>
      <c r="D318" s="34"/>
      <c r="E318" s="35"/>
      <c r="F318" s="36"/>
      <c r="G318" s="34"/>
      <c r="H318" s="1"/>
      <c r="I318" s="2"/>
      <c r="J318" s="1"/>
      <c r="K318" s="2"/>
      <c r="L318" s="1"/>
      <c r="M318" s="2"/>
      <c r="N318" s="1"/>
      <c r="O318" s="2"/>
      <c r="P318" s="1"/>
      <c r="Q318" s="2"/>
      <c r="R318" s="1"/>
      <c r="S318" s="2"/>
      <c r="T318" s="169" t="str">
        <f t="shared" si="27"/>
        <v/>
      </c>
      <c r="U318" s="39" t="str">
        <f t="shared" si="28"/>
        <v/>
      </c>
      <c r="V318" s="170"/>
      <c r="W318" s="40"/>
      <c r="X318" s="41" t="str">
        <f t="shared" si="29"/>
        <v/>
      </c>
      <c r="Y318" s="205" t="str">
        <f t="shared" si="24"/>
        <v/>
      </c>
      <c r="Z318" s="205" t="str">
        <f t="shared" si="25"/>
        <v/>
      </c>
      <c r="AA318" s="163">
        <f t="shared" si="26"/>
        <v>0</v>
      </c>
    </row>
    <row r="319" spans="1:27" ht="26.1" customHeight="1" thickTop="1" thickBot="1">
      <c r="A319" s="32"/>
      <c r="B319" s="33"/>
      <c r="C319" s="32"/>
      <c r="D319" s="34"/>
      <c r="E319" s="35"/>
      <c r="F319" s="36"/>
      <c r="G319" s="34"/>
      <c r="H319" s="1"/>
      <c r="I319" s="2"/>
      <c r="J319" s="1"/>
      <c r="K319" s="2"/>
      <c r="L319" s="1"/>
      <c r="M319" s="2"/>
      <c r="N319" s="1"/>
      <c r="O319" s="2"/>
      <c r="P319" s="1"/>
      <c r="Q319" s="2"/>
      <c r="R319" s="1"/>
      <c r="S319" s="2"/>
      <c r="T319" s="169" t="str">
        <f t="shared" si="27"/>
        <v/>
      </c>
      <c r="U319" s="39" t="str">
        <f t="shared" si="28"/>
        <v/>
      </c>
      <c r="V319" s="170"/>
      <c r="W319" s="40"/>
      <c r="X319" s="41" t="str">
        <f t="shared" si="29"/>
        <v/>
      </c>
      <c r="Y319" s="205" t="str">
        <f t="shared" si="24"/>
        <v/>
      </c>
      <c r="Z319" s="205" t="str">
        <f t="shared" si="25"/>
        <v/>
      </c>
      <c r="AA319" s="163">
        <f t="shared" si="26"/>
        <v>0</v>
      </c>
    </row>
    <row r="320" spans="1:27" ht="26.1" customHeight="1" thickTop="1" thickBot="1">
      <c r="A320" s="32"/>
      <c r="B320" s="33"/>
      <c r="C320" s="32"/>
      <c r="D320" s="34"/>
      <c r="E320" s="35"/>
      <c r="F320" s="36"/>
      <c r="G320" s="34"/>
      <c r="H320" s="1"/>
      <c r="I320" s="2"/>
      <c r="J320" s="1"/>
      <c r="K320" s="2"/>
      <c r="L320" s="1"/>
      <c r="M320" s="2"/>
      <c r="N320" s="1"/>
      <c r="O320" s="2"/>
      <c r="P320" s="1"/>
      <c r="Q320" s="2"/>
      <c r="R320" s="1"/>
      <c r="S320" s="2"/>
      <c r="T320" s="169" t="str">
        <f t="shared" si="27"/>
        <v/>
      </c>
      <c r="U320" s="39" t="str">
        <f t="shared" si="28"/>
        <v/>
      </c>
      <c r="V320" s="170"/>
      <c r="W320" s="40"/>
      <c r="X320" s="41" t="str">
        <f t="shared" si="29"/>
        <v/>
      </c>
      <c r="Y320" s="205" t="str">
        <f t="shared" si="24"/>
        <v/>
      </c>
      <c r="Z320" s="205" t="str">
        <f t="shared" si="25"/>
        <v/>
      </c>
      <c r="AA320" s="163">
        <f t="shared" si="26"/>
        <v>0</v>
      </c>
    </row>
    <row r="321" spans="1:27" ht="26.1" customHeight="1" thickTop="1" thickBot="1">
      <c r="A321" s="32"/>
      <c r="B321" s="33"/>
      <c r="C321" s="32"/>
      <c r="D321" s="34"/>
      <c r="E321" s="35"/>
      <c r="F321" s="36"/>
      <c r="G321" s="34"/>
      <c r="H321" s="1"/>
      <c r="I321" s="2"/>
      <c r="J321" s="1"/>
      <c r="K321" s="2"/>
      <c r="L321" s="1"/>
      <c r="M321" s="2"/>
      <c r="N321" s="1"/>
      <c r="O321" s="2"/>
      <c r="P321" s="1"/>
      <c r="Q321" s="2"/>
      <c r="R321" s="1"/>
      <c r="S321" s="2"/>
      <c r="T321" s="169" t="str">
        <f t="shared" si="27"/>
        <v/>
      </c>
      <c r="U321" s="39" t="str">
        <f t="shared" si="28"/>
        <v/>
      </c>
      <c r="V321" s="170"/>
      <c r="W321" s="40"/>
      <c r="X321" s="41" t="str">
        <f t="shared" si="29"/>
        <v/>
      </c>
      <c r="Y321" s="205" t="str">
        <f t="shared" si="24"/>
        <v/>
      </c>
      <c r="Z321" s="205" t="str">
        <f t="shared" si="25"/>
        <v/>
      </c>
      <c r="AA321" s="163">
        <f t="shared" si="26"/>
        <v>0</v>
      </c>
    </row>
    <row r="322" spans="1:27" ht="26.1" customHeight="1" thickTop="1" thickBot="1">
      <c r="A322" s="32"/>
      <c r="B322" s="33"/>
      <c r="C322" s="32"/>
      <c r="D322" s="34"/>
      <c r="E322" s="35"/>
      <c r="F322" s="36"/>
      <c r="G322" s="34"/>
      <c r="H322" s="1"/>
      <c r="I322" s="2"/>
      <c r="J322" s="1"/>
      <c r="K322" s="2"/>
      <c r="L322" s="1"/>
      <c r="M322" s="2"/>
      <c r="N322" s="1"/>
      <c r="O322" s="2"/>
      <c r="P322" s="1"/>
      <c r="Q322" s="2"/>
      <c r="R322" s="1"/>
      <c r="S322" s="2"/>
      <c r="T322" s="169" t="str">
        <f t="shared" si="27"/>
        <v/>
      </c>
      <c r="U322" s="39" t="str">
        <f t="shared" si="28"/>
        <v/>
      </c>
      <c r="V322" s="170"/>
      <c r="W322" s="40"/>
      <c r="X322" s="41" t="str">
        <f t="shared" si="29"/>
        <v/>
      </c>
      <c r="Y322" s="205" t="str">
        <f t="shared" si="24"/>
        <v/>
      </c>
      <c r="Z322" s="205" t="str">
        <f t="shared" si="25"/>
        <v/>
      </c>
      <c r="AA322" s="163">
        <f t="shared" si="26"/>
        <v>0</v>
      </c>
    </row>
    <row r="323" spans="1:27" ht="26.1" customHeight="1" thickTop="1" thickBot="1">
      <c r="A323" s="32"/>
      <c r="B323" s="33"/>
      <c r="C323" s="32"/>
      <c r="D323" s="34"/>
      <c r="E323" s="35"/>
      <c r="F323" s="36"/>
      <c r="G323" s="34"/>
      <c r="H323" s="1"/>
      <c r="I323" s="2"/>
      <c r="J323" s="1"/>
      <c r="K323" s="2"/>
      <c r="L323" s="1"/>
      <c r="M323" s="2"/>
      <c r="N323" s="1"/>
      <c r="O323" s="2"/>
      <c r="P323" s="1"/>
      <c r="Q323" s="2"/>
      <c r="R323" s="1"/>
      <c r="S323" s="2"/>
      <c r="T323" s="169" t="str">
        <f t="shared" si="27"/>
        <v/>
      </c>
      <c r="U323" s="39" t="str">
        <f t="shared" si="28"/>
        <v/>
      </c>
      <c r="V323" s="170"/>
      <c r="W323" s="40"/>
      <c r="X323" s="41" t="str">
        <f t="shared" si="29"/>
        <v/>
      </c>
      <c r="Y323" s="205" t="str">
        <f t="shared" si="24"/>
        <v/>
      </c>
      <c r="Z323" s="205" t="str">
        <f t="shared" si="25"/>
        <v/>
      </c>
      <c r="AA323" s="163">
        <f t="shared" si="26"/>
        <v>0</v>
      </c>
    </row>
    <row r="324" spans="1:27" ht="26.1" customHeight="1" thickTop="1" thickBot="1">
      <c r="A324" s="32"/>
      <c r="B324" s="33"/>
      <c r="C324" s="32"/>
      <c r="D324" s="34"/>
      <c r="E324" s="35"/>
      <c r="F324" s="36"/>
      <c r="G324" s="34"/>
      <c r="H324" s="1"/>
      <c r="I324" s="2"/>
      <c r="J324" s="1"/>
      <c r="K324" s="2"/>
      <c r="L324" s="1"/>
      <c r="M324" s="2"/>
      <c r="N324" s="1"/>
      <c r="O324" s="2"/>
      <c r="P324" s="1"/>
      <c r="Q324" s="2"/>
      <c r="R324" s="1"/>
      <c r="S324" s="2"/>
      <c r="T324" s="169" t="str">
        <f t="shared" si="27"/>
        <v/>
      </c>
      <c r="U324" s="39" t="str">
        <f t="shared" si="28"/>
        <v/>
      </c>
      <c r="V324" s="170"/>
      <c r="W324" s="40"/>
      <c r="X324" s="41" t="str">
        <f t="shared" si="29"/>
        <v/>
      </c>
      <c r="Y324" s="205" t="str">
        <f t="shared" si="24"/>
        <v/>
      </c>
      <c r="Z324" s="205" t="str">
        <f t="shared" si="25"/>
        <v/>
      </c>
      <c r="AA324" s="163">
        <f t="shared" si="26"/>
        <v>0</v>
      </c>
    </row>
    <row r="325" spans="1:27" ht="26.1" customHeight="1" thickTop="1" thickBot="1">
      <c r="A325" s="32"/>
      <c r="B325" s="33"/>
      <c r="C325" s="32"/>
      <c r="D325" s="34"/>
      <c r="E325" s="35"/>
      <c r="F325" s="36"/>
      <c r="G325" s="34"/>
      <c r="H325" s="1"/>
      <c r="I325" s="2"/>
      <c r="J325" s="1"/>
      <c r="K325" s="2"/>
      <c r="L325" s="1"/>
      <c r="M325" s="2"/>
      <c r="N325" s="1"/>
      <c r="O325" s="2"/>
      <c r="P325" s="1"/>
      <c r="Q325" s="2"/>
      <c r="R325" s="1"/>
      <c r="S325" s="2"/>
      <c r="T325" s="169" t="str">
        <f t="shared" si="27"/>
        <v/>
      </c>
      <c r="U325" s="39" t="str">
        <f t="shared" si="28"/>
        <v/>
      </c>
      <c r="V325" s="170"/>
      <c r="W325" s="40"/>
      <c r="X325" s="41" t="str">
        <f t="shared" si="29"/>
        <v/>
      </c>
      <c r="Y325" s="205" t="str">
        <f t="shared" si="24"/>
        <v/>
      </c>
      <c r="Z325" s="205" t="str">
        <f t="shared" si="25"/>
        <v/>
      </c>
      <c r="AA325" s="163">
        <f t="shared" si="26"/>
        <v>0</v>
      </c>
    </row>
    <row r="326" spans="1:27" ht="26.1" customHeight="1" thickTop="1" thickBot="1">
      <c r="A326" s="32"/>
      <c r="B326" s="33"/>
      <c r="C326" s="32"/>
      <c r="D326" s="34"/>
      <c r="E326" s="35"/>
      <c r="F326" s="36"/>
      <c r="G326" s="34"/>
      <c r="H326" s="1"/>
      <c r="I326" s="2"/>
      <c r="J326" s="1"/>
      <c r="K326" s="2"/>
      <c r="L326" s="1"/>
      <c r="M326" s="2"/>
      <c r="N326" s="1"/>
      <c r="O326" s="2"/>
      <c r="P326" s="1"/>
      <c r="Q326" s="2"/>
      <c r="R326" s="1"/>
      <c r="S326" s="2"/>
      <c r="T326" s="169" t="str">
        <f t="shared" si="27"/>
        <v/>
      </c>
      <c r="U326" s="39" t="str">
        <f t="shared" si="28"/>
        <v/>
      </c>
      <c r="V326" s="170"/>
      <c r="W326" s="40"/>
      <c r="X326" s="41" t="str">
        <f t="shared" si="29"/>
        <v/>
      </c>
      <c r="Y326" s="205" t="str">
        <f t="shared" si="24"/>
        <v/>
      </c>
      <c r="Z326" s="205" t="str">
        <f t="shared" si="25"/>
        <v/>
      </c>
      <c r="AA326" s="163">
        <f t="shared" si="26"/>
        <v>0</v>
      </c>
    </row>
    <row r="327" spans="1:27" ht="26.1" customHeight="1" thickTop="1" thickBot="1">
      <c r="A327" s="32"/>
      <c r="B327" s="33"/>
      <c r="C327" s="32"/>
      <c r="D327" s="34"/>
      <c r="E327" s="35"/>
      <c r="F327" s="36"/>
      <c r="G327" s="34"/>
      <c r="H327" s="1"/>
      <c r="I327" s="2"/>
      <c r="J327" s="1"/>
      <c r="K327" s="2"/>
      <c r="L327" s="1"/>
      <c r="M327" s="2"/>
      <c r="N327" s="1"/>
      <c r="O327" s="2"/>
      <c r="P327" s="1"/>
      <c r="Q327" s="2"/>
      <c r="R327" s="1"/>
      <c r="S327" s="2"/>
      <c r="T327" s="169" t="str">
        <f t="shared" si="27"/>
        <v/>
      </c>
      <c r="U327" s="39" t="str">
        <f t="shared" si="28"/>
        <v/>
      </c>
      <c r="V327" s="170"/>
      <c r="W327" s="40"/>
      <c r="X327" s="41" t="str">
        <f t="shared" si="29"/>
        <v/>
      </c>
      <c r="Y327" s="205" t="str">
        <f t="shared" si="24"/>
        <v/>
      </c>
      <c r="Z327" s="205" t="str">
        <f t="shared" si="25"/>
        <v/>
      </c>
      <c r="AA327" s="163">
        <f t="shared" si="26"/>
        <v>0</v>
      </c>
    </row>
    <row r="328" spans="1:27" ht="26.1" customHeight="1" thickTop="1" thickBot="1">
      <c r="A328" s="32"/>
      <c r="B328" s="33"/>
      <c r="C328" s="32"/>
      <c r="D328" s="34"/>
      <c r="E328" s="35"/>
      <c r="F328" s="36"/>
      <c r="G328" s="34"/>
      <c r="H328" s="1"/>
      <c r="I328" s="2"/>
      <c r="J328" s="1"/>
      <c r="K328" s="2"/>
      <c r="L328" s="1"/>
      <c r="M328" s="2"/>
      <c r="N328" s="1"/>
      <c r="O328" s="2"/>
      <c r="P328" s="1"/>
      <c r="Q328" s="2"/>
      <c r="R328" s="1"/>
      <c r="S328" s="2"/>
      <c r="T328" s="169" t="str">
        <f t="shared" si="27"/>
        <v/>
      </c>
      <c r="U328" s="39" t="str">
        <f t="shared" si="28"/>
        <v/>
      </c>
      <c r="V328" s="170"/>
      <c r="W328" s="40"/>
      <c r="X328" s="41" t="str">
        <f t="shared" si="29"/>
        <v/>
      </c>
      <c r="Y328" s="205" t="str">
        <f t="shared" si="24"/>
        <v/>
      </c>
      <c r="Z328" s="205" t="str">
        <f t="shared" si="25"/>
        <v/>
      </c>
      <c r="AA328" s="163">
        <f t="shared" si="26"/>
        <v>0</v>
      </c>
    </row>
    <row r="329" spans="1:27" ht="26.1" customHeight="1" thickTop="1" thickBot="1">
      <c r="A329" s="32"/>
      <c r="B329" s="33"/>
      <c r="C329" s="32"/>
      <c r="D329" s="34"/>
      <c r="E329" s="35"/>
      <c r="F329" s="36"/>
      <c r="G329" s="34"/>
      <c r="H329" s="1"/>
      <c r="I329" s="2"/>
      <c r="J329" s="1"/>
      <c r="K329" s="2"/>
      <c r="L329" s="1"/>
      <c r="M329" s="2"/>
      <c r="N329" s="1"/>
      <c r="O329" s="2"/>
      <c r="P329" s="1"/>
      <c r="Q329" s="2"/>
      <c r="R329" s="1"/>
      <c r="S329" s="2"/>
      <c r="T329" s="169" t="str">
        <f t="shared" si="27"/>
        <v/>
      </c>
      <c r="U329" s="39" t="str">
        <f t="shared" si="28"/>
        <v/>
      </c>
      <c r="V329" s="170"/>
      <c r="W329" s="40"/>
      <c r="X329" s="41" t="str">
        <f t="shared" si="29"/>
        <v/>
      </c>
      <c r="Y329" s="205" t="str">
        <f t="shared" si="24"/>
        <v/>
      </c>
      <c r="Z329" s="205" t="str">
        <f t="shared" si="25"/>
        <v/>
      </c>
      <c r="AA329" s="163">
        <f t="shared" si="26"/>
        <v>0</v>
      </c>
    </row>
    <row r="330" spans="1:27" ht="26.1" customHeight="1" thickTop="1" thickBot="1">
      <c r="A330" s="32"/>
      <c r="B330" s="33"/>
      <c r="C330" s="32"/>
      <c r="D330" s="34"/>
      <c r="E330" s="35"/>
      <c r="F330" s="36"/>
      <c r="G330" s="34"/>
      <c r="H330" s="1"/>
      <c r="I330" s="2"/>
      <c r="J330" s="1"/>
      <c r="K330" s="2"/>
      <c r="L330" s="1"/>
      <c r="M330" s="2"/>
      <c r="N330" s="1"/>
      <c r="O330" s="2"/>
      <c r="P330" s="1"/>
      <c r="Q330" s="2"/>
      <c r="R330" s="1"/>
      <c r="S330" s="2"/>
      <c r="T330" s="169" t="str">
        <f t="shared" si="27"/>
        <v/>
      </c>
      <c r="U330" s="39" t="str">
        <f t="shared" si="28"/>
        <v/>
      </c>
      <c r="V330" s="170"/>
      <c r="W330" s="40"/>
      <c r="X330" s="41" t="str">
        <f t="shared" si="29"/>
        <v/>
      </c>
      <c r="Y330" s="205" t="str">
        <f t="shared" si="24"/>
        <v/>
      </c>
      <c r="Z330" s="205" t="str">
        <f t="shared" si="25"/>
        <v/>
      </c>
      <c r="AA330" s="163">
        <f t="shared" si="26"/>
        <v>0</v>
      </c>
    </row>
    <row r="331" spans="1:27" ht="26.1" customHeight="1" thickTop="1" thickBot="1">
      <c r="A331" s="32"/>
      <c r="B331" s="33"/>
      <c r="C331" s="32"/>
      <c r="D331" s="34"/>
      <c r="E331" s="35"/>
      <c r="F331" s="36"/>
      <c r="G331" s="34"/>
      <c r="H331" s="1"/>
      <c r="I331" s="2"/>
      <c r="J331" s="1"/>
      <c r="K331" s="2"/>
      <c r="L331" s="1"/>
      <c r="M331" s="2"/>
      <c r="N331" s="1"/>
      <c r="O331" s="2"/>
      <c r="P331" s="1"/>
      <c r="Q331" s="2"/>
      <c r="R331" s="1"/>
      <c r="S331" s="2"/>
      <c r="T331" s="169" t="str">
        <f t="shared" si="27"/>
        <v/>
      </c>
      <c r="U331" s="39" t="str">
        <f t="shared" si="28"/>
        <v/>
      </c>
      <c r="V331" s="170"/>
      <c r="W331" s="40"/>
      <c r="X331" s="41" t="str">
        <f t="shared" si="29"/>
        <v/>
      </c>
      <c r="Y331" s="205" t="str">
        <f t="shared" si="24"/>
        <v/>
      </c>
      <c r="Z331" s="205" t="str">
        <f t="shared" si="25"/>
        <v/>
      </c>
      <c r="AA331" s="163">
        <f t="shared" si="26"/>
        <v>0</v>
      </c>
    </row>
    <row r="332" spans="1:27" ht="26.1" customHeight="1" thickTop="1" thickBot="1">
      <c r="A332" s="32"/>
      <c r="B332" s="33"/>
      <c r="C332" s="32"/>
      <c r="D332" s="34"/>
      <c r="E332" s="35"/>
      <c r="F332" s="36"/>
      <c r="G332" s="34"/>
      <c r="H332" s="1"/>
      <c r="I332" s="2"/>
      <c r="J332" s="1"/>
      <c r="K332" s="2"/>
      <c r="L332" s="1"/>
      <c r="M332" s="2"/>
      <c r="N332" s="1"/>
      <c r="O332" s="2"/>
      <c r="P332" s="1"/>
      <c r="Q332" s="2"/>
      <c r="R332" s="1"/>
      <c r="S332" s="2"/>
      <c r="T332" s="169" t="str">
        <f t="shared" si="27"/>
        <v/>
      </c>
      <c r="U332" s="39" t="str">
        <f t="shared" si="28"/>
        <v/>
      </c>
      <c r="V332" s="170"/>
      <c r="W332" s="40"/>
      <c r="X332" s="41" t="str">
        <f t="shared" si="29"/>
        <v/>
      </c>
      <c r="Y332" s="205" t="str">
        <f t="shared" si="24"/>
        <v/>
      </c>
      <c r="Z332" s="205" t="str">
        <f t="shared" si="25"/>
        <v/>
      </c>
      <c r="AA332" s="163">
        <f t="shared" si="26"/>
        <v>0</v>
      </c>
    </row>
    <row r="333" spans="1:27" ht="26.1" customHeight="1" thickTop="1" thickBot="1">
      <c r="A333" s="32"/>
      <c r="B333" s="33"/>
      <c r="C333" s="32"/>
      <c r="D333" s="34"/>
      <c r="E333" s="35"/>
      <c r="F333" s="36"/>
      <c r="G333" s="34"/>
      <c r="H333" s="1"/>
      <c r="I333" s="2"/>
      <c r="J333" s="1"/>
      <c r="K333" s="2"/>
      <c r="L333" s="1"/>
      <c r="M333" s="2"/>
      <c r="N333" s="1"/>
      <c r="O333" s="2"/>
      <c r="P333" s="1"/>
      <c r="Q333" s="2"/>
      <c r="R333" s="1"/>
      <c r="S333" s="2"/>
      <c r="T333" s="169" t="str">
        <f t="shared" si="27"/>
        <v/>
      </c>
      <c r="U333" s="39" t="str">
        <f t="shared" si="28"/>
        <v/>
      </c>
      <c r="V333" s="170"/>
      <c r="W333" s="40"/>
      <c r="X333" s="41" t="str">
        <f t="shared" si="29"/>
        <v/>
      </c>
      <c r="Y333" s="205" t="str">
        <f t="shared" si="24"/>
        <v/>
      </c>
      <c r="Z333" s="205" t="str">
        <f t="shared" si="25"/>
        <v/>
      </c>
      <c r="AA333" s="163">
        <f t="shared" si="26"/>
        <v>0</v>
      </c>
    </row>
    <row r="334" spans="1:27" ht="26.1" customHeight="1" thickTop="1" thickBot="1">
      <c r="A334" s="32"/>
      <c r="B334" s="33"/>
      <c r="C334" s="32"/>
      <c r="D334" s="34"/>
      <c r="E334" s="35"/>
      <c r="F334" s="36"/>
      <c r="G334" s="34"/>
      <c r="H334" s="1"/>
      <c r="I334" s="2"/>
      <c r="J334" s="1"/>
      <c r="K334" s="2"/>
      <c r="L334" s="1"/>
      <c r="M334" s="2"/>
      <c r="N334" s="1"/>
      <c r="O334" s="2"/>
      <c r="P334" s="1"/>
      <c r="Q334" s="2"/>
      <c r="R334" s="1"/>
      <c r="S334" s="2"/>
      <c r="T334" s="169" t="str">
        <f t="shared" si="27"/>
        <v/>
      </c>
      <c r="U334" s="39" t="str">
        <f t="shared" si="28"/>
        <v/>
      </c>
      <c r="V334" s="170"/>
      <c r="W334" s="40"/>
      <c r="X334" s="41" t="str">
        <f t="shared" si="29"/>
        <v/>
      </c>
      <c r="Y334" s="205" t="str">
        <f t="shared" ref="Y334:Y397" si="30">IF(AND(COUNTA(G334)=1,COUNTIF(T334:U334,"x")=0),1,"")</f>
        <v/>
      </c>
      <c r="Z334" s="205" t="str">
        <f t="shared" ref="Z334:Z397" si="31">IF(AND($Y334=1,F334="x"),1,"")</f>
        <v/>
      </c>
      <c r="AA334" s="163">
        <f t="shared" ref="AA334:AA397" si="32">IF(AND(U334="X",F334="X"),1,0)</f>
        <v>0</v>
      </c>
    </row>
    <row r="335" spans="1:27" ht="26.1" customHeight="1" thickTop="1" thickBot="1">
      <c r="A335" s="32"/>
      <c r="B335" s="33"/>
      <c r="C335" s="32"/>
      <c r="D335" s="34"/>
      <c r="E335" s="35"/>
      <c r="F335" s="36"/>
      <c r="G335" s="34"/>
      <c r="H335" s="1"/>
      <c r="I335" s="2"/>
      <c r="J335" s="1"/>
      <c r="K335" s="2"/>
      <c r="L335" s="1"/>
      <c r="M335" s="2"/>
      <c r="N335" s="1"/>
      <c r="O335" s="2"/>
      <c r="P335" s="1"/>
      <c r="Q335" s="2"/>
      <c r="R335" s="1"/>
      <c r="S335" s="2"/>
      <c r="T335" s="169" t="str">
        <f t="shared" ref="T335:T398" si="33">IF(AND(COUNTA(I335,K335,M335,O335,Q335,S335)=0,COUNTA(H335,J335,L335,N335,P335,R335)=6),"x","")</f>
        <v/>
      </c>
      <c r="U335" s="39" t="str">
        <f t="shared" ref="U335:U398" si="34">IF(COUNTA(I335,K335,M335,O335,Q335,S335)=1,"x","")</f>
        <v/>
      </c>
      <c r="V335" s="170"/>
      <c r="W335" s="40"/>
      <c r="X335" s="41" t="str">
        <f t="shared" ref="X335:X398" si="35">IF(AND(T335="x",U335="",V335&gt;0),EDATE(V335,$X$9),"")</f>
        <v/>
      </c>
      <c r="Y335" s="205" t="str">
        <f t="shared" si="30"/>
        <v/>
      </c>
      <c r="Z335" s="205" t="str">
        <f t="shared" si="31"/>
        <v/>
      </c>
      <c r="AA335" s="163">
        <f t="shared" si="32"/>
        <v>0</v>
      </c>
    </row>
    <row r="336" spans="1:27" ht="26.1" customHeight="1" thickTop="1" thickBot="1">
      <c r="A336" s="32"/>
      <c r="B336" s="33"/>
      <c r="C336" s="32"/>
      <c r="D336" s="34"/>
      <c r="E336" s="35"/>
      <c r="F336" s="36"/>
      <c r="G336" s="34"/>
      <c r="H336" s="1"/>
      <c r="I336" s="2"/>
      <c r="J336" s="1"/>
      <c r="K336" s="2"/>
      <c r="L336" s="1"/>
      <c r="M336" s="2"/>
      <c r="N336" s="1"/>
      <c r="O336" s="2"/>
      <c r="P336" s="1"/>
      <c r="Q336" s="2"/>
      <c r="R336" s="1"/>
      <c r="S336" s="2"/>
      <c r="T336" s="169" t="str">
        <f t="shared" si="33"/>
        <v/>
      </c>
      <c r="U336" s="39" t="str">
        <f t="shared" si="34"/>
        <v/>
      </c>
      <c r="V336" s="170"/>
      <c r="W336" s="40"/>
      <c r="X336" s="41" t="str">
        <f t="shared" si="35"/>
        <v/>
      </c>
      <c r="Y336" s="205" t="str">
        <f t="shared" si="30"/>
        <v/>
      </c>
      <c r="Z336" s="205" t="str">
        <f t="shared" si="31"/>
        <v/>
      </c>
      <c r="AA336" s="163">
        <f t="shared" si="32"/>
        <v>0</v>
      </c>
    </row>
    <row r="337" spans="1:27" ht="26.1" customHeight="1" thickTop="1" thickBot="1">
      <c r="A337" s="32"/>
      <c r="B337" s="33"/>
      <c r="C337" s="32"/>
      <c r="D337" s="34"/>
      <c r="E337" s="35"/>
      <c r="F337" s="36"/>
      <c r="G337" s="34"/>
      <c r="H337" s="1"/>
      <c r="I337" s="2"/>
      <c r="J337" s="1"/>
      <c r="K337" s="2"/>
      <c r="L337" s="1"/>
      <c r="M337" s="2"/>
      <c r="N337" s="1"/>
      <c r="O337" s="2"/>
      <c r="P337" s="1"/>
      <c r="Q337" s="2"/>
      <c r="R337" s="1"/>
      <c r="S337" s="2"/>
      <c r="T337" s="169" t="str">
        <f t="shared" si="33"/>
        <v/>
      </c>
      <c r="U337" s="39" t="str">
        <f t="shared" si="34"/>
        <v/>
      </c>
      <c r="V337" s="170"/>
      <c r="W337" s="40"/>
      <c r="X337" s="41" t="str">
        <f t="shared" si="35"/>
        <v/>
      </c>
      <c r="Y337" s="205" t="str">
        <f t="shared" si="30"/>
        <v/>
      </c>
      <c r="Z337" s="205" t="str">
        <f t="shared" si="31"/>
        <v/>
      </c>
      <c r="AA337" s="163">
        <f t="shared" si="32"/>
        <v>0</v>
      </c>
    </row>
    <row r="338" spans="1:27" ht="26.1" customHeight="1" thickTop="1" thickBot="1">
      <c r="A338" s="32"/>
      <c r="B338" s="33"/>
      <c r="C338" s="32"/>
      <c r="D338" s="34"/>
      <c r="E338" s="35"/>
      <c r="F338" s="36"/>
      <c r="G338" s="34"/>
      <c r="H338" s="1"/>
      <c r="I338" s="2"/>
      <c r="J338" s="1"/>
      <c r="K338" s="2"/>
      <c r="L338" s="1"/>
      <c r="M338" s="2"/>
      <c r="N338" s="1"/>
      <c r="O338" s="2"/>
      <c r="P338" s="1"/>
      <c r="Q338" s="2"/>
      <c r="R338" s="1"/>
      <c r="S338" s="2"/>
      <c r="T338" s="169" t="str">
        <f t="shared" si="33"/>
        <v/>
      </c>
      <c r="U338" s="39" t="str">
        <f t="shared" si="34"/>
        <v/>
      </c>
      <c r="V338" s="170"/>
      <c r="W338" s="40"/>
      <c r="X338" s="41" t="str">
        <f t="shared" si="35"/>
        <v/>
      </c>
      <c r="Y338" s="205" t="str">
        <f t="shared" si="30"/>
        <v/>
      </c>
      <c r="Z338" s="205" t="str">
        <f t="shared" si="31"/>
        <v/>
      </c>
      <c r="AA338" s="163">
        <f t="shared" si="32"/>
        <v>0</v>
      </c>
    </row>
    <row r="339" spans="1:27" ht="26.1" customHeight="1" thickTop="1" thickBot="1">
      <c r="A339" s="32"/>
      <c r="B339" s="33"/>
      <c r="C339" s="32"/>
      <c r="D339" s="34"/>
      <c r="E339" s="35"/>
      <c r="F339" s="36"/>
      <c r="G339" s="34"/>
      <c r="H339" s="1"/>
      <c r="I339" s="2"/>
      <c r="J339" s="1"/>
      <c r="K339" s="2"/>
      <c r="L339" s="1"/>
      <c r="M339" s="2"/>
      <c r="N339" s="1"/>
      <c r="O339" s="2"/>
      <c r="P339" s="1"/>
      <c r="Q339" s="2"/>
      <c r="R339" s="1"/>
      <c r="S339" s="2"/>
      <c r="T339" s="169" t="str">
        <f t="shared" si="33"/>
        <v/>
      </c>
      <c r="U339" s="39" t="str">
        <f t="shared" si="34"/>
        <v/>
      </c>
      <c r="V339" s="170"/>
      <c r="W339" s="40"/>
      <c r="X339" s="41" t="str">
        <f t="shared" si="35"/>
        <v/>
      </c>
      <c r="Y339" s="205" t="str">
        <f t="shared" si="30"/>
        <v/>
      </c>
      <c r="Z339" s="205" t="str">
        <f t="shared" si="31"/>
        <v/>
      </c>
      <c r="AA339" s="163">
        <f t="shared" si="32"/>
        <v>0</v>
      </c>
    </row>
    <row r="340" spans="1:27" ht="26.1" customHeight="1" thickTop="1" thickBot="1">
      <c r="A340" s="32"/>
      <c r="B340" s="33"/>
      <c r="C340" s="32"/>
      <c r="D340" s="34"/>
      <c r="E340" s="35"/>
      <c r="F340" s="36"/>
      <c r="G340" s="34"/>
      <c r="H340" s="1"/>
      <c r="I340" s="2"/>
      <c r="J340" s="1"/>
      <c r="K340" s="2"/>
      <c r="L340" s="1"/>
      <c r="M340" s="2"/>
      <c r="N340" s="1"/>
      <c r="O340" s="2"/>
      <c r="P340" s="1"/>
      <c r="Q340" s="2"/>
      <c r="R340" s="1"/>
      <c r="S340" s="2"/>
      <c r="T340" s="169" t="str">
        <f t="shared" si="33"/>
        <v/>
      </c>
      <c r="U340" s="39" t="str">
        <f t="shared" si="34"/>
        <v/>
      </c>
      <c r="V340" s="170"/>
      <c r="W340" s="40"/>
      <c r="X340" s="41" t="str">
        <f t="shared" si="35"/>
        <v/>
      </c>
      <c r="Y340" s="205" t="str">
        <f t="shared" si="30"/>
        <v/>
      </c>
      <c r="Z340" s="205" t="str">
        <f t="shared" si="31"/>
        <v/>
      </c>
      <c r="AA340" s="163">
        <f t="shared" si="32"/>
        <v>0</v>
      </c>
    </row>
    <row r="341" spans="1:27" ht="26.1" customHeight="1" thickTop="1" thickBot="1">
      <c r="A341" s="32"/>
      <c r="B341" s="33"/>
      <c r="C341" s="32"/>
      <c r="D341" s="34"/>
      <c r="E341" s="35"/>
      <c r="F341" s="36"/>
      <c r="G341" s="34"/>
      <c r="H341" s="1"/>
      <c r="I341" s="2"/>
      <c r="J341" s="1"/>
      <c r="K341" s="2"/>
      <c r="L341" s="1"/>
      <c r="M341" s="2"/>
      <c r="N341" s="1"/>
      <c r="O341" s="2"/>
      <c r="P341" s="1"/>
      <c r="Q341" s="2"/>
      <c r="R341" s="1"/>
      <c r="S341" s="2"/>
      <c r="T341" s="169" t="str">
        <f t="shared" si="33"/>
        <v/>
      </c>
      <c r="U341" s="39" t="str">
        <f t="shared" si="34"/>
        <v/>
      </c>
      <c r="V341" s="170"/>
      <c r="W341" s="40"/>
      <c r="X341" s="41" t="str">
        <f t="shared" si="35"/>
        <v/>
      </c>
      <c r="Y341" s="205" t="str">
        <f t="shared" si="30"/>
        <v/>
      </c>
      <c r="Z341" s="205" t="str">
        <f t="shared" si="31"/>
        <v/>
      </c>
      <c r="AA341" s="163">
        <f t="shared" si="32"/>
        <v>0</v>
      </c>
    </row>
    <row r="342" spans="1:27" ht="26.1" customHeight="1" thickTop="1" thickBot="1">
      <c r="A342" s="32"/>
      <c r="B342" s="33"/>
      <c r="C342" s="32"/>
      <c r="D342" s="34"/>
      <c r="E342" s="35"/>
      <c r="F342" s="36"/>
      <c r="G342" s="34"/>
      <c r="H342" s="1"/>
      <c r="I342" s="2"/>
      <c r="J342" s="1"/>
      <c r="K342" s="2"/>
      <c r="L342" s="1"/>
      <c r="M342" s="2"/>
      <c r="N342" s="1"/>
      <c r="O342" s="2"/>
      <c r="P342" s="1"/>
      <c r="Q342" s="2"/>
      <c r="R342" s="1"/>
      <c r="S342" s="2"/>
      <c r="T342" s="169" t="str">
        <f t="shared" si="33"/>
        <v/>
      </c>
      <c r="U342" s="39" t="str">
        <f t="shared" si="34"/>
        <v/>
      </c>
      <c r="V342" s="170"/>
      <c r="W342" s="40"/>
      <c r="X342" s="41" t="str">
        <f t="shared" si="35"/>
        <v/>
      </c>
      <c r="Y342" s="205" t="str">
        <f t="shared" si="30"/>
        <v/>
      </c>
      <c r="Z342" s="205" t="str">
        <f t="shared" si="31"/>
        <v/>
      </c>
      <c r="AA342" s="163">
        <f t="shared" si="32"/>
        <v>0</v>
      </c>
    </row>
    <row r="343" spans="1:27" ht="26.1" customHeight="1" thickTop="1" thickBot="1">
      <c r="A343" s="32"/>
      <c r="B343" s="33"/>
      <c r="C343" s="32"/>
      <c r="D343" s="34"/>
      <c r="E343" s="35"/>
      <c r="F343" s="36"/>
      <c r="G343" s="34"/>
      <c r="H343" s="1"/>
      <c r="I343" s="2"/>
      <c r="J343" s="1"/>
      <c r="K343" s="2"/>
      <c r="L343" s="1"/>
      <c r="M343" s="2"/>
      <c r="N343" s="1"/>
      <c r="O343" s="2"/>
      <c r="P343" s="1"/>
      <c r="Q343" s="2"/>
      <c r="R343" s="1"/>
      <c r="S343" s="2"/>
      <c r="T343" s="169" t="str">
        <f t="shared" si="33"/>
        <v/>
      </c>
      <c r="U343" s="39" t="str">
        <f t="shared" si="34"/>
        <v/>
      </c>
      <c r="V343" s="170"/>
      <c r="W343" s="40"/>
      <c r="X343" s="41" t="str">
        <f t="shared" si="35"/>
        <v/>
      </c>
      <c r="Y343" s="205" t="str">
        <f t="shared" si="30"/>
        <v/>
      </c>
      <c r="Z343" s="205" t="str">
        <f t="shared" si="31"/>
        <v/>
      </c>
      <c r="AA343" s="163">
        <f t="shared" si="32"/>
        <v>0</v>
      </c>
    </row>
    <row r="344" spans="1:27" ht="26.1" customHeight="1" thickTop="1" thickBot="1">
      <c r="A344" s="32"/>
      <c r="B344" s="33"/>
      <c r="C344" s="32"/>
      <c r="D344" s="34"/>
      <c r="E344" s="35"/>
      <c r="F344" s="36"/>
      <c r="G344" s="34"/>
      <c r="H344" s="1"/>
      <c r="I344" s="2"/>
      <c r="J344" s="1"/>
      <c r="K344" s="2"/>
      <c r="L344" s="1"/>
      <c r="M344" s="2"/>
      <c r="N344" s="1"/>
      <c r="O344" s="2"/>
      <c r="P344" s="1"/>
      <c r="Q344" s="2"/>
      <c r="R344" s="1"/>
      <c r="S344" s="2"/>
      <c r="T344" s="169" t="str">
        <f t="shared" si="33"/>
        <v/>
      </c>
      <c r="U344" s="39" t="str">
        <f t="shared" si="34"/>
        <v/>
      </c>
      <c r="V344" s="170"/>
      <c r="W344" s="40"/>
      <c r="X344" s="41" t="str">
        <f t="shared" si="35"/>
        <v/>
      </c>
      <c r="Y344" s="205" t="str">
        <f t="shared" si="30"/>
        <v/>
      </c>
      <c r="Z344" s="205" t="str">
        <f t="shared" si="31"/>
        <v/>
      </c>
      <c r="AA344" s="163">
        <f t="shared" si="32"/>
        <v>0</v>
      </c>
    </row>
    <row r="345" spans="1:27" ht="26.1" customHeight="1" thickTop="1" thickBot="1">
      <c r="A345" s="32"/>
      <c r="B345" s="33"/>
      <c r="C345" s="32"/>
      <c r="D345" s="34"/>
      <c r="E345" s="35"/>
      <c r="F345" s="36"/>
      <c r="G345" s="34"/>
      <c r="H345" s="1"/>
      <c r="I345" s="2"/>
      <c r="J345" s="1"/>
      <c r="K345" s="2"/>
      <c r="L345" s="1"/>
      <c r="M345" s="2"/>
      <c r="N345" s="1"/>
      <c r="O345" s="2"/>
      <c r="P345" s="1"/>
      <c r="Q345" s="2"/>
      <c r="R345" s="1"/>
      <c r="S345" s="2"/>
      <c r="T345" s="169" t="str">
        <f t="shared" si="33"/>
        <v/>
      </c>
      <c r="U345" s="39" t="str">
        <f t="shared" si="34"/>
        <v/>
      </c>
      <c r="V345" s="170"/>
      <c r="W345" s="40"/>
      <c r="X345" s="41" t="str">
        <f t="shared" si="35"/>
        <v/>
      </c>
      <c r="Y345" s="205" t="str">
        <f t="shared" si="30"/>
        <v/>
      </c>
      <c r="Z345" s="205" t="str">
        <f t="shared" si="31"/>
        <v/>
      </c>
      <c r="AA345" s="163">
        <f t="shared" si="32"/>
        <v>0</v>
      </c>
    </row>
    <row r="346" spans="1:27" ht="26.1" customHeight="1" thickTop="1" thickBot="1">
      <c r="A346" s="32"/>
      <c r="B346" s="33"/>
      <c r="C346" s="32"/>
      <c r="D346" s="34"/>
      <c r="E346" s="35"/>
      <c r="F346" s="36"/>
      <c r="G346" s="34"/>
      <c r="H346" s="1"/>
      <c r="I346" s="2"/>
      <c r="J346" s="1"/>
      <c r="K346" s="2"/>
      <c r="L346" s="1"/>
      <c r="M346" s="2"/>
      <c r="N346" s="1"/>
      <c r="O346" s="2"/>
      <c r="P346" s="1"/>
      <c r="Q346" s="2"/>
      <c r="R346" s="1"/>
      <c r="S346" s="2"/>
      <c r="T346" s="169" t="str">
        <f t="shared" si="33"/>
        <v/>
      </c>
      <c r="U346" s="39" t="str">
        <f t="shared" si="34"/>
        <v/>
      </c>
      <c r="V346" s="170"/>
      <c r="W346" s="40"/>
      <c r="X346" s="41" t="str">
        <f t="shared" si="35"/>
        <v/>
      </c>
      <c r="Y346" s="205" t="str">
        <f t="shared" si="30"/>
        <v/>
      </c>
      <c r="Z346" s="205" t="str">
        <f t="shared" si="31"/>
        <v/>
      </c>
      <c r="AA346" s="163">
        <f t="shared" si="32"/>
        <v>0</v>
      </c>
    </row>
    <row r="347" spans="1:27" ht="26.1" customHeight="1" thickTop="1" thickBot="1">
      <c r="A347" s="32"/>
      <c r="B347" s="33"/>
      <c r="C347" s="32"/>
      <c r="D347" s="34"/>
      <c r="E347" s="35"/>
      <c r="F347" s="36"/>
      <c r="G347" s="34"/>
      <c r="H347" s="1"/>
      <c r="I347" s="2"/>
      <c r="J347" s="1"/>
      <c r="K347" s="2"/>
      <c r="L347" s="1"/>
      <c r="M347" s="2"/>
      <c r="N347" s="1"/>
      <c r="O347" s="2"/>
      <c r="P347" s="1"/>
      <c r="Q347" s="2"/>
      <c r="R347" s="1"/>
      <c r="S347" s="2"/>
      <c r="T347" s="169" t="str">
        <f t="shared" si="33"/>
        <v/>
      </c>
      <c r="U347" s="39" t="str">
        <f t="shared" si="34"/>
        <v/>
      </c>
      <c r="V347" s="170"/>
      <c r="W347" s="40"/>
      <c r="X347" s="41" t="str">
        <f t="shared" si="35"/>
        <v/>
      </c>
      <c r="Y347" s="205" t="str">
        <f t="shared" si="30"/>
        <v/>
      </c>
      <c r="Z347" s="205" t="str">
        <f t="shared" si="31"/>
        <v/>
      </c>
      <c r="AA347" s="163">
        <f t="shared" si="32"/>
        <v>0</v>
      </c>
    </row>
    <row r="348" spans="1:27" ht="26.1" customHeight="1" thickTop="1" thickBot="1">
      <c r="A348" s="32"/>
      <c r="B348" s="33"/>
      <c r="C348" s="32"/>
      <c r="D348" s="34"/>
      <c r="E348" s="35"/>
      <c r="F348" s="36"/>
      <c r="G348" s="34"/>
      <c r="H348" s="1"/>
      <c r="I348" s="2"/>
      <c r="J348" s="1"/>
      <c r="K348" s="2"/>
      <c r="L348" s="1"/>
      <c r="M348" s="2"/>
      <c r="N348" s="1"/>
      <c r="O348" s="2"/>
      <c r="P348" s="1"/>
      <c r="Q348" s="2"/>
      <c r="R348" s="1"/>
      <c r="S348" s="2"/>
      <c r="T348" s="169" t="str">
        <f t="shared" si="33"/>
        <v/>
      </c>
      <c r="U348" s="39" t="str">
        <f t="shared" si="34"/>
        <v/>
      </c>
      <c r="V348" s="170"/>
      <c r="W348" s="40"/>
      <c r="X348" s="41" t="str">
        <f t="shared" si="35"/>
        <v/>
      </c>
      <c r="Y348" s="205" t="str">
        <f t="shared" si="30"/>
        <v/>
      </c>
      <c r="Z348" s="205" t="str">
        <f t="shared" si="31"/>
        <v/>
      </c>
      <c r="AA348" s="163">
        <f t="shared" si="32"/>
        <v>0</v>
      </c>
    </row>
    <row r="349" spans="1:27" ht="26.1" customHeight="1" thickTop="1" thickBot="1">
      <c r="A349" s="32"/>
      <c r="B349" s="33"/>
      <c r="C349" s="32"/>
      <c r="D349" s="34"/>
      <c r="E349" s="35"/>
      <c r="F349" s="36"/>
      <c r="G349" s="34"/>
      <c r="H349" s="1"/>
      <c r="I349" s="2"/>
      <c r="J349" s="1"/>
      <c r="K349" s="2"/>
      <c r="L349" s="1"/>
      <c r="M349" s="2"/>
      <c r="N349" s="1"/>
      <c r="O349" s="2"/>
      <c r="P349" s="1"/>
      <c r="Q349" s="2"/>
      <c r="R349" s="1"/>
      <c r="S349" s="2"/>
      <c r="T349" s="169" t="str">
        <f t="shared" si="33"/>
        <v/>
      </c>
      <c r="U349" s="39" t="str">
        <f t="shared" si="34"/>
        <v/>
      </c>
      <c r="V349" s="170"/>
      <c r="W349" s="40"/>
      <c r="X349" s="41" t="str">
        <f t="shared" si="35"/>
        <v/>
      </c>
      <c r="Y349" s="205" t="str">
        <f t="shared" si="30"/>
        <v/>
      </c>
      <c r="Z349" s="205" t="str">
        <f t="shared" si="31"/>
        <v/>
      </c>
      <c r="AA349" s="163">
        <f t="shared" si="32"/>
        <v>0</v>
      </c>
    </row>
    <row r="350" spans="1:27" ht="26.1" customHeight="1" thickTop="1" thickBot="1">
      <c r="A350" s="32"/>
      <c r="B350" s="33"/>
      <c r="C350" s="32"/>
      <c r="D350" s="34"/>
      <c r="E350" s="35"/>
      <c r="F350" s="36"/>
      <c r="G350" s="34"/>
      <c r="H350" s="1"/>
      <c r="I350" s="2"/>
      <c r="J350" s="1"/>
      <c r="K350" s="2"/>
      <c r="L350" s="1"/>
      <c r="M350" s="2"/>
      <c r="N350" s="1"/>
      <c r="O350" s="2"/>
      <c r="P350" s="1"/>
      <c r="Q350" s="2"/>
      <c r="R350" s="1"/>
      <c r="S350" s="2"/>
      <c r="T350" s="169" t="str">
        <f t="shared" si="33"/>
        <v/>
      </c>
      <c r="U350" s="39" t="str">
        <f t="shared" si="34"/>
        <v/>
      </c>
      <c r="V350" s="170"/>
      <c r="W350" s="40"/>
      <c r="X350" s="41" t="str">
        <f t="shared" si="35"/>
        <v/>
      </c>
      <c r="Y350" s="205" t="str">
        <f t="shared" si="30"/>
        <v/>
      </c>
      <c r="Z350" s="205" t="str">
        <f t="shared" si="31"/>
        <v/>
      </c>
      <c r="AA350" s="163">
        <f t="shared" si="32"/>
        <v>0</v>
      </c>
    </row>
    <row r="351" spans="1:27" ht="26.1" customHeight="1" thickTop="1" thickBot="1">
      <c r="A351" s="32"/>
      <c r="B351" s="33"/>
      <c r="C351" s="32"/>
      <c r="D351" s="34"/>
      <c r="E351" s="35"/>
      <c r="F351" s="36"/>
      <c r="G351" s="34"/>
      <c r="H351" s="1"/>
      <c r="I351" s="2"/>
      <c r="J351" s="1"/>
      <c r="K351" s="2"/>
      <c r="L351" s="1"/>
      <c r="M351" s="2"/>
      <c r="N351" s="1"/>
      <c r="O351" s="2"/>
      <c r="P351" s="1"/>
      <c r="Q351" s="2"/>
      <c r="R351" s="1"/>
      <c r="S351" s="2"/>
      <c r="T351" s="169" t="str">
        <f t="shared" si="33"/>
        <v/>
      </c>
      <c r="U351" s="39" t="str">
        <f t="shared" si="34"/>
        <v/>
      </c>
      <c r="V351" s="170"/>
      <c r="W351" s="40"/>
      <c r="X351" s="41" t="str">
        <f t="shared" si="35"/>
        <v/>
      </c>
      <c r="Y351" s="205" t="str">
        <f t="shared" si="30"/>
        <v/>
      </c>
      <c r="Z351" s="205" t="str">
        <f t="shared" si="31"/>
        <v/>
      </c>
      <c r="AA351" s="163">
        <f t="shared" si="32"/>
        <v>0</v>
      </c>
    </row>
    <row r="352" spans="1:27" ht="26.1" customHeight="1" thickTop="1" thickBot="1">
      <c r="A352" s="32"/>
      <c r="B352" s="33"/>
      <c r="C352" s="32"/>
      <c r="D352" s="34"/>
      <c r="E352" s="35"/>
      <c r="F352" s="36"/>
      <c r="G352" s="34"/>
      <c r="H352" s="1"/>
      <c r="I352" s="2"/>
      <c r="J352" s="1"/>
      <c r="K352" s="2"/>
      <c r="L352" s="1"/>
      <c r="M352" s="2"/>
      <c r="N352" s="1"/>
      <c r="O352" s="2"/>
      <c r="P352" s="1"/>
      <c r="Q352" s="2"/>
      <c r="R352" s="1"/>
      <c r="S352" s="2"/>
      <c r="T352" s="169" t="str">
        <f t="shared" si="33"/>
        <v/>
      </c>
      <c r="U352" s="39" t="str">
        <f t="shared" si="34"/>
        <v/>
      </c>
      <c r="V352" s="170"/>
      <c r="W352" s="40"/>
      <c r="X352" s="41" t="str">
        <f t="shared" si="35"/>
        <v/>
      </c>
      <c r="Y352" s="205" t="str">
        <f t="shared" si="30"/>
        <v/>
      </c>
      <c r="Z352" s="205" t="str">
        <f t="shared" si="31"/>
        <v/>
      </c>
      <c r="AA352" s="163">
        <f t="shared" si="32"/>
        <v>0</v>
      </c>
    </row>
    <row r="353" spans="1:27" ht="26.1" customHeight="1" thickTop="1" thickBot="1">
      <c r="A353" s="32"/>
      <c r="B353" s="33"/>
      <c r="C353" s="32"/>
      <c r="D353" s="34"/>
      <c r="E353" s="35"/>
      <c r="F353" s="36"/>
      <c r="G353" s="34"/>
      <c r="H353" s="1"/>
      <c r="I353" s="2"/>
      <c r="J353" s="1"/>
      <c r="K353" s="2"/>
      <c r="L353" s="1"/>
      <c r="M353" s="2"/>
      <c r="N353" s="1"/>
      <c r="O353" s="2"/>
      <c r="P353" s="1"/>
      <c r="Q353" s="2"/>
      <c r="R353" s="1"/>
      <c r="S353" s="2"/>
      <c r="T353" s="169" t="str">
        <f t="shared" si="33"/>
        <v/>
      </c>
      <c r="U353" s="39" t="str">
        <f t="shared" si="34"/>
        <v/>
      </c>
      <c r="V353" s="170"/>
      <c r="W353" s="40"/>
      <c r="X353" s="41" t="str">
        <f t="shared" si="35"/>
        <v/>
      </c>
      <c r="Y353" s="205" t="str">
        <f t="shared" si="30"/>
        <v/>
      </c>
      <c r="Z353" s="205" t="str">
        <f t="shared" si="31"/>
        <v/>
      </c>
      <c r="AA353" s="163">
        <f t="shared" si="32"/>
        <v>0</v>
      </c>
    </row>
    <row r="354" spans="1:27" ht="26.1" customHeight="1" thickTop="1" thickBot="1">
      <c r="A354" s="32"/>
      <c r="B354" s="33"/>
      <c r="C354" s="32"/>
      <c r="D354" s="34"/>
      <c r="E354" s="35"/>
      <c r="F354" s="36"/>
      <c r="G354" s="34"/>
      <c r="H354" s="1"/>
      <c r="I354" s="2"/>
      <c r="J354" s="1"/>
      <c r="K354" s="2"/>
      <c r="L354" s="1"/>
      <c r="M354" s="2"/>
      <c r="N354" s="1"/>
      <c r="O354" s="2"/>
      <c r="P354" s="1"/>
      <c r="Q354" s="2"/>
      <c r="R354" s="1"/>
      <c r="S354" s="2"/>
      <c r="T354" s="169" t="str">
        <f t="shared" si="33"/>
        <v/>
      </c>
      <c r="U354" s="39" t="str">
        <f t="shared" si="34"/>
        <v/>
      </c>
      <c r="V354" s="170"/>
      <c r="W354" s="40"/>
      <c r="X354" s="41" t="str">
        <f t="shared" si="35"/>
        <v/>
      </c>
      <c r="Y354" s="205" t="str">
        <f t="shared" si="30"/>
        <v/>
      </c>
      <c r="Z354" s="205" t="str">
        <f t="shared" si="31"/>
        <v/>
      </c>
      <c r="AA354" s="163">
        <f t="shared" si="32"/>
        <v>0</v>
      </c>
    </row>
    <row r="355" spans="1:27" ht="26.1" customHeight="1" thickTop="1" thickBot="1">
      <c r="A355" s="32"/>
      <c r="B355" s="33"/>
      <c r="C355" s="32"/>
      <c r="D355" s="34"/>
      <c r="E355" s="35"/>
      <c r="F355" s="36"/>
      <c r="G355" s="34"/>
      <c r="H355" s="1"/>
      <c r="I355" s="2"/>
      <c r="J355" s="1"/>
      <c r="K355" s="2"/>
      <c r="L355" s="1"/>
      <c r="M355" s="2"/>
      <c r="N355" s="1"/>
      <c r="O355" s="2"/>
      <c r="P355" s="1"/>
      <c r="Q355" s="2"/>
      <c r="R355" s="1"/>
      <c r="S355" s="2"/>
      <c r="T355" s="169" t="str">
        <f t="shared" si="33"/>
        <v/>
      </c>
      <c r="U355" s="39" t="str">
        <f t="shared" si="34"/>
        <v/>
      </c>
      <c r="V355" s="170"/>
      <c r="W355" s="40"/>
      <c r="X355" s="41" t="str">
        <f t="shared" si="35"/>
        <v/>
      </c>
      <c r="Y355" s="205" t="str">
        <f t="shared" si="30"/>
        <v/>
      </c>
      <c r="Z355" s="205" t="str">
        <f t="shared" si="31"/>
        <v/>
      </c>
      <c r="AA355" s="163">
        <f t="shared" si="32"/>
        <v>0</v>
      </c>
    </row>
    <row r="356" spans="1:27" ht="26.1" customHeight="1" thickTop="1" thickBot="1">
      <c r="A356" s="32"/>
      <c r="B356" s="33"/>
      <c r="C356" s="32"/>
      <c r="D356" s="34"/>
      <c r="E356" s="35"/>
      <c r="F356" s="36"/>
      <c r="G356" s="34"/>
      <c r="H356" s="1"/>
      <c r="I356" s="2"/>
      <c r="J356" s="1"/>
      <c r="K356" s="2"/>
      <c r="L356" s="1"/>
      <c r="M356" s="2"/>
      <c r="N356" s="1"/>
      <c r="O356" s="2"/>
      <c r="P356" s="1"/>
      <c r="Q356" s="2"/>
      <c r="R356" s="1"/>
      <c r="S356" s="2"/>
      <c r="T356" s="169" t="str">
        <f t="shared" si="33"/>
        <v/>
      </c>
      <c r="U356" s="39" t="str">
        <f t="shared" si="34"/>
        <v/>
      </c>
      <c r="V356" s="170"/>
      <c r="W356" s="40"/>
      <c r="X356" s="41" t="str">
        <f t="shared" si="35"/>
        <v/>
      </c>
      <c r="Y356" s="205" t="str">
        <f t="shared" si="30"/>
        <v/>
      </c>
      <c r="Z356" s="205" t="str">
        <f t="shared" si="31"/>
        <v/>
      </c>
      <c r="AA356" s="163">
        <f t="shared" si="32"/>
        <v>0</v>
      </c>
    </row>
    <row r="357" spans="1:27" ht="26.1" customHeight="1" thickTop="1" thickBot="1">
      <c r="A357" s="32"/>
      <c r="B357" s="33"/>
      <c r="C357" s="32"/>
      <c r="D357" s="34"/>
      <c r="E357" s="35"/>
      <c r="F357" s="36"/>
      <c r="G357" s="34"/>
      <c r="H357" s="1"/>
      <c r="I357" s="2"/>
      <c r="J357" s="1"/>
      <c r="K357" s="2"/>
      <c r="L357" s="1"/>
      <c r="M357" s="2"/>
      <c r="N357" s="1"/>
      <c r="O357" s="2"/>
      <c r="P357" s="1"/>
      <c r="Q357" s="2"/>
      <c r="R357" s="1"/>
      <c r="S357" s="2"/>
      <c r="T357" s="169" t="str">
        <f t="shared" si="33"/>
        <v/>
      </c>
      <c r="U357" s="39" t="str">
        <f t="shared" si="34"/>
        <v/>
      </c>
      <c r="V357" s="170"/>
      <c r="W357" s="40"/>
      <c r="X357" s="41" t="str">
        <f t="shared" si="35"/>
        <v/>
      </c>
      <c r="Y357" s="205" t="str">
        <f t="shared" si="30"/>
        <v/>
      </c>
      <c r="Z357" s="205" t="str">
        <f t="shared" si="31"/>
        <v/>
      </c>
      <c r="AA357" s="163">
        <f t="shared" si="32"/>
        <v>0</v>
      </c>
    </row>
    <row r="358" spans="1:27" ht="26.1" customHeight="1" thickTop="1" thickBot="1">
      <c r="A358" s="32"/>
      <c r="B358" s="33"/>
      <c r="C358" s="32"/>
      <c r="D358" s="34"/>
      <c r="E358" s="35"/>
      <c r="F358" s="36"/>
      <c r="G358" s="34"/>
      <c r="H358" s="1"/>
      <c r="I358" s="2"/>
      <c r="J358" s="1"/>
      <c r="K358" s="2"/>
      <c r="L358" s="1"/>
      <c r="M358" s="2"/>
      <c r="N358" s="1"/>
      <c r="O358" s="2"/>
      <c r="P358" s="1"/>
      <c r="Q358" s="2"/>
      <c r="R358" s="1"/>
      <c r="S358" s="2"/>
      <c r="T358" s="169" t="str">
        <f t="shared" si="33"/>
        <v/>
      </c>
      <c r="U358" s="39" t="str">
        <f t="shared" si="34"/>
        <v/>
      </c>
      <c r="V358" s="170"/>
      <c r="W358" s="40"/>
      <c r="X358" s="41" t="str">
        <f t="shared" si="35"/>
        <v/>
      </c>
      <c r="Y358" s="205" t="str">
        <f t="shared" si="30"/>
        <v/>
      </c>
      <c r="Z358" s="205" t="str">
        <f t="shared" si="31"/>
        <v/>
      </c>
      <c r="AA358" s="163">
        <f t="shared" si="32"/>
        <v>0</v>
      </c>
    </row>
    <row r="359" spans="1:27" ht="26.1" customHeight="1" thickTop="1" thickBot="1">
      <c r="A359" s="32"/>
      <c r="B359" s="33"/>
      <c r="C359" s="32"/>
      <c r="D359" s="34"/>
      <c r="E359" s="35"/>
      <c r="F359" s="36"/>
      <c r="G359" s="34"/>
      <c r="H359" s="1"/>
      <c r="I359" s="2"/>
      <c r="J359" s="1"/>
      <c r="K359" s="2"/>
      <c r="L359" s="1"/>
      <c r="M359" s="2"/>
      <c r="N359" s="1"/>
      <c r="O359" s="2"/>
      <c r="P359" s="1"/>
      <c r="Q359" s="2"/>
      <c r="R359" s="1"/>
      <c r="S359" s="2"/>
      <c r="T359" s="169" t="str">
        <f t="shared" si="33"/>
        <v/>
      </c>
      <c r="U359" s="39" t="str">
        <f t="shared" si="34"/>
        <v/>
      </c>
      <c r="V359" s="170"/>
      <c r="W359" s="40"/>
      <c r="X359" s="41" t="str">
        <f t="shared" si="35"/>
        <v/>
      </c>
      <c r="Y359" s="205" t="str">
        <f t="shared" si="30"/>
        <v/>
      </c>
      <c r="Z359" s="205" t="str">
        <f t="shared" si="31"/>
        <v/>
      </c>
      <c r="AA359" s="163">
        <f t="shared" si="32"/>
        <v>0</v>
      </c>
    </row>
    <row r="360" spans="1:27" ht="26.1" customHeight="1" thickTop="1" thickBot="1">
      <c r="A360" s="32"/>
      <c r="B360" s="33"/>
      <c r="C360" s="32"/>
      <c r="D360" s="34"/>
      <c r="E360" s="35"/>
      <c r="F360" s="36"/>
      <c r="G360" s="34"/>
      <c r="H360" s="1"/>
      <c r="I360" s="2"/>
      <c r="J360" s="1"/>
      <c r="K360" s="2"/>
      <c r="L360" s="1"/>
      <c r="M360" s="2"/>
      <c r="N360" s="1"/>
      <c r="O360" s="2"/>
      <c r="P360" s="1"/>
      <c r="Q360" s="2"/>
      <c r="R360" s="1"/>
      <c r="S360" s="2"/>
      <c r="T360" s="169" t="str">
        <f t="shared" si="33"/>
        <v/>
      </c>
      <c r="U360" s="39" t="str">
        <f t="shared" si="34"/>
        <v/>
      </c>
      <c r="V360" s="170"/>
      <c r="W360" s="40"/>
      <c r="X360" s="41" t="str">
        <f t="shared" si="35"/>
        <v/>
      </c>
      <c r="Y360" s="205" t="str">
        <f t="shared" si="30"/>
        <v/>
      </c>
      <c r="Z360" s="205" t="str">
        <f t="shared" si="31"/>
        <v/>
      </c>
      <c r="AA360" s="163">
        <f t="shared" si="32"/>
        <v>0</v>
      </c>
    </row>
    <row r="361" spans="1:27" ht="26.1" customHeight="1" thickTop="1" thickBot="1">
      <c r="A361" s="32"/>
      <c r="B361" s="33"/>
      <c r="C361" s="32"/>
      <c r="D361" s="34"/>
      <c r="E361" s="35"/>
      <c r="F361" s="36"/>
      <c r="G361" s="34"/>
      <c r="H361" s="1"/>
      <c r="I361" s="2"/>
      <c r="J361" s="1"/>
      <c r="K361" s="2"/>
      <c r="L361" s="1"/>
      <c r="M361" s="2"/>
      <c r="N361" s="1"/>
      <c r="O361" s="2"/>
      <c r="P361" s="1"/>
      <c r="Q361" s="2"/>
      <c r="R361" s="1"/>
      <c r="S361" s="2"/>
      <c r="T361" s="169" t="str">
        <f t="shared" si="33"/>
        <v/>
      </c>
      <c r="U361" s="39" t="str">
        <f t="shared" si="34"/>
        <v/>
      </c>
      <c r="V361" s="170"/>
      <c r="W361" s="40"/>
      <c r="X361" s="41" t="str">
        <f t="shared" si="35"/>
        <v/>
      </c>
      <c r="Y361" s="205" t="str">
        <f t="shared" si="30"/>
        <v/>
      </c>
      <c r="Z361" s="205" t="str">
        <f t="shared" si="31"/>
        <v/>
      </c>
      <c r="AA361" s="163">
        <f t="shared" si="32"/>
        <v>0</v>
      </c>
    </row>
    <row r="362" spans="1:27" ht="26.1" customHeight="1" thickTop="1" thickBot="1">
      <c r="A362" s="32"/>
      <c r="B362" s="33"/>
      <c r="C362" s="32"/>
      <c r="D362" s="34"/>
      <c r="E362" s="35"/>
      <c r="F362" s="36"/>
      <c r="G362" s="34"/>
      <c r="H362" s="1"/>
      <c r="I362" s="2"/>
      <c r="J362" s="1"/>
      <c r="K362" s="2"/>
      <c r="L362" s="1"/>
      <c r="M362" s="2"/>
      <c r="N362" s="1"/>
      <c r="O362" s="2"/>
      <c r="P362" s="1"/>
      <c r="Q362" s="2"/>
      <c r="R362" s="1"/>
      <c r="S362" s="2"/>
      <c r="T362" s="169" t="str">
        <f t="shared" si="33"/>
        <v/>
      </c>
      <c r="U362" s="39" t="str">
        <f t="shared" si="34"/>
        <v/>
      </c>
      <c r="V362" s="170"/>
      <c r="W362" s="40"/>
      <c r="X362" s="41" t="str">
        <f t="shared" si="35"/>
        <v/>
      </c>
      <c r="Y362" s="205" t="str">
        <f t="shared" si="30"/>
        <v/>
      </c>
      <c r="Z362" s="205" t="str">
        <f t="shared" si="31"/>
        <v/>
      </c>
      <c r="AA362" s="163">
        <f t="shared" si="32"/>
        <v>0</v>
      </c>
    </row>
    <row r="363" spans="1:27" ht="26.1" customHeight="1" thickTop="1" thickBot="1">
      <c r="A363" s="32"/>
      <c r="B363" s="33"/>
      <c r="C363" s="32"/>
      <c r="D363" s="34"/>
      <c r="E363" s="35"/>
      <c r="F363" s="36"/>
      <c r="G363" s="34"/>
      <c r="H363" s="1"/>
      <c r="I363" s="2"/>
      <c r="J363" s="1"/>
      <c r="K363" s="2"/>
      <c r="L363" s="1"/>
      <c r="M363" s="2"/>
      <c r="N363" s="1"/>
      <c r="O363" s="2"/>
      <c r="P363" s="1"/>
      <c r="Q363" s="2"/>
      <c r="R363" s="1"/>
      <c r="S363" s="2"/>
      <c r="T363" s="169" t="str">
        <f t="shared" si="33"/>
        <v/>
      </c>
      <c r="U363" s="39" t="str">
        <f t="shared" si="34"/>
        <v/>
      </c>
      <c r="V363" s="170"/>
      <c r="W363" s="40"/>
      <c r="X363" s="41" t="str">
        <f t="shared" si="35"/>
        <v/>
      </c>
      <c r="Y363" s="205" t="str">
        <f t="shared" si="30"/>
        <v/>
      </c>
      <c r="Z363" s="205" t="str">
        <f t="shared" si="31"/>
        <v/>
      </c>
      <c r="AA363" s="163">
        <f t="shared" si="32"/>
        <v>0</v>
      </c>
    </row>
    <row r="364" spans="1:27" ht="26.1" customHeight="1" thickTop="1" thickBot="1">
      <c r="A364" s="32"/>
      <c r="B364" s="33"/>
      <c r="C364" s="32"/>
      <c r="D364" s="34"/>
      <c r="E364" s="35"/>
      <c r="F364" s="36"/>
      <c r="G364" s="34"/>
      <c r="H364" s="1"/>
      <c r="I364" s="2"/>
      <c r="J364" s="1"/>
      <c r="K364" s="2"/>
      <c r="L364" s="1"/>
      <c r="M364" s="2"/>
      <c r="N364" s="1"/>
      <c r="O364" s="2"/>
      <c r="P364" s="1"/>
      <c r="Q364" s="2"/>
      <c r="R364" s="1"/>
      <c r="S364" s="2"/>
      <c r="T364" s="169" t="str">
        <f t="shared" si="33"/>
        <v/>
      </c>
      <c r="U364" s="39" t="str">
        <f t="shared" si="34"/>
        <v/>
      </c>
      <c r="V364" s="170"/>
      <c r="W364" s="40"/>
      <c r="X364" s="41" t="str">
        <f t="shared" si="35"/>
        <v/>
      </c>
      <c r="Y364" s="205" t="str">
        <f t="shared" si="30"/>
        <v/>
      </c>
      <c r="Z364" s="205" t="str">
        <f t="shared" si="31"/>
        <v/>
      </c>
      <c r="AA364" s="163">
        <f t="shared" si="32"/>
        <v>0</v>
      </c>
    </row>
    <row r="365" spans="1:27" ht="26.1" customHeight="1" thickTop="1" thickBot="1">
      <c r="A365" s="32"/>
      <c r="B365" s="33"/>
      <c r="C365" s="32"/>
      <c r="D365" s="34"/>
      <c r="E365" s="35"/>
      <c r="F365" s="36"/>
      <c r="G365" s="34"/>
      <c r="H365" s="1"/>
      <c r="I365" s="2"/>
      <c r="J365" s="1"/>
      <c r="K365" s="2"/>
      <c r="L365" s="1"/>
      <c r="M365" s="2"/>
      <c r="N365" s="1"/>
      <c r="O365" s="2"/>
      <c r="P365" s="1"/>
      <c r="Q365" s="2"/>
      <c r="R365" s="1"/>
      <c r="S365" s="2"/>
      <c r="T365" s="169" t="str">
        <f t="shared" si="33"/>
        <v/>
      </c>
      <c r="U365" s="39" t="str">
        <f t="shared" si="34"/>
        <v/>
      </c>
      <c r="V365" s="170"/>
      <c r="W365" s="40"/>
      <c r="X365" s="41" t="str">
        <f t="shared" si="35"/>
        <v/>
      </c>
      <c r="Y365" s="205" t="str">
        <f t="shared" si="30"/>
        <v/>
      </c>
      <c r="Z365" s="205" t="str">
        <f t="shared" si="31"/>
        <v/>
      </c>
      <c r="AA365" s="163">
        <f t="shared" si="32"/>
        <v>0</v>
      </c>
    </row>
    <row r="366" spans="1:27" ht="26.1" customHeight="1" thickTop="1" thickBot="1">
      <c r="A366" s="32"/>
      <c r="B366" s="33"/>
      <c r="C366" s="32"/>
      <c r="D366" s="34"/>
      <c r="E366" s="35"/>
      <c r="F366" s="36"/>
      <c r="G366" s="34"/>
      <c r="H366" s="1"/>
      <c r="I366" s="2"/>
      <c r="J366" s="1"/>
      <c r="K366" s="2"/>
      <c r="L366" s="1"/>
      <c r="M366" s="2"/>
      <c r="N366" s="1"/>
      <c r="O366" s="2"/>
      <c r="P366" s="1"/>
      <c r="Q366" s="2"/>
      <c r="R366" s="1"/>
      <c r="S366" s="2"/>
      <c r="T366" s="169" t="str">
        <f t="shared" si="33"/>
        <v/>
      </c>
      <c r="U366" s="39" t="str">
        <f t="shared" si="34"/>
        <v/>
      </c>
      <c r="V366" s="170"/>
      <c r="W366" s="40"/>
      <c r="X366" s="41" t="str">
        <f t="shared" si="35"/>
        <v/>
      </c>
      <c r="Y366" s="205" t="str">
        <f t="shared" si="30"/>
        <v/>
      </c>
      <c r="Z366" s="205" t="str">
        <f t="shared" si="31"/>
        <v/>
      </c>
      <c r="AA366" s="163">
        <f t="shared" si="32"/>
        <v>0</v>
      </c>
    </row>
    <row r="367" spans="1:27" ht="26.1" customHeight="1" thickTop="1" thickBot="1">
      <c r="A367" s="32"/>
      <c r="B367" s="33"/>
      <c r="C367" s="32"/>
      <c r="D367" s="34"/>
      <c r="E367" s="35"/>
      <c r="F367" s="36"/>
      <c r="G367" s="34"/>
      <c r="H367" s="1"/>
      <c r="I367" s="2"/>
      <c r="J367" s="1"/>
      <c r="K367" s="2"/>
      <c r="L367" s="1"/>
      <c r="M367" s="2"/>
      <c r="N367" s="1"/>
      <c r="O367" s="2"/>
      <c r="P367" s="1"/>
      <c r="Q367" s="2"/>
      <c r="R367" s="1"/>
      <c r="S367" s="2"/>
      <c r="T367" s="169" t="str">
        <f t="shared" si="33"/>
        <v/>
      </c>
      <c r="U367" s="39" t="str">
        <f t="shared" si="34"/>
        <v/>
      </c>
      <c r="V367" s="170"/>
      <c r="W367" s="40"/>
      <c r="X367" s="41" t="str">
        <f t="shared" si="35"/>
        <v/>
      </c>
      <c r="Y367" s="205" t="str">
        <f t="shared" si="30"/>
        <v/>
      </c>
      <c r="Z367" s="205" t="str">
        <f t="shared" si="31"/>
        <v/>
      </c>
      <c r="AA367" s="163">
        <f t="shared" si="32"/>
        <v>0</v>
      </c>
    </row>
    <row r="368" spans="1:27" ht="26.1" customHeight="1" thickTop="1" thickBot="1">
      <c r="A368" s="32"/>
      <c r="B368" s="33"/>
      <c r="C368" s="32"/>
      <c r="D368" s="34"/>
      <c r="E368" s="35"/>
      <c r="F368" s="36"/>
      <c r="G368" s="34"/>
      <c r="H368" s="1"/>
      <c r="I368" s="2"/>
      <c r="J368" s="1"/>
      <c r="K368" s="2"/>
      <c r="L368" s="1"/>
      <c r="M368" s="2"/>
      <c r="N368" s="1"/>
      <c r="O368" s="2"/>
      <c r="P368" s="1"/>
      <c r="Q368" s="2"/>
      <c r="R368" s="1"/>
      <c r="S368" s="2"/>
      <c r="T368" s="169" t="str">
        <f t="shared" si="33"/>
        <v/>
      </c>
      <c r="U368" s="39" t="str">
        <f t="shared" si="34"/>
        <v/>
      </c>
      <c r="V368" s="170"/>
      <c r="W368" s="40"/>
      <c r="X368" s="41" t="str">
        <f t="shared" si="35"/>
        <v/>
      </c>
      <c r="Y368" s="205" t="str">
        <f t="shared" si="30"/>
        <v/>
      </c>
      <c r="Z368" s="205" t="str">
        <f t="shared" si="31"/>
        <v/>
      </c>
      <c r="AA368" s="163">
        <f t="shared" si="32"/>
        <v>0</v>
      </c>
    </row>
    <row r="369" spans="1:27" ht="26.1" customHeight="1" thickTop="1" thickBot="1">
      <c r="A369" s="32"/>
      <c r="B369" s="33"/>
      <c r="C369" s="32"/>
      <c r="D369" s="34"/>
      <c r="E369" s="35"/>
      <c r="F369" s="36"/>
      <c r="G369" s="34"/>
      <c r="H369" s="1"/>
      <c r="I369" s="2"/>
      <c r="J369" s="1"/>
      <c r="K369" s="2"/>
      <c r="L369" s="1"/>
      <c r="M369" s="2"/>
      <c r="N369" s="1"/>
      <c r="O369" s="2"/>
      <c r="P369" s="1"/>
      <c r="Q369" s="2"/>
      <c r="R369" s="1"/>
      <c r="S369" s="2"/>
      <c r="T369" s="169" t="str">
        <f t="shared" si="33"/>
        <v/>
      </c>
      <c r="U369" s="39" t="str">
        <f t="shared" si="34"/>
        <v/>
      </c>
      <c r="V369" s="170"/>
      <c r="W369" s="40"/>
      <c r="X369" s="41" t="str">
        <f t="shared" si="35"/>
        <v/>
      </c>
      <c r="Y369" s="205" t="str">
        <f t="shared" si="30"/>
        <v/>
      </c>
      <c r="Z369" s="205" t="str">
        <f t="shared" si="31"/>
        <v/>
      </c>
      <c r="AA369" s="163">
        <f t="shared" si="32"/>
        <v>0</v>
      </c>
    </row>
    <row r="370" spans="1:27" ht="26.1" customHeight="1" thickTop="1" thickBot="1">
      <c r="A370" s="32"/>
      <c r="B370" s="33"/>
      <c r="C370" s="32"/>
      <c r="D370" s="34"/>
      <c r="E370" s="35"/>
      <c r="F370" s="36"/>
      <c r="G370" s="34"/>
      <c r="H370" s="1"/>
      <c r="I370" s="2"/>
      <c r="J370" s="1"/>
      <c r="K370" s="2"/>
      <c r="L370" s="1"/>
      <c r="M370" s="2"/>
      <c r="N370" s="1"/>
      <c r="O370" s="2"/>
      <c r="P370" s="1"/>
      <c r="Q370" s="2"/>
      <c r="R370" s="1"/>
      <c r="S370" s="2"/>
      <c r="T370" s="169" t="str">
        <f t="shared" si="33"/>
        <v/>
      </c>
      <c r="U370" s="39" t="str">
        <f t="shared" si="34"/>
        <v/>
      </c>
      <c r="V370" s="170"/>
      <c r="W370" s="40"/>
      <c r="X370" s="41" t="str">
        <f t="shared" si="35"/>
        <v/>
      </c>
      <c r="Y370" s="205" t="str">
        <f t="shared" si="30"/>
        <v/>
      </c>
      <c r="Z370" s="205" t="str">
        <f t="shared" si="31"/>
        <v/>
      </c>
      <c r="AA370" s="163">
        <f t="shared" si="32"/>
        <v>0</v>
      </c>
    </row>
    <row r="371" spans="1:27" ht="26.1" customHeight="1" thickTop="1" thickBot="1">
      <c r="A371" s="32"/>
      <c r="B371" s="33"/>
      <c r="C371" s="32"/>
      <c r="D371" s="34"/>
      <c r="E371" s="35"/>
      <c r="F371" s="36"/>
      <c r="G371" s="34"/>
      <c r="H371" s="1"/>
      <c r="I371" s="2"/>
      <c r="J371" s="1"/>
      <c r="K371" s="2"/>
      <c r="L371" s="1"/>
      <c r="M371" s="2"/>
      <c r="N371" s="1"/>
      <c r="O371" s="2"/>
      <c r="P371" s="1"/>
      <c r="Q371" s="2"/>
      <c r="R371" s="1"/>
      <c r="S371" s="2"/>
      <c r="T371" s="169" t="str">
        <f t="shared" si="33"/>
        <v/>
      </c>
      <c r="U371" s="39" t="str">
        <f t="shared" si="34"/>
        <v/>
      </c>
      <c r="V371" s="170"/>
      <c r="W371" s="40"/>
      <c r="X371" s="41" t="str">
        <f t="shared" si="35"/>
        <v/>
      </c>
      <c r="Y371" s="205" t="str">
        <f t="shared" si="30"/>
        <v/>
      </c>
      <c r="Z371" s="205" t="str">
        <f t="shared" si="31"/>
        <v/>
      </c>
      <c r="AA371" s="163">
        <f t="shared" si="32"/>
        <v>0</v>
      </c>
    </row>
    <row r="372" spans="1:27" ht="26.1" customHeight="1" thickTop="1" thickBot="1">
      <c r="A372" s="32"/>
      <c r="B372" s="33"/>
      <c r="C372" s="32"/>
      <c r="D372" s="34"/>
      <c r="E372" s="35"/>
      <c r="F372" s="36"/>
      <c r="G372" s="34"/>
      <c r="H372" s="1"/>
      <c r="I372" s="2"/>
      <c r="J372" s="1"/>
      <c r="K372" s="2"/>
      <c r="L372" s="1"/>
      <c r="M372" s="2"/>
      <c r="N372" s="1"/>
      <c r="O372" s="2"/>
      <c r="P372" s="1"/>
      <c r="Q372" s="2"/>
      <c r="R372" s="1"/>
      <c r="S372" s="2"/>
      <c r="T372" s="169" t="str">
        <f t="shared" si="33"/>
        <v/>
      </c>
      <c r="U372" s="39" t="str">
        <f t="shared" si="34"/>
        <v/>
      </c>
      <c r="V372" s="170"/>
      <c r="W372" s="40"/>
      <c r="X372" s="41" t="str">
        <f t="shared" si="35"/>
        <v/>
      </c>
      <c r="Y372" s="205" t="str">
        <f t="shared" si="30"/>
        <v/>
      </c>
      <c r="Z372" s="205" t="str">
        <f t="shared" si="31"/>
        <v/>
      </c>
      <c r="AA372" s="163">
        <f t="shared" si="32"/>
        <v>0</v>
      </c>
    </row>
    <row r="373" spans="1:27" ht="26.1" customHeight="1" thickTop="1" thickBot="1">
      <c r="A373" s="32"/>
      <c r="B373" s="33"/>
      <c r="C373" s="32"/>
      <c r="D373" s="34"/>
      <c r="E373" s="35"/>
      <c r="F373" s="36"/>
      <c r="G373" s="34"/>
      <c r="H373" s="1"/>
      <c r="I373" s="2"/>
      <c r="J373" s="1"/>
      <c r="K373" s="2"/>
      <c r="L373" s="1"/>
      <c r="M373" s="2"/>
      <c r="N373" s="1"/>
      <c r="O373" s="2"/>
      <c r="P373" s="1"/>
      <c r="Q373" s="2"/>
      <c r="R373" s="1"/>
      <c r="S373" s="2"/>
      <c r="T373" s="169" t="str">
        <f t="shared" si="33"/>
        <v/>
      </c>
      <c r="U373" s="39" t="str">
        <f t="shared" si="34"/>
        <v/>
      </c>
      <c r="V373" s="170"/>
      <c r="W373" s="40"/>
      <c r="X373" s="41" t="str">
        <f t="shared" si="35"/>
        <v/>
      </c>
      <c r="Y373" s="205" t="str">
        <f t="shared" si="30"/>
        <v/>
      </c>
      <c r="Z373" s="205" t="str">
        <f t="shared" si="31"/>
        <v/>
      </c>
      <c r="AA373" s="163">
        <f t="shared" si="32"/>
        <v>0</v>
      </c>
    </row>
    <row r="374" spans="1:27" ht="26.1" customHeight="1" thickTop="1" thickBot="1">
      <c r="A374" s="32"/>
      <c r="B374" s="33"/>
      <c r="C374" s="32"/>
      <c r="D374" s="34"/>
      <c r="E374" s="35"/>
      <c r="F374" s="36"/>
      <c r="G374" s="34"/>
      <c r="H374" s="1"/>
      <c r="I374" s="2"/>
      <c r="J374" s="1"/>
      <c r="K374" s="2"/>
      <c r="L374" s="1"/>
      <c r="M374" s="2"/>
      <c r="N374" s="1"/>
      <c r="O374" s="2"/>
      <c r="P374" s="1"/>
      <c r="Q374" s="2"/>
      <c r="R374" s="1"/>
      <c r="S374" s="2"/>
      <c r="T374" s="169" t="str">
        <f t="shared" si="33"/>
        <v/>
      </c>
      <c r="U374" s="39" t="str">
        <f t="shared" si="34"/>
        <v/>
      </c>
      <c r="V374" s="170"/>
      <c r="W374" s="40"/>
      <c r="X374" s="41" t="str">
        <f t="shared" si="35"/>
        <v/>
      </c>
      <c r="Y374" s="205" t="str">
        <f t="shared" si="30"/>
        <v/>
      </c>
      <c r="Z374" s="205" t="str">
        <f t="shared" si="31"/>
        <v/>
      </c>
      <c r="AA374" s="163">
        <f t="shared" si="32"/>
        <v>0</v>
      </c>
    </row>
    <row r="375" spans="1:27" ht="26.1" customHeight="1" thickTop="1" thickBot="1">
      <c r="A375" s="32"/>
      <c r="B375" s="33"/>
      <c r="C375" s="32"/>
      <c r="D375" s="34"/>
      <c r="E375" s="35"/>
      <c r="F375" s="36"/>
      <c r="G375" s="34"/>
      <c r="H375" s="1"/>
      <c r="I375" s="2"/>
      <c r="J375" s="1"/>
      <c r="K375" s="2"/>
      <c r="L375" s="1"/>
      <c r="M375" s="2"/>
      <c r="N375" s="1"/>
      <c r="O375" s="2"/>
      <c r="P375" s="1"/>
      <c r="Q375" s="2"/>
      <c r="R375" s="1"/>
      <c r="S375" s="2"/>
      <c r="T375" s="169" t="str">
        <f t="shared" si="33"/>
        <v/>
      </c>
      <c r="U375" s="39" t="str">
        <f t="shared" si="34"/>
        <v/>
      </c>
      <c r="V375" s="170"/>
      <c r="W375" s="40"/>
      <c r="X375" s="41" t="str">
        <f t="shared" si="35"/>
        <v/>
      </c>
      <c r="Y375" s="205" t="str">
        <f t="shared" si="30"/>
        <v/>
      </c>
      <c r="Z375" s="205" t="str">
        <f t="shared" si="31"/>
        <v/>
      </c>
      <c r="AA375" s="163">
        <f t="shared" si="32"/>
        <v>0</v>
      </c>
    </row>
    <row r="376" spans="1:27" ht="26.1" customHeight="1" thickTop="1" thickBot="1">
      <c r="A376" s="32"/>
      <c r="B376" s="33"/>
      <c r="C376" s="32"/>
      <c r="D376" s="34"/>
      <c r="E376" s="35"/>
      <c r="F376" s="36"/>
      <c r="G376" s="34"/>
      <c r="H376" s="1"/>
      <c r="I376" s="2"/>
      <c r="J376" s="1"/>
      <c r="K376" s="2"/>
      <c r="L376" s="1"/>
      <c r="M376" s="2"/>
      <c r="N376" s="1"/>
      <c r="O376" s="2"/>
      <c r="P376" s="1"/>
      <c r="Q376" s="2"/>
      <c r="R376" s="1"/>
      <c r="S376" s="2"/>
      <c r="T376" s="169" t="str">
        <f t="shared" si="33"/>
        <v/>
      </c>
      <c r="U376" s="39" t="str">
        <f t="shared" si="34"/>
        <v/>
      </c>
      <c r="V376" s="170"/>
      <c r="W376" s="40"/>
      <c r="X376" s="41" t="str">
        <f t="shared" si="35"/>
        <v/>
      </c>
      <c r="Y376" s="205" t="str">
        <f t="shared" si="30"/>
        <v/>
      </c>
      <c r="Z376" s="205" t="str">
        <f t="shared" si="31"/>
        <v/>
      </c>
      <c r="AA376" s="163">
        <f t="shared" si="32"/>
        <v>0</v>
      </c>
    </row>
    <row r="377" spans="1:27" ht="26.1" customHeight="1" thickTop="1" thickBot="1">
      <c r="A377" s="32"/>
      <c r="B377" s="33"/>
      <c r="C377" s="32"/>
      <c r="D377" s="34"/>
      <c r="E377" s="35"/>
      <c r="F377" s="36"/>
      <c r="G377" s="34"/>
      <c r="H377" s="1"/>
      <c r="I377" s="2"/>
      <c r="J377" s="1"/>
      <c r="K377" s="2"/>
      <c r="L377" s="1"/>
      <c r="M377" s="2"/>
      <c r="N377" s="1"/>
      <c r="O377" s="2"/>
      <c r="P377" s="1"/>
      <c r="Q377" s="2"/>
      <c r="R377" s="1"/>
      <c r="S377" s="2"/>
      <c r="T377" s="169" t="str">
        <f t="shared" si="33"/>
        <v/>
      </c>
      <c r="U377" s="39" t="str">
        <f t="shared" si="34"/>
        <v/>
      </c>
      <c r="V377" s="170"/>
      <c r="W377" s="40"/>
      <c r="X377" s="41" t="str">
        <f t="shared" si="35"/>
        <v/>
      </c>
      <c r="Y377" s="205" t="str">
        <f t="shared" si="30"/>
        <v/>
      </c>
      <c r="Z377" s="205" t="str">
        <f t="shared" si="31"/>
        <v/>
      </c>
      <c r="AA377" s="163">
        <f t="shared" si="32"/>
        <v>0</v>
      </c>
    </row>
    <row r="378" spans="1:27" ht="26.1" customHeight="1" thickTop="1" thickBot="1">
      <c r="A378" s="32"/>
      <c r="B378" s="33"/>
      <c r="C378" s="32"/>
      <c r="D378" s="34"/>
      <c r="E378" s="35"/>
      <c r="F378" s="36"/>
      <c r="G378" s="34"/>
      <c r="H378" s="1"/>
      <c r="I378" s="2"/>
      <c r="J378" s="1"/>
      <c r="K378" s="2"/>
      <c r="L378" s="1"/>
      <c r="M378" s="2"/>
      <c r="N378" s="1"/>
      <c r="O378" s="2"/>
      <c r="P378" s="1"/>
      <c r="Q378" s="2"/>
      <c r="R378" s="1"/>
      <c r="S378" s="2"/>
      <c r="T378" s="169" t="str">
        <f t="shared" si="33"/>
        <v/>
      </c>
      <c r="U378" s="39" t="str">
        <f t="shared" si="34"/>
        <v/>
      </c>
      <c r="V378" s="170"/>
      <c r="W378" s="40"/>
      <c r="X378" s="41" t="str">
        <f t="shared" si="35"/>
        <v/>
      </c>
      <c r="Y378" s="205" t="str">
        <f t="shared" si="30"/>
        <v/>
      </c>
      <c r="Z378" s="205" t="str">
        <f t="shared" si="31"/>
        <v/>
      </c>
      <c r="AA378" s="163">
        <f t="shared" si="32"/>
        <v>0</v>
      </c>
    </row>
    <row r="379" spans="1:27" ht="26.1" customHeight="1" thickTop="1" thickBot="1">
      <c r="A379" s="32"/>
      <c r="B379" s="33"/>
      <c r="C379" s="32"/>
      <c r="D379" s="34"/>
      <c r="E379" s="35"/>
      <c r="F379" s="36"/>
      <c r="G379" s="34"/>
      <c r="H379" s="1"/>
      <c r="I379" s="2"/>
      <c r="J379" s="1"/>
      <c r="K379" s="2"/>
      <c r="L379" s="1"/>
      <c r="M379" s="2"/>
      <c r="N379" s="1"/>
      <c r="O379" s="2"/>
      <c r="P379" s="1"/>
      <c r="Q379" s="2"/>
      <c r="R379" s="1"/>
      <c r="S379" s="2"/>
      <c r="T379" s="169" t="str">
        <f t="shared" si="33"/>
        <v/>
      </c>
      <c r="U379" s="39" t="str">
        <f t="shared" si="34"/>
        <v/>
      </c>
      <c r="V379" s="170"/>
      <c r="W379" s="40"/>
      <c r="X379" s="41" t="str">
        <f t="shared" si="35"/>
        <v/>
      </c>
      <c r="Y379" s="205" t="str">
        <f t="shared" si="30"/>
        <v/>
      </c>
      <c r="Z379" s="205" t="str">
        <f t="shared" si="31"/>
        <v/>
      </c>
      <c r="AA379" s="163">
        <f t="shared" si="32"/>
        <v>0</v>
      </c>
    </row>
    <row r="380" spans="1:27" ht="26.1" customHeight="1" thickTop="1" thickBot="1">
      <c r="A380" s="32"/>
      <c r="B380" s="33"/>
      <c r="C380" s="32"/>
      <c r="D380" s="34"/>
      <c r="E380" s="35"/>
      <c r="F380" s="36"/>
      <c r="G380" s="34"/>
      <c r="H380" s="1"/>
      <c r="I380" s="2"/>
      <c r="J380" s="1"/>
      <c r="K380" s="2"/>
      <c r="L380" s="1"/>
      <c r="M380" s="2"/>
      <c r="N380" s="1"/>
      <c r="O380" s="2"/>
      <c r="P380" s="1"/>
      <c r="Q380" s="2"/>
      <c r="R380" s="1"/>
      <c r="S380" s="2"/>
      <c r="T380" s="169" t="str">
        <f t="shared" si="33"/>
        <v/>
      </c>
      <c r="U380" s="39" t="str">
        <f t="shared" si="34"/>
        <v/>
      </c>
      <c r="V380" s="170"/>
      <c r="W380" s="40"/>
      <c r="X380" s="41" t="str">
        <f t="shared" si="35"/>
        <v/>
      </c>
      <c r="Y380" s="205" t="str">
        <f t="shared" si="30"/>
        <v/>
      </c>
      <c r="Z380" s="205" t="str">
        <f t="shared" si="31"/>
        <v/>
      </c>
      <c r="AA380" s="163">
        <f t="shared" si="32"/>
        <v>0</v>
      </c>
    </row>
    <row r="381" spans="1:27" ht="26.1" customHeight="1" thickTop="1" thickBot="1">
      <c r="A381" s="32"/>
      <c r="B381" s="33"/>
      <c r="C381" s="32"/>
      <c r="D381" s="34"/>
      <c r="E381" s="35"/>
      <c r="F381" s="36"/>
      <c r="G381" s="34"/>
      <c r="H381" s="1"/>
      <c r="I381" s="2"/>
      <c r="J381" s="1"/>
      <c r="K381" s="2"/>
      <c r="L381" s="1"/>
      <c r="M381" s="2"/>
      <c r="N381" s="1"/>
      <c r="O381" s="2"/>
      <c r="P381" s="1"/>
      <c r="Q381" s="2"/>
      <c r="R381" s="1"/>
      <c r="S381" s="2"/>
      <c r="T381" s="169" t="str">
        <f t="shared" si="33"/>
        <v/>
      </c>
      <c r="U381" s="39" t="str">
        <f t="shared" si="34"/>
        <v/>
      </c>
      <c r="V381" s="170"/>
      <c r="W381" s="40"/>
      <c r="X381" s="41" t="str">
        <f t="shared" si="35"/>
        <v/>
      </c>
      <c r="Y381" s="205" t="str">
        <f t="shared" si="30"/>
        <v/>
      </c>
      <c r="Z381" s="205" t="str">
        <f t="shared" si="31"/>
        <v/>
      </c>
      <c r="AA381" s="163">
        <f t="shared" si="32"/>
        <v>0</v>
      </c>
    </row>
    <row r="382" spans="1:27" ht="26.1" customHeight="1" thickTop="1" thickBot="1">
      <c r="A382" s="32"/>
      <c r="B382" s="33"/>
      <c r="C382" s="32"/>
      <c r="D382" s="34"/>
      <c r="E382" s="35"/>
      <c r="F382" s="36"/>
      <c r="G382" s="34"/>
      <c r="H382" s="1"/>
      <c r="I382" s="2"/>
      <c r="J382" s="1"/>
      <c r="K382" s="2"/>
      <c r="L382" s="1"/>
      <c r="M382" s="2"/>
      <c r="N382" s="1"/>
      <c r="O382" s="2"/>
      <c r="P382" s="1"/>
      <c r="Q382" s="2"/>
      <c r="R382" s="1"/>
      <c r="S382" s="2"/>
      <c r="T382" s="169" t="str">
        <f t="shared" si="33"/>
        <v/>
      </c>
      <c r="U382" s="39" t="str">
        <f t="shared" si="34"/>
        <v/>
      </c>
      <c r="V382" s="170"/>
      <c r="W382" s="40"/>
      <c r="X382" s="41" t="str">
        <f t="shared" si="35"/>
        <v/>
      </c>
      <c r="Y382" s="205" t="str">
        <f t="shared" si="30"/>
        <v/>
      </c>
      <c r="Z382" s="205" t="str">
        <f t="shared" si="31"/>
        <v/>
      </c>
      <c r="AA382" s="163">
        <f t="shared" si="32"/>
        <v>0</v>
      </c>
    </row>
    <row r="383" spans="1:27" ht="26.1" customHeight="1" thickTop="1" thickBot="1">
      <c r="A383" s="32"/>
      <c r="B383" s="33"/>
      <c r="C383" s="32"/>
      <c r="D383" s="34"/>
      <c r="E383" s="35"/>
      <c r="F383" s="36"/>
      <c r="G383" s="34"/>
      <c r="H383" s="1"/>
      <c r="I383" s="2"/>
      <c r="J383" s="1"/>
      <c r="K383" s="2"/>
      <c r="L383" s="1"/>
      <c r="M383" s="2"/>
      <c r="N383" s="1"/>
      <c r="O383" s="2"/>
      <c r="P383" s="1"/>
      <c r="Q383" s="2"/>
      <c r="R383" s="1"/>
      <c r="S383" s="2"/>
      <c r="T383" s="169" t="str">
        <f t="shared" si="33"/>
        <v/>
      </c>
      <c r="U383" s="39" t="str">
        <f t="shared" si="34"/>
        <v/>
      </c>
      <c r="V383" s="170"/>
      <c r="W383" s="40"/>
      <c r="X383" s="41" t="str">
        <f t="shared" si="35"/>
        <v/>
      </c>
      <c r="Y383" s="205" t="str">
        <f t="shared" si="30"/>
        <v/>
      </c>
      <c r="Z383" s="205" t="str">
        <f t="shared" si="31"/>
        <v/>
      </c>
      <c r="AA383" s="163">
        <f t="shared" si="32"/>
        <v>0</v>
      </c>
    </row>
    <row r="384" spans="1:27" ht="26.1" customHeight="1" thickTop="1" thickBot="1">
      <c r="A384" s="32"/>
      <c r="B384" s="33"/>
      <c r="C384" s="32"/>
      <c r="D384" s="34"/>
      <c r="E384" s="35"/>
      <c r="F384" s="36"/>
      <c r="G384" s="34"/>
      <c r="H384" s="1"/>
      <c r="I384" s="2"/>
      <c r="J384" s="1"/>
      <c r="K384" s="2"/>
      <c r="L384" s="1"/>
      <c r="M384" s="2"/>
      <c r="N384" s="1"/>
      <c r="O384" s="2"/>
      <c r="P384" s="1"/>
      <c r="Q384" s="2"/>
      <c r="R384" s="1"/>
      <c r="S384" s="2"/>
      <c r="T384" s="169" t="str">
        <f t="shared" si="33"/>
        <v/>
      </c>
      <c r="U384" s="39" t="str">
        <f t="shared" si="34"/>
        <v/>
      </c>
      <c r="V384" s="170"/>
      <c r="W384" s="40"/>
      <c r="X384" s="41" t="str">
        <f t="shared" si="35"/>
        <v/>
      </c>
      <c r="Y384" s="205" t="str">
        <f t="shared" si="30"/>
        <v/>
      </c>
      <c r="Z384" s="205" t="str">
        <f t="shared" si="31"/>
        <v/>
      </c>
      <c r="AA384" s="163">
        <f t="shared" si="32"/>
        <v>0</v>
      </c>
    </row>
    <row r="385" spans="1:27" ht="26.1" customHeight="1" thickTop="1" thickBot="1">
      <c r="A385" s="32"/>
      <c r="B385" s="33"/>
      <c r="C385" s="32"/>
      <c r="D385" s="34"/>
      <c r="E385" s="35"/>
      <c r="F385" s="36"/>
      <c r="G385" s="34"/>
      <c r="H385" s="1"/>
      <c r="I385" s="2"/>
      <c r="J385" s="1"/>
      <c r="K385" s="2"/>
      <c r="L385" s="1"/>
      <c r="M385" s="2"/>
      <c r="N385" s="1"/>
      <c r="O385" s="2"/>
      <c r="P385" s="1"/>
      <c r="Q385" s="2"/>
      <c r="R385" s="1"/>
      <c r="S385" s="2"/>
      <c r="T385" s="169" t="str">
        <f t="shared" si="33"/>
        <v/>
      </c>
      <c r="U385" s="39" t="str">
        <f t="shared" si="34"/>
        <v/>
      </c>
      <c r="V385" s="170"/>
      <c r="W385" s="40"/>
      <c r="X385" s="41" t="str">
        <f t="shared" si="35"/>
        <v/>
      </c>
      <c r="Y385" s="205" t="str">
        <f t="shared" si="30"/>
        <v/>
      </c>
      <c r="Z385" s="205" t="str">
        <f t="shared" si="31"/>
        <v/>
      </c>
      <c r="AA385" s="163">
        <f t="shared" si="32"/>
        <v>0</v>
      </c>
    </row>
    <row r="386" spans="1:27" ht="26.1" customHeight="1" thickTop="1" thickBot="1">
      <c r="A386" s="32"/>
      <c r="B386" s="33"/>
      <c r="C386" s="32"/>
      <c r="D386" s="34"/>
      <c r="E386" s="35"/>
      <c r="F386" s="36"/>
      <c r="G386" s="34"/>
      <c r="H386" s="1"/>
      <c r="I386" s="2"/>
      <c r="J386" s="1"/>
      <c r="K386" s="2"/>
      <c r="L386" s="1"/>
      <c r="M386" s="2"/>
      <c r="N386" s="1"/>
      <c r="O386" s="2"/>
      <c r="P386" s="1"/>
      <c r="Q386" s="2"/>
      <c r="R386" s="1"/>
      <c r="S386" s="2"/>
      <c r="T386" s="169" t="str">
        <f t="shared" si="33"/>
        <v/>
      </c>
      <c r="U386" s="39" t="str">
        <f t="shared" si="34"/>
        <v/>
      </c>
      <c r="V386" s="170"/>
      <c r="W386" s="40"/>
      <c r="X386" s="41" t="str">
        <f t="shared" si="35"/>
        <v/>
      </c>
      <c r="Y386" s="205" t="str">
        <f t="shared" si="30"/>
        <v/>
      </c>
      <c r="Z386" s="205" t="str">
        <f t="shared" si="31"/>
        <v/>
      </c>
      <c r="AA386" s="163">
        <f t="shared" si="32"/>
        <v>0</v>
      </c>
    </row>
    <row r="387" spans="1:27" ht="26.1" customHeight="1" thickTop="1" thickBot="1">
      <c r="A387" s="32"/>
      <c r="B387" s="33"/>
      <c r="C387" s="32"/>
      <c r="D387" s="34"/>
      <c r="E387" s="35"/>
      <c r="F387" s="36"/>
      <c r="G387" s="34"/>
      <c r="H387" s="1"/>
      <c r="I387" s="2"/>
      <c r="J387" s="1"/>
      <c r="K387" s="2"/>
      <c r="L387" s="1"/>
      <c r="M387" s="2"/>
      <c r="N387" s="1"/>
      <c r="O387" s="2"/>
      <c r="P387" s="1"/>
      <c r="Q387" s="2"/>
      <c r="R387" s="1"/>
      <c r="S387" s="2"/>
      <c r="T387" s="169" t="str">
        <f t="shared" si="33"/>
        <v/>
      </c>
      <c r="U387" s="39" t="str">
        <f t="shared" si="34"/>
        <v/>
      </c>
      <c r="V387" s="170"/>
      <c r="W387" s="40"/>
      <c r="X387" s="41" t="str">
        <f t="shared" si="35"/>
        <v/>
      </c>
      <c r="Y387" s="205" t="str">
        <f t="shared" si="30"/>
        <v/>
      </c>
      <c r="Z387" s="205" t="str">
        <f t="shared" si="31"/>
        <v/>
      </c>
      <c r="AA387" s="163">
        <f t="shared" si="32"/>
        <v>0</v>
      </c>
    </row>
    <row r="388" spans="1:27" ht="26.1" customHeight="1" thickTop="1" thickBot="1">
      <c r="A388" s="32"/>
      <c r="B388" s="33"/>
      <c r="C388" s="32"/>
      <c r="D388" s="34"/>
      <c r="E388" s="35"/>
      <c r="F388" s="36"/>
      <c r="G388" s="34"/>
      <c r="H388" s="1"/>
      <c r="I388" s="2"/>
      <c r="J388" s="1"/>
      <c r="K388" s="2"/>
      <c r="L388" s="1"/>
      <c r="M388" s="2"/>
      <c r="N388" s="1"/>
      <c r="O388" s="2"/>
      <c r="P388" s="1"/>
      <c r="Q388" s="2"/>
      <c r="R388" s="1"/>
      <c r="S388" s="2"/>
      <c r="T388" s="169" t="str">
        <f t="shared" si="33"/>
        <v/>
      </c>
      <c r="U388" s="39" t="str">
        <f t="shared" si="34"/>
        <v/>
      </c>
      <c r="V388" s="170"/>
      <c r="W388" s="40"/>
      <c r="X388" s="41" t="str">
        <f t="shared" si="35"/>
        <v/>
      </c>
      <c r="Y388" s="205" t="str">
        <f t="shared" si="30"/>
        <v/>
      </c>
      <c r="Z388" s="205" t="str">
        <f t="shared" si="31"/>
        <v/>
      </c>
      <c r="AA388" s="163">
        <f t="shared" si="32"/>
        <v>0</v>
      </c>
    </row>
    <row r="389" spans="1:27" ht="26.1" customHeight="1" thickTop="1" thickBot="1">
      <c r="A389" s="32"/>
      <c r="B389" s="33"/>
      <c r="C389" s="32"/>
      <c r="D389" s="34"/>
      <c r="E389" s="35"/>
      <c r="F389" s="36"/>
      <c r="G389" s="34"/>
      <c r="H389" s="1"/>
      <c r="I389" s="2"/>
      <c r="J389" s="1"/>
      <c r="K389" s="2"/>
      <c r="L389" s="1"/>
      <c r="M389" s="2"/>
      <c r="N389" s="1"/>
      <c r="O389" s="2"/>
      <c r="P389" s="1"/>
      <c r="Q389" s="2"/>
      <c r="R389" s="1"/>
      <c r="S389" s="2"/>
      <c r="T389" s="169" t="str">
        <f t="shared" si="33"/>
        <v/>
      </c>
      <c r="U389" s="39" t="str">
        <f t="shared" si="34"/>
        <v/>
      </c>
      <c r="V389" s="170"/>
      <c r="W389" s="40"/>
      <c r="X389" s="41" t="str">
        <f t="shared" si="35"/>
        <v/>
      </c>
      <c r="Y389" s="205" t="str">
        <f t="shared" si="30"/>
        <v/>
      </c>
      <c r="Z389" s="205" t="str">
        <f t="shared" si="31"/>
        <v/>
      </c>
      <c r="AA389" s="163">
        <f t="shared" si="32"/>
        <v>0</v>
      </c>
    </row>
    <row r="390" spans="1:27" ht="26.1" customHeight="1" thickTop="1" thickBot="1">
      <c r="A390" s="32"/>
      <c r="B390" s="33"/>
      <c r="C390" s="32"/>
      <c r="D390" s="34"/>
      <c r="E390" s="35"/>
      <c r="F390" s="36"/>
      <c r="G390" s="34"/>
      <c r="H390" s="1"/>
      <c r="I390" s="2"/>
      <c r="J390" s="1"/>
      <c r="K390" s="2"/>
      <c r="L390" s="1"/>
      <c r="M390" s="2"/>
      <c r="N390" s="1"/>
      <c r="O390" s="2"/>
      <c r="P390" s="1"/>
      <c r="Q390" s="2"/>
      <c r="R390" s="1"/>
      <c r="S390" s="2"/>
      <c r="T390" s="169" t="str">
        <f t="shared" si="33"/>
        <v/>
      </c>
      <c r="U390" s="39" t="str">
        <f t="shared" si="34"/>
        <v/>
      </c>
      <c r="V390" s="170"/>
      <c r="W390" s="40"/>
      <c r="X390" s="41" t="str">
        <f t="shared" si="35"/>
        <v/>
      </c>
      <c r="Y390" s="205" t="str">
        <f t="shared" si="30"/>
        <v/>
      </c>
      <c r="Z390" s="205" t="str">
        <f t="shared" si="31"/>
        <v/>
      </c>
      <c r="AA390" s="163">
        <f t="shared" si="32"/>
        <v>0</v>
      </c>
    </row>
    <row r="391" spans="1:27" ht="26.1" customHeight="1" thickTop="1" thickBot="1">
      <c r="A391" s="32"/>
      <c r="B391" s="33"/>
      <c r="C391" s="32"/>
      <c r="D391" s="34"/>
      <c r="E391" s="35"/>
      <c r="F391" s="36"/>
      <c r="G391" s="34"/>
      <c r="H391" s="1"/>
      <c r="I391" s="2"/>
      <c r="J391" s="1"/>
      <c r="K391" s="2"/>
      <c r="L391" s="1"/>
      <c r="M391" s="2"/>
      <c r="N391" s="1"/>
      <c r="O391" s="2"/>
      <c r="P391" s="1"/>
      <c r="Q391" s="2"/>
      <c r="R391" s="1"/>
      <c r="S391" s="2"/>
      <c r="T391" s="169" t="str">
        <f t="shared" si="33"/>
        <v/>
      </c>
      <c r="U391" s="39" t="str">
        <f t="shared" si="34"/>
        <v/>
      </c>
      <c r="V391" s="170"/>
      <c r="W391" s="40"/>
      <c r="X391" s="41" t="str">
        <f t="shared" si="35"/>
        <v/>
      </c>
      <c r="Y391" s="205" t="str">
        <f t="shared" si="30"/>
        <v/>
      </c>
      <c r="Z391" s="205" t="str">
        <f t="shared" si="31"/>
        <v/>
      </c>
      <c r="AA391" s="163">
        <f t="shared" si="32"/>
        <v>0</v>
      </c>
    </row>
    <row r="392" spans="1:27" ht="26.1" customHeight="1" thickTop="1" thickBot="1">
      <c r="A392" s="32"/>
      <c r="B392" s="33"/>
      <c r="C392" s="32"/>
      <c r="D392" s="34"/>
      <c r="E392" s="35"/>
      <c r="F392" s="36"/>
      <c r="G392" s="34"/>
      <c r="H392" s="1"/>
      <c r="I392" s="2"/>
      <c r="J392" s="1"/>
      <c r="K392" s="2"/>
      <c r="L392" s="1"/>
      <c r="M392" s="2"/>
      <c r="N392" s="1"/>
      <c r="O392" s="2"/>
      <c r="P392" s="1"/>
      <c r="Q392" s="2"/>
      <c r="R392" s="1"/>
      <c r="S392" s="2"/>
      <c r="T392" s="169" t="str">
        <f t="shared" si="33"/>
        <v/>
      </c>
      <c r="U392" s="39" t="str">
        <f t="shared" si="34"/>
        <v/>
      </c>
      <c r="V392" s="170"/>
      <c r="W392" s="40"/>
      <c r="X392" s="41" t="str">
        <f t="shared" si="35"/>
        <v/>
      </c>
      <c r="Y392" s="205" t="str">
        <f t="shared" si="30"/>
        <v/>
      </c>
      <c r="Z392" s="205" t="str">
        <f t="shared" si="31"/>
        <v/>
      </c>
      <c r="AA392" s="163">
        <f t="shared" si="32"/>
        <v>0</v>
      </c>
    </row>
    <row r="393" spans="1:27" ht="26.1" customHeight="1" thickTop="1" thickBot="1">
      <c r="A393" s="32"/>
      <c r="B393" s="33"/>
      <c r="C393" s="32"/>
      <c r="D393" s="34"/>
      <c r="E393" s="35"/>
      <c r="F393" s="36"/>
      <c r="G393" s="34"/>
      <c r="H393" s="1"/>
      <c r="I393" s="2"/>
      <c r="J393" s="1"/>
      <c r="K393" s="2"/>
      <c r="L393" s="1"/>
      <c r="M393" s="2"/>
      <c r="N393" s="1"/>
      <c r="O393" s="2"/>
      <c r="P393" s="1"/>
      <c r="Q393" s="2"/>
      <c r="R393" s="1"/>
      <c r="S393" s="2"/>
      <c r="T393" s="169" t="str">
        <f t="shared" si="33"/>
        <v/>
      </c>
      <c r="U393" s="39" t="str">
        <f t="shared" si="34"/>
        <v/>
      </c>
      <c r="V393" s="170"/>
      <c r="W393" s="40"/>
      <c r="X393" s="41" t="str">
        <f t="shared" si="35"/>
        <v/>
      </c>
      <c r="Y393" s="205" t="str">
        <f t="shared" si="30"/>
        <v/>
      </c>
      <c r="Z393" s="205" t="str">
        <f t="shared" si="31"/>
        <v/>
      </c>
      <c r="AA393" s="163">
        <f t="shared" si="32"/>
        <v>0</v>
      </c>
    </row>
    <row r="394" spans="1:27" ht="26.1" customHeight="1" thickTop="1" thickBot="1">
      <c r="A394" s="32"/>
      <c r="B394" s="33"/>
      <c r="C394" s="32"/>
      <c r="D394" s="34"/>
      <c r="E394" s="35"/>
      <c r="F394" s="36"/>
      <c r="G394" s="34"/>
      <c r="H394" s="1"/>
      <c r="I394" s="2"/>
      <c r="J394" s="1"/>
      <c r="K394" s="2"/>
      <c r="L394" s="1"/>
      <c r="M394" s="2"/>
      <c r="N394" s="1"/>
      <c r="O394" s="2"/>
      <c r="P394" s="1"/>
      <c r="Q394" s="2"/>
      <c r="R394" s="1"/>
      <c r="S394" s="2"/>
      <c r="T394" s="169" t="str">
        <f t="shared" si="33"/>
        <v/>
      </c>
      <c r="U394" s="39" t="str">
        <f t="shared" si="34"/>
        <v/>
      </c>
      <c r="V394" s="170"/>
      <c r="W394" s="40"/>
      <c r="X394" s="41" t="str">
        <f t="shared" si="35"/>
        <v/>
      </c>
      <c r="Y394" s="205" t="str">
        <f t="shared" si="30"/>
        <v/>
      </c>
      <c r="Z394" s="205" t="str">
        <f t="shared" si="31"/>
        <v/>
      </c>
      <c r="AA394" s="163">
        <f t="shared" si="32"/>
        <v>0</v>
      </c>
    </row>
    <row r="395" spans="1:27" ht="26.1" customHeight="1" thickTop="1" thickBot="1">
      <c r="A395" s="32"/>
      <c r="B395" s="33"/>
      <c r="C395" s="32"/>
      <c r="D395" s="34"/>
      <c r="E395" s="35"/>
      <c r="F395" s="36"/>
      <c r="G395" s="34"/>
      <c r="H395" s="1"/>
      <c r="I395" s="2"/>
      <c r="J395" s="1"/>
      <c r="K395" s="2"/>
      <c r="L395" s="1"/>
      <c r="M395" s="2"/>
      <c r="N395" s="1"/>
      <c r="O395" s="2"/>
      <c r="P395" s="1"/>
      <c r="Q395" s="2"/>
      <c r="R395" s="1"/>
      <c r="S395" s="2"/>
      <c r="T395" s="169" t="str">
        <f t="shared" si="33"/>
        <v/>
      </c>
      <c r="U395" s="39" t="str">
        <f t="shared" si="34"/>
        <v/>
      </c>
      <c r="V395" s="170"/>
      <c r="W395" s="40"/>
      <c r="X395" s="41" t="str">
        <f t="shared" si="35"/>
        <v/>
      </c>
      <c r="Y395" s="205" t="str">
        <f t="shared" si="30"/>
        <v/>
      </c>
      <c r="Z395" s="205" t="str">
        <f t="shared" si="31"/>
        <v/>
      </c>
      <c r="AA395" s="163">
        <f t="shared" si="32"/>
        <v>0</v>
      </c>
    </row>
    <row r="396" spans="1:27" ht="26.1" customHeight="1" thickTop="1" thickBot="1">
      <c r="A396" s="32"/>
      <c r="B396" s="33"/>
      <c r="C396" s="32"/>
      <c r="D396" s="34"/>
      <c r="E396" s="35"/>
      <c r="F396" s="36"/>
      <c r="G396" s="34"/>
      <c r="H396" s="1"/>
      <c r="I396" s="2"/>
      <c r="J396" s="1"/>
      <c r="K396" s="2"/>
      <c r="L396" s="1"/>
      <c r="M396" s="2"/>
      <c r="N396" s="1"/>
      <c r="O396" s="2"/>
      <c r="P396" s="1"/>
      <c r="Q396" s="2"/>
      <c r="R396" s="1"/>
      <c r="S396" s="2"/>
      <c r="T396" s="169" t="str">
        <f t="shared" si="33"/>
        <v/>
      </c>
      <c r="U396" s="39" t="str">
        <f t="shared" si="34"/>
        <v/>
      </c>
      <c r="V396" s="170"/>
      <c r="W396" s="40"/>
      <c r="X396" s="41" t="str">
        <f t="shared" si="35"/>
        <v/>
      </c>
      <c r="Y396" s="205" t="str">
        <f t="shared" si="30"/>
        <v/>
      </c>
      <c r="Z396" s="205" t="str">
        <f t="shared" si="31"/>
        <v/>
      </c>
      <c r="AA396" s="163">
        <f t="shared" si="32"/>
        <v>0</v>
      </c>
    </row>
    <row r="397" spans="1:27" ht="26.1" customHeight="1" thickTop="1" thickBot="1">
      <c r="A397" s="32"/>
      <c r="B397" s="33"/>
      <c r="C397" s="32"/>
      <c r="D397" s="34"/>
      <c r="E397" s="35"/>
      <c r="F397" s="36"/>
      <c r="G397" s="34"/>
      <c r="H397" s="1"/>
      <c r="I397" s="2"/>
      <c r="J397" s="1"/>
      <c r="K397" s="2"/>
      <c r="L397" s="1"/>
      <c r="M397" s="2"/>
      <c r="N397" s="1"/>
      <c r="O397" s="2"/>
      <c r="P397" s="1"/>
      <c r="Q397" s="2"/>
      <c r="R397" s="1"/>
      <c r="S397" s="2"/>
      <c r="T397" s="169" t="str">
        <f t="shared" si="33"/>
        <v/>
      </c>
      <c r="U397" s="39" t="str">
        <f t="shared" si="34"/>
        <v/>
      </c>
      <c r="V397" s="170"/>
      <c r="W397" s="40"/>
      <c r="X397" s="41" t="str">
        <f t="shared" si="35"/>
        <v/>
      </c>
      <c r="Y397" s="205" t="str">
        <f t="shared" si="30"/>
        <v/>
      </c>
      <c r="Z397" s="205" t="str">
        <f t="shared" si="31"/>
        <v/>
      </c>
      <c r="AA397" s="163">
        <f t="shared" si="32"/>
        <v>0</v>
      </c>
    </row>
    <row r="398" spans="1:27" ht="26.1" customHeight="1" thickTop="1" thickBot="1">
      <c r="A398" s="32"/>
      <c r="B398" s="33"/>
      <c r="C398" s="32"/>
      <c r="D398" s="34"/>
      <c r="E398" s="35"/>
      <c r="F398" s="36"/>
      <c r="G398" s="34"/>
      <c r="H398" s="1"/>
      <c r="I398" s="2"/>
      <c r="J398" s="1"/>
      <c r="K398" s="2"/>
      <c r="L398" s="1"/>
      <c r="M398" s="2"/>
      <c r="N398" s="1"/>
      <c r="O398" s="2"/>
      <c r="P398" s="1"/>
      <c r="Q398" s="2"/>
      <c r="R398" s="1"/>
      <c r="S398" s="2"/>
      <c r="T398" s="169" t="str">
        <f t="shared" si="33"/>
        <v/>
      </c>
      <c r="U398" s="39" t="str">
        <f t="shared" si="34"/>
        <v/>
      </c>
      <c r="V398" s="170"/>
      <c r="W398" s="40"/>
      <c r="X398" s="41" t="str">
        <f t="shared" si="35"/>
        <v/>
      </c>
      <c r="Y398" s="205" t="str">
        <f t="shared" ref="Y398:Y461" si="36">IF(AND(COUNTA(G398)=1,COUNTIF(T398:U398,"x")=0),1,"")</f>
        <v/>
      </c>
      <c r="Z398" s="205" t="str">
        <f t="shared" ref="Z398:Z461" si="37">IF(AND($Y398=1,F398="x"),1,"")</f>
        <v/>
      </c>
      <c r="AA398" s="163">
        <f t="shared" ref="AA398:AA461" si="38">IF(AND(U398="X",F398="X"),1,0)</f>
        <v>0</v>
      </c>
    </row>
    <row r="399" spans="1:27" ht="26.1" customHeight="1" thickTop="1" thickBot="1">
      <c r="A399" s="32"/>
      <c r="B399" s="33"/>
      <c r="C399" s="32"/>
      <c r="D399" s="34"/>
      <c r="E399" s="35"/>
      <c r="F399" s="36"/>
      <c r="G399" s="34"/>
      <c r="H399" s="1"/>
      <c r="I399" s="2"/>
      <c r="J399" s="1"/>
      <c r="K399" s="2"/>
      <c r="L399" s="1"/>
      <c r="M399" s="2"/>
      <c r="N399" s="1"/>
      <c r="O399" s="2"/>
      <c r="P399" s="1"/>
      <c r="Q399" s="2"/>
      <c r="R399" s="1"/>
      <c r="S399" s="2"/>
      <c r="T399" s="169" t="str">
        <f t="shared" ref="T399:T462" si="39">IF(AND(COUNTA(I399,K399,M399,O399,Q399,S399)=0,COUNTA(H399,J399,L399,N399,P399,R399)=6),"x","")</f>
        <v/>
      </c>
      <c r="U399" s="39" t="str">
        <f t="shared" ref="U399:U462" si="40">IF(COUNTA(I399,K399,M399,O399,Q399,S399)=1,"x","")</f>
        <v/>
      </c>
      <c r="V399" s="170"/>
      <c r="W399" s="40"/>
      <c r="X399" s="41" t="str">
        <f t="shared" ref="X399:X462" si="41">IF(AND(T399="x",U399="",V399&gt;0),EDATE(V399,$X$9),"")</f>
        <v/>
      </c>
      <c r="Y399" s="205" t="str">
        <f t="shared" si="36"/>
        <v/>
      </c>
      <c r="Z399" s="205" t="str">
        <f t="shared" si="37"/>
        <v/>
      </c>
      <c r="AA399" s="163">
        <f t="shared" si="38"/>
        <v>0</v>
      </c>
    </row>
    <row r="400" spans="1:27" ht="26.1" customHeight="1" thickTop="1" thickBot="1">
      <c r="A400" s="32"/>
      <c r="B400" s="33"/>
      <c r="C400" s="32"/>
      <c r="D400" s="34"/>
      <c r="E400" s="35"/>
      <c r="F400" s="36"/>
      <c r="G400" s="34"/>
      <c r="H400" s="1"/>
      <c r="I400" s="2"/>
      <c r="J400" s="1"/>
      <c r="K400" s="2"/>
      <c r="L400" s="1"/>
      <c r="M400" s="2"/>
      <c r="N400" s="1"/>
      <c r="O400" s="2"/>
      <c r="P400" s="1"/>
      <c r="Q400" s="2"/>
      <c r="R400" s="1"/>
      <c r="S400" s="2"/>
      <c r="T400" s="169" t="str">
        <f t="shared" si="39"/>
        <v/>
      </c>
      <c r="U400" s="39" t="str">
        <f t="shared" si="40"/>
        <v/>
      </c>
      <c r="V400" s="170"/>
      <c r="W400" s="40"/>
      <c r="X400" s="41" t="str">
        <f t="shared" si="41"/>
        <v/>
      </c>
      <c r="Y400" s="205" t="str">
        <f t="shared" si="36"/>
        <v/>
      </c>
      <c r="Z400" s="205" t="str">
        <f t="shared" si="37"/>
        <v/>
      </c>
      <c r="AA400" s="163">
        <f t="shared" si="38"/>
        <v>0</v>
      </c>
    </row>
    <row r="401" spans="1:27" ht="26.1" customHeight="1" thickTop="1" thickBot="1">
      <c r="A401" s="32"/>
      <c r="B401" s="33"/>
      <c r="C401" s="32"/>
      <c r="D401" s="34"/>
      <c r="E401" s="35"/>
      <c r="F401" s="36"/>
      <c r="G401" s="34"/>
      <c r="H401" s="1"/>
      <c r="I401" s="2"/>
      <c r="J401" s="1"/>
      <c r="K401" s="2"/>
      <c r="L401" s="1"/>
      <c r="M401" s="2"/>
      <c r="N401" s="1"/>
      <c r="O401" s="2"/>
      <c r="P401" s="1"/>
      <c r="Q401" s="2"/>
      <c r="R401" s="1"/>
      <c r="S401" s="2"/>
      <c r="T401" s="169" t="str">
        <f t="shared" si="39"/>
        <v/>
      </c>
      <c r="U401" s="39" t="str">
        <f t="shared" si="40"/>
        <v/>
      </c>
      <c r="V401" s="170"/>
      <c r="W401" s="40"/>
      <c r="X401" s="41" t="str">
        <f t="shared" si="41"/>
        <v/>
      </c>
      <c r="Y401" s="205" t="str">
        <f t="shared" si="36"/>
        <v/>
      </c>
      <c r="Z401" s="205" t="str">
        <f t="shared" si="37"/>
        <v/>
      </c>
      <c r="AA401" s="163">
        <f t="shared" si="38"/>
        <v>0</v>
      </c>
    </row>
    <row r="402" spans="1:27" ht="26.1" customHeight="1" thickTop="1" thickBot="1">
      <c r="A402" s="32"/>
      <c r="B402" s="33"/>
      <c r="C402" s="32"/>
      <c r="D402" s="34"/>
      <c r="E402" s="35"/>
      <c r="F402" s="36"/>
      <c r="G402" s="34"/>
      <c r="H402" s="1"/>
      <c r="I402" s="2"/>
      <c r="J402" s="1"/>
      <c r="K402" s="2"/>
      <c r="L402" s="1"/>
      <c r="M402" s="2"/>
      <c r="N402" s="1"/>
      <c r="O402" s="2"/>
      <c r="P402" s="1"/>
      <c r="Q402" s="2"/>
      <c r="R402" s="1"/>
      <c r="S402" s="2"/>
      <c r="T402" s="169" t="str">
        <f t="shared" si="39"/>
        <v/>
      </c>
      <c r="U402" s="39" t="str">
        <f t="shared" si="40"/>
        <v/>
      </c>
      <c r="V402" s="170"/>
      <c r="W402" s="40"/>
      <c r="X402" s="41" t="str">
        <f t="shared" si="41"/>
        <v/>
      </c>
      <c r="Y402" s="205" t="str">
        <f t="shared" si="36"/>
        <v/>
      </c>
      <c r="Z402" s="205" t="str">
        <f t="shared" si="37"/>
        <v/>
      </c>
      <c r="AA402" s="163">
        <f t="shared" si="38"/>
        <v>0</v>
      </c>
    </row>
    <row r="403" spans="1:27" ht="26.1" customHeight="1" thickTop="1" thickBot="1">
      <c r="A403" s="32"/>
      <c r="B403" s="33"/>
      <c r="C403" s="32"/>
      <c r="D403" s="34"/>
      <c r="E403" s="35"/>
      <c r="F403" s="36"/>
      <c r="G403" s="34"/>
      <c r="H403" s="1"/>
      <c r="I403" s="2"/>
      <c r="J403" s="1"/>
      <c r="K403" s="2"/>
      <c r="L403" s="1"/>
      <c r="M403" s="2"/>
      <c r="N403" s="1"/>
      <c r="O403" s="2"/>
      <c r="P403" s="1"/>
      <c r="Q403" s="2"/>
      <c r="R403" s="1"/>
      <c r="S403" s="2"/>
      <c r="T403" s="169" t="str">
        <f t="shared" si="39"/>
        <v/>
      </c>
      <c r="U403" s="39" t="str">
        <f t="shared" si="40"/>
        <v/>
      </c>
      <c r="V403" s="170"/>
      <c r="W403" s="40"/>
      <c r="X403" s="41" t="str">
        <f t="shared" si="41"/>
        <v/>
      </c>
      <c r="Y403" s="205" t="str">
        <f t="shared" si="36"/>
        <v/>
      </c>
      <c r="Z403" s="205" t="str">
        <f t="shared" si="37"/>
        <v/>
      </c>
      <c r="AA403" s="163">
        <f t="shared" si="38"/>
        <v>0</v>
      </c>
    </row>
    <row r="404" spans="1:27" ht="26.1" customHeight="1" thickTop="1" thickBot="1">
      <c r="A404" s="32"/>
      <c r="B404" s="33"/>
      <c r="C404" s="32"/>
      <c r="D404" s="34"/>
      <c r="E404" s="35"/>
      <c r="F404" s="36"/>
      <c r="G404" s="34"/>
      <c r="H404" s="1"/>
      <c r="I404" s="2"/>
      <c r="J404" s="1"/>
      <c r="K404" s="2"/>
      <c r="L404" s="1"/>
      <c r="M404" s="2"/>
      <c r="N404" s="1"/>
      <c r="O404" s="2"/>
      <c r="P404" s="1"/>
      <c r="Q404" s="2"/>
      <c r="R404" s="1"/>
      <c r="S404" s="2"/>
      <c r="T404" s="169" t="str">
        <f t="shared" si="39"/>
        <v/>
      </c>
      <c r="U404" s="39" t="str">
        <f t="shared" si="40"/>
        <v/>
      </c>
      <c r="V404" s="170"/>
      <c r="W404" s="40"/>
      <c r="X404" s="41" t="str">
        <f t="shared" si="41"/>
        <v/>
      </c>
      <c r="Y404" s="205" t="str">
        <f t="shared" si="36"/>
        <v/>
      </c>
      <c r="Z404" s="205" t="str">
        <f t="shared" si="37"/>
        <v/>
      </c>
      <c r="AA404" s="163">
        <f t="shared" si="38"/>
        <v>0</v>
      </c>
    </row>
    <row r="405" spans="1:27" ht="26.1" customHeight="1" thickTop="1" thickBot="1">
      <c r="A405" s="32"/>
      <c r="B405" s="33"/>
      <c r="C405" s="32"/>
      <c r="D405" s="34"/>
      <c r="E405" s="35"/>
      <c r="F405" s="36"/>
      <c r="G405" s="34"/>
      <c r="H405" s="1"/>
      <c r="I405" s="2"/>
      <c r="J405" s="1"/>
      <c r="K405" s="2"/>
      <c r="L405" s="1"/>
      <c r="M405" s="2"/>
      <c r="N405" s="1"/>
      <c r="O405" s="2"/>
      <c r="P405" s="1"/>
      <c r="Q405" s="2"/>
      <c r="R405" s="1"/>
      <c r="S405" s="2"/>
      <c r="T405" s="169" t="str">
        <f t="shared" si="39"/>
        <v/>
      </c>
      <c r="U405" s="39" t="str">
        <f t="shared" si="40"/>
        <v/>
      </c>
      <c r="V405" s="170"/>
      <c r="W405" s="40"/>
      <c r="X405" s="41" t="str">
        <f t="shared" si="41"/>
        <v/>
      </c>
      <c r="Y405" s="205" t="str">
        <f t="shared" si="36"/>
        <v/>
      </c>
      <c r="Z405" s="205" t="str">
        <f t="shared" si="37"/>
        <v/>
      </c>
      <c r="AA405" s="163">
        <f t="shared" si="38"/>
        <v>0</v>
      </c>
    </row>
    <row r="406" spans="1:27" ht="26.1" customHeight="1" thickTop="1" thickBot="1">
      <c r="A406" s="32"/>
      <c r="B406" s="33"/>
      <c r="C406" s="32"/>
      <c r="D406" s="34"/>
      <c r="E406" s="35"/>
      <c r="F406" s="36"/>
      <c r="G406" s="34"/>
      <c r="H406" s="1"/>
      <c r="I406" s="2"/>
      <c r="J406" s="1"/>
      <c r="K406" s="2"/>
      <c r="L406" s="1"/>
      <c r="M406" s="2"/>
      <c r="N406" s="1"/>
      <c r="O406" s="2"/>
      <c r="P406" s="1"/>
      <c r="Q406" s="2"/>
      <c r="R406" s="1"/>
      <c r="S406" s="2"/>
      <c r="T406" s="169" t="str">
        <f t="shared" si="39"/>
        <v/>
      </c>
      <c r="U406" s="39" t="str">
        <f t="shared" si="40"/>
        <v/>
      </c>
      <c r="V406" s="170"/>
      <c r="W406" s="40"/>
      <c r="X406" s="41" t="str">
        <f t="shared" si="41"/>
        <v/>
      </c>
      <c r="Y406" s="205" t="str">
        <f t="shared" si="36"/>
        <v/>
      </c>
      <c r="Z406" s="205" t="str">
        <f t="shared" si="37"/>
        <v/>
      </c>
      <c r="AA406" s="163">
        <f t="shared" si="38"/>
        <v>0</v>
      </c>
    </row>
    <row r="407" spans="1:27" ht="26.1" customHeight="1" thickTop="1" thickBot="1">
      <c r="A407" s="32"/>
      <c r="B407" s="33"/>
      <c r="C407" s="32"/>
      <c r="D407" s="34"/>
      <c r="E407" s="35"/>
      <c r="F407" s="36"/>
      <c r="G407" s="34"/>
      <c r="H407" s="1"/>
      <c r="I407" s="2"/>
      <c r="J407" s="1"/>
      <c r="K407" s="2"/>
      <c r="L407" s="1"/>
      <c r="M407" s="2"/>
      <c r="N407" s="1"/>
      <c r="O407" s="2"/>
      <c r="P407" s="1"/>
      <c r="Q407" s="2"/>
      <c r="R407" s="1"/>
      <c r="S407" s="2"/>
      <c r="T407" s="169" t="str">
        <f t="shared" si="39"/>
        <v/>
      </c>
      <c r="U407" s="39" t="str">
        <f t="shared" si="40"/>
        <v/>
      </c>
      <c r="V407" s="170"/>
      <c r="W407" s="40"/>
      <c r="X407" s="41" t="str">
        <f t="shared" si="41"/>
        <v/>
      </c>
      <c r="Y407" s="205" t="str">
        <f t="shared" si="36"/>
        <v/>
      </c>
      <c r="Z407" s="205" t="str">
        <f t="shared" si="37"/>
        <v/>
      </c>
      <c r="AA407" s="163">
        <f t="shared" si="38"/>
        <v>0</v>
      </c>
    </row>
    <row r="408" spans="1:27" ht="26.1" customHeight="1" thickTop="1" thickBot="1">
      <c r="A408" s="32"/>
      <c r="B408" s="33"/>
      <c r="C408" s="32"/>
      <c r="D408" s="34"/>
      <c r="E408" s="35"/>
      <c r="F408" s="36"/>
      <c r="G408" s="34"/>
      <c r="H408" s="1"/>
      <c r="I408" s="2"/>
      <c r="J408" s="1"/>
      <c r="K408" s="2"/>
      <c r="L408" s="1"/>
      <c r="M408" s="2"/>
      <c r="N408" s="1"/>
      <c r="O408" s="2"/>
      <c r="P408" s="1"/>
      <c r="Q408" s="2"/>
      <c r="R408" s="1"/>
      <c r="S408" s="2"/>
      <c r="T408" s="169" t="str">
        <f t="shared" si="39"/>
        <v/>
      </c>
      <c r="U408" s="39" t="str">
        <f t="shared" si="40"/>
        <v/>
      </c>
      <c r="V408" s="170"/>
      <c r="W408" s="40"/>
      <c r="X408" s="41" t="str">
        <f t="shared" si="41"/>
        <v/>
      </c>
      <c r="Y408" s="205" t="str">
        <f t="shared" si="36"/>
        <v/>
      </c>
      <c r="Z408" s="205" t="str">
        <f t="shared" si="37"/>
        <v/>
      </c>
      <c r="AA408" s="163">
        <f t="shared" si="38"/>
        <v>0</v>
      </c>
    </row>
    <row r="409" spans="1:27" ht="26.1" customHeight="1" thickTop="1" thickBot="1">
      <c r="A409" s="32"/>
      <c r="B409" s="33"/>
      <c r="C409" s="32"/>
      <c r="D409" s="34"/>
      <c r="E409" s="35"/>
      <c r="F409" s="36"/>
      <c r="G409" s="34"/>
      <c r="H409" s="1"/>
      <c r="I409" s="2"/>
      <c r="J409" s="1"/>
      <c r="K409" s="2"/>
      <c r="L409" s="1"/>
      <c r="M409" s="2"/>
      <c r="N409" s="1"/>
      <c r="O409" s="2"/>
      <c r="P409" s="1"/>
      <c r="Q409" s="2"/>
      <c r="R409" s="1"/>
      <c r="S409" s="2"/>
      <c r="T409" s="169" t="str">
        <f t="shared" si="39"/>
        <v/>
      </c>
      <c r="U409" s="39" t="str">
        <f t="shared" si="40"/>
        <v/>
      </c>
      <c r="V409" s="170"/>
      <c r="W409" s="40"/>
      <c r="X409" s="41" t="str">
        <f t="shared" si="41"/>
        <v/>
      </c>
      <c r="Y409" s="205" t="str">
        <f t="shared" si="36"/>
        <v/>
      </c>
      <c r="Z409" s="205" t="str">
        <f t="shared" si="37"/>
        <v/>
      </c>
      <c r="AA409" s="163">
        <f t="shared" si="38"/>
        <v>0</v>
      </c>
    </row>
    <row r="410" spans="1:27" ht="26.1" customHeight="1" thickTop="1" thickBot="1">
      <c r="A410" s="32"/>
      <c r="B410" s="33"/>
      <c r="C410" s="32"/>
      <c r="D410" s="34"/>
      <c r="E410" s="35"/>
      <c r="F410" s="36"/>
      <c r="G410" s="34"/>
      <c r="H410" s="1"/>
      <c r="I410" s="2"/>
      <c r="J410" s="1"/>
      <c r="K410" s="2"/>
      <c r="L410" s="1"/>
      <c r="M410" s="2"/>
      <c r="N410" s="1"/>
      <c r="O410" s="2"/>
      <c r="P410" s="1"/>
      <c r="Q410" s="2"/>
      <c r="R410" s="1"/>
      <c r="S410" s="2"/>
      <c r="T410" s="169" t="str">
        <f t="shared" si="39"/>
        <v/>
      </c>
      <c r="U410" s="39" t="str">
        <f t="shared" si="40"/>
        <v/>
      </c>
      <c r="V410" s="170"/>
      <c r="W410" s="40"/>
      <c r="X410" s="41" t="str">
        <f t="shared" si="41"/>
        <v/>
      </c>
      <c r="Y410" s="205" t="str">
        <f t="shared" si="36"/>
        <v/>
      </c>
      <c r="Z410" s="205" t="str">
        <f t="shared" si="37"/>
        <v/>
      </c>
      <c r="AA410" s="163">
        <f t="shared" si="38"/>
        <v>0</v>
      </c>
    </row>
    <row r="411" spans="1:27" ht="26.1" customHeight="1" thickTop="1" thickBot="1">
      <c r="A411" s="32"/>
      <c r="B411" s="33"/>
      <c r="C411" s="32"/>
      <c r="D411" s="34"/>
      <c r="E411" s="35"/>
      <c r="F411" s="36"/>
      <c r="G411" s="34"/>
      <c r="H411" s="1"/>
      <c r="I411" s="2"/>
      <c r="J411" s="1"/>
      <c r="K411" s="2"/>
      <c r="L411" s="1"/>
      <c r="M411" s="2"/>
      <c r="N411" s="1"/>
      <c r="O411" s="2"/>
      <c r="P411" s="1"/>
      <c r="Q411" s="2"/>
      <c r="R411" s="1"/>
      <c r="S411" s="2"/>
      <c r="T411" s="169" t="str">
        <f t="shared" si="39"/>
        <v/>
      </c>
      <c r="U411" s="39" t="str">
        <f t="shared" si="40"/>
        <v/>
      </c>
      <c r="V411" s="170"/>
      <c r="W411" s="40"/>
      <c r="X411" s="41" t="str">
        <f t="shared" si="41"/>
        <v/>
      </c>
      <c r="Y411" s="205" t="str">
        <f t="shared" si="36"/>
        <v/>
      </c>
      <c r="Z411" s="205" t="str">
        <f t="shared" si="37"/>
        <v/>
      </c>
      <c r="AA411" s="163">
        <f t="shared" si="38"/>
        <v>0</v>
      </c>
    </row>
    <row r="412" spans="1:27" ht="26.1" customHeight="1" thickTop="1" thickBot="1">
      <c r="A412" s="32"/>
      <c r="B412" s="33"/>
      <c r="C412" s="32"/>
      <c r="D412" s="34"/>
      <c r="E412" s="35"/>
      <c r="F412" s="36"/>
      <c r="G412" s="34"/>
      <c r="H412" s="1"/>
      <c r="I412" s="2"/>
      <c r="J412" s="1"/>
      <c r="K412" s="2"/>
      <c r="L412" s="1"/>
      <c r="M412" s="2"/>
      <c r="N412" s="1"/>
      <c r="O412" s="2"/>
      <c r="P412" s="1"/>
      <c r="Q412" s="2"/>
      <c r="R412" s="1"/>
      <c r="S412" s="2"/>
      <c r="T412" s="169" t="str">
        <f t="shared" si="39"/>
        <v/>
      </c>
      <c r="U412" s="39" t="str">
        <f t="shared" si="40"/>
        <v/>
      </c>
      <c r="V412" s="170"/>
      <c r="W412" s="40"/>
      <c r="X412" s="41" t="str">
        <f t="shared" si="41"/>
        <v/>
      </c>
      <c r="Y412" s="205" t="str">
        <f t="shared" si="36"/>
        <v/>
      </c>
      <c r="Z412" s="205" t="str">
        <f t="shared" si="37"/>
        <v/>
      </c>
      <c r="AA412" s="163">
        <f t="shared" si="38"/>
        <v>0</v>
      </c>
    </row>
    <row r="413" spans="1:27" ht="26.1" customHeight="1" thickTop="1" thickBot="1">
      <c r="A413" s="32"/>
      <c r="B413" s="33"/>
      <c r="C413" s="32"/>
      <c r="D413" s="34"/>
      <c r="E413" s="35"/>
      <c r="F413" s="36"/>
      <c r="G413" s="34"/>
      <c r="H413" s="1"/>
      <c r="I413" s="2"/>
      <c r="J413" s="1"/>
      <c r="K413" s="2"/>
      <c r="L413" s="1"/>
      <c r="M413" s="2"/>
      <c r="N413" s="1"/>
      <c r="O413" s="2"/>
      <c r="P413" s="1"/>
      <c r="Q413" s="2"/>
      <c r="R413" s="1"/>
      <c r="S413" s="2"/>
      <c r="T413" s="169" t="str">
        <f t="shared" si="39"/>
        <v/>
      </c>
      <c r="U413" s="39" t="str">
        <f t="shared" si="40"/>
        <v/>
      </c>
      <c r="V413" s="170"/>
      <c r="W413" s="40"/>
      <c r="X413" s="41" t="str">
        <f t="shared" si="41"/>
        <v/>
      </c>
      <c r="Y413" s="205" t="str">
        <f t="shared" si="36"/>
        <v/>
      </c>
      <c r="Z413" s="205" t="str">
        <f t="shared" si="37"/>
        <v/>
      </c>
      <c r="AA413" s="163">
        <f t="shared" si="38"/>
        <v>0</v>
      </c>
    </row>
    <row r="414" spans="1:27" ht="26.1" customHeight="1" thickTop="1" thickBot="1">
      <c r="A414" s="32"/>
      <c r="B414" s="33"/>
      <c r="C414" s="32"/>
      <c r="D414" s="34"/>
      <c r="E414" s="35"/>
      <c r="F414" s="36"/>
      <c r="G414" s="34"/>
      <c r="H414" s="1"/>
      <c r="I414" s="2"/>
      <c r="J414" s="1"/>
      <c r="K414" s="2"/>
      <c r="L414" s="1"/>
      <c r="M414" s="2"/>
      <c r="N414" s="1"/>
      <c r="O414" s="2"/>
      <c r="P414" s="1"/>
      <c r="Q414" s="2"/>
      <c r="R414" s="1"/>
      <c r="S414" s="2"/>
      <c r="T414" s="169" t="str">
        <f t="shared" si="39"/>
        <v/>
      </c>
      <c r="U414" s="39" t="str">
        <f t="shared" si="40"/>
        <v/>
      </c>
      <c r="V414" s="170"/>
      <c r="W414" s="40"/>
      <c r="X414" s="41" t="str">
        <f t="shared" si="41"/>
        <v/>
      </c>
      <c r="Y414" s="205" t="str">
        <f t="shared" si="36"/>
        <v/>
      </c>
      <c r="Z414" s="205" t="str">
        <f t="shared" si="37"/>
        <v/>
      </c>
      <c r="AA414" s="163">
        <f t="shared" si="38"/>
        <v>0</v>
      </c>
    </row>
    <row r="415" spans="1:27" ht="26.1" customHeight="1" thickTop="1" thickBot="1">
      <c r="A415" s="32"/>
      <c r="B415" s="33"/>
      <c r="C415" s="32"/>
      <c r="D415" s="34"/>
      <c r="E415" s="35"/>
      <c r="F415" s="36"/>
      <c r="G415" s="34"/>
      <c r="H415" s="1"/>
      <c r="I415" s="2"/>
      <c r="J415" s="1"/>
      <c r="K415" s="2"/>
      <c r="L415" s="1"/>
      <c r="M415" s="2"/>
      <c r="N415" s="1"/>
      <c r="O415" s="2"/>
      <c r="P415" s="1"/>
      <c r="Q415" s="2"/>
      <c r="R415" s="1"/>
      <c r="S415" s="2"/>
      <c r="T415" s="169" t="str">
        <f t="shared" si="39"/>
        <v/>
      </c>
      <c r="U415" s="39" t="str">
        <f t="shared" si="40"/>
        <v/>
      </c>
      <c r="V415" s="170"/>
      <c r="W415" s="40"/>
      <c r="X415" s="41" t="str">
        <f t="shared" si="41"/>
        <v/>
      </c>
      <c r="Y415" s="205" t="str">
        <f t="shared" si="36"/>
        <v/>
      </c>
      <c r="Z415" s="205" t="str">
        <f t="shared" si="37"/>
        <v/>
      </c>
      <c r="AA415" s="163">
        <f t="shared" si="38"/>
        <v>0</v>
      </c>
    </row>
    <row r="416" spans="1:27" ht="26.1" customHeight="1" thickTop="1" thickBot="1">
      <c r="A416" s="32"/>
      <c r="B416" s="33"/>
      <c r="C416" s="32"/>
      <c r="D416" s="34"/>
      <c r="E416" s="35"/>
      <c r="F416" s="36"/>
      <c r="G416" s="34"/>
      <c r="H416" s="1"/>
      <c r="I416" s="2"/>
      <c r="J416" s="1"/>
      <c r="K416" s="2"/>
      <c r="L416" s="1"/>
      <c r="M416" s="2"/>
      <c r="N416" s="1"/>
      <c r="O416" s="2"/>
      <c r="P416" s="1"/>
      <c r="Q416" s="2"/>
      <c r="R416" s="1"/>
      <c r="S416" s="2"/>
      <c r="T416" s="169" t="str">
        <f t="shared" si="39"/>
        <v/>
      </c>
      <c r="U416" s="39" t="str">
        <f t="shared" si="40"/>
        <v/>
      </c>
      <c r="V416" s="170"/>
      <c r="W416" s="40"/>
      <c r="X416" s="41" t="str">
        <f t="shared" si="41"/>
        <v/>
      </c>
      <c r="Y416" s="205" t="str">
        <f t="shared" si="36"/>
        <v/>
      </c>
      <c r="Z416" s="205" t="str">
        <f t="shared" si="37"/>
        <v/>
      </c>
      <c r="AA416" s="163">
        <f t="shared" si="38"/>
        <v>0</v>
      </c>
    </row>
    <row r="417" spans="1:27" ht="26.1" customHeight="1" thickTop="1" thickBot="1">
      <c r="A417" s="32"/>
      <c r="B417" s="33"/>
      <c r="C417" s="32"/>
      <c r="D417" s="34"/>
      <c r="E417" s="35"/>
      <c r="F417" s="36"/>
      <c r="G417" s="34"/>
      <c r="H417" s="1"/>
      <c r="I417" s="2"/>
      <c r="J417" s="1"/>
      <c r="K417" s="2"/>
      <c r="L417" s="1"/>
      <c r="M417" s="2"/>
      <c r="N417" s="1"/>
      <c r="O417" s="2"/>
      <c r="P417" s="1"/>
      <c r="Q417" s="2"/>
      <c r="R417" s="1"/>
      <c r="S417" s="2"/>
      <c r="T417" s="169" t="str">
        <f t="shared" si="39"/>
        <v/>
      </c>
      <c r="U417" s="39" t="str">
        <f t="shared" si="40"/>
        <v/>
      </c>
      <c r="V417" s="170"/>
      <c r="W417" s="40"/>
      <c r="X417" s="41" t="str">
        <f t="shared" si="41"/>
        <v/>
      </c>
      <c r="Y417" s="205" t="str">
        <f t="shared" si="36"/>
        <v/>
      </c>
      <c r="Z417" s="205" t="str">
        <f t="shared" si="37"/>
        <v/>
      </c>
      <c r="AA417" s="163">
        <f t="shared" si="38"/>
        <v>0</v>
      </c>
    </row>
    <row r="418" spans="1:27" ht="26.1" customHeight="1" thickTop="1" thickBot="1">
      <c r="A418" s="32"/>
      <c r="B418" s="33"/>
      <c r="C418" s="32"/>
      <c r="D418" s="34"/>
      <c r="E418" s="35"/>
      <c r="F418" s="36"/>
      <c r="G418" s="34"/>
      <c r="H418" s="1"/>
      <c r="I418" s="2"/>
      <c r="J418" s="1"/>
      <c r="K418" s="2"/>
      <c r="L418" s="1"/>
      <c r="M418" s="2"/>
      <c r="N418" s="1"/>
      <c r="O418" s="2"/>
      <c r="P418" s="1"/>
      <c r="Q418" s="2"/>
      <c r="R418" s="1"/>
      <c r="S418" s="2"/>
      <c r="T418" s="169" t="str">
        <f t="shared" si="39"/>
        <v/>
      </c>
      <c r="U418" s="39" t="str">
        <f t="shared" si="40"/>
        <v/>
      </c>
      <c r="V418" s="170"/>
      <c r="W418" s="40"/>
      <c r="X418" s="41" t="str">
        <f t="shared" si="41"/>
        <v/>
      </c>
      <c r="Y418" s="205" t="str">
        <f t="shared" si="36"/>
        <v/>
      </c>
      <c r="Z418" s="205" t="str">
        <f t="shared" si="37"/>
        <v/>
      </c>
      <c r="AA418" s="163">
        <f t="shared" si="38"/>
        <v>0</v>
      </c>
    </row>
    <row r="419" spans="1:27" ht="26.1" customHeight="1" thickTop="1" thickBot="1">
      <c r="A419" s="32"/>
      <c r="B419" s="33"/>
      <c r="C419" s="32"/>
      <c r="D419" s="34"/>
      <c r="E419" s="35"/>
      <c r="F419" s="36"/>
      <c r="G419" s="34"/>
      <c r="H419" s="1"/>
      <c r="I419" s="2"/>
      <c r="J419" s="1"/>
      <c r="K419" s="2"/>
      <c r="L419" s="1"/>
      <c r="M419" s="2"/>
      <c r="N419" s="1"/>
      <c r="O419" s="2"/>
      <c r="P419" s="1"/>
      <c r="Q419" s="2"/>
      <c r="R419" s="1"/>
      <c r="S419" s="2"/>
      <c r="T419" s="169" t="str">
        <f t="shared" si="39"/>
        <v/>
      </c>
      <c r="U419" s="39" t="str">
        <f t="shared" si="40"/>
        <v/>
      </c>
      <c r="V419" s="170"/>
      <c r="W419" s="40"/>
      <c r="X419" s="41" t="str">
        <f t="shared" si="41"/>
        <v/>
      </c>
      <c r="Y419" s="205" t="str">
        <f t="shared" si="36"/>
        <v/>
      </c>
      <c r="Z419" s="205" t="str">
        <f t="shared" si="37"/>
        <v/>
      </c>
      <c r="AA419" s="163">
        <f t="shared" si="38"/>
        <v>0</v>
      </c>
    </row>
    <row r="420" spans="1:27" ht="26.1" customHeight="1" thickTop="1" thickBot="1">
      <c r="A420" s="32"/>
      <c r="B420" s="33"/>
      <c r="C420" s="32"/>
      <c r="D420" s="34"/>
      <c r="E420" s="35"/>
      <c r="F420" s="36"/>
      <c r="G420" s="34"/>
      <c r="H420" s="1"/>
      <c r="I420" s="2"/>
      <c r="J420" s="1"/>
      <c r="K420" s="2"/>
      <c r="L420" s="1"/>
      <c r="M420" s="2"/>
      <c r="N420" s="1"/>
      <c r="O420" s="2"/>
      <c r="P420" s="1"/>
      <c r="Q420" s="2"/>
      <c r="R420" s="1"/>
      <c r="S420" s="2"/>
      <c r="T420" s="169" t="str">
        <f t="shared" si="39"/>
        <v/>
      </c>
      <c r="U420" s="39" t="str">
        <f t="shared" si="40"/>
        <v/>
      </c>
      <c r="V420" s="170"/>
      <c r="W420" s="40"/>
      <c r="X420" s="41" t="str">
        <f t="shared" si="41"/>
        <v/>
      </c>
      <c r="Y420" s="205" t="str">
        <f t="shared" si="36"/>
        <v/>
      </c>
      <c r="Z420" s="205" t="str">
        <f t="shared" si="37"/>
        <v/>
      </c>
      <c r="AA420" s="163">
        <f t="shared" si="38"/>
        <v>0</v>
      </c>
    </row>
    <row r="421" spans="1:27" ht="26.1" customHeight="1" thickTop="1" thickBot="1">
      <c r="A421" s="32"/>
      <c r="B421" s="33"/>
      <c r="C421" s="32"/>
      <c r="D421" s="34"/>
      <c r="E421" s="35"/>
      <c r="F421" s="36"/>
      <c r="G421" s="34"/>
      <c r="H421" s="1"/>
      <c r="I421" s="2"/>
      <c r="J421" s="1"/>
      <c r="K421" s="2"/>
      <c r="L421" s="1"/>
      <c r="M421" s="2"/>
      <c r="N421" s="1"/>
      <c r="O421" s="2"/>
      <c r="P421" s="1"/>
      <c r="Q421" s="2"/>
      <c r="R421" s="1"/>
      <c r="S421" s="2"/>
      <c r="T421" s="169" t="str">
        <f t="shared" si="39"/>
        <v/>
      </c>
      <c r="U421" s="39" t="str">
        <f t="shared" si="40"/>
        <v/>
      </c>
      <c r="V421" s="170"/>
      <c r="W421" s="40"/>
      <c r="X421" s="41" t="str">
        <f t="shared" si="41"/>
        <v/>
      </c>
      <c r="Y421" s="205" t="str">
        <f t="shared" si="36"/>
        <v/>
      </c>
      <c r="Z421" s="205" t="str">
        <f t="shared" si="37"/>
        <v/>
      </c>
      <c r="AA421" s="163">
        <f t="shared" si="38"/>
        <v>0</v>
      </c>
    </row>
    <row r="422" spans="1:27" ht="26.1" customHeight="1" thickTop="1" thickBot="1">
      <c r="A422" s="32"/>
      <c r="B422" s="33"/>
      <c r="C422" s="32"/>
      <c r="D422" s="34"/>
      <c r="E422" s="35"/>
      <c r="F422" s="36"/>
      <c r="G422" s="34"/>
      <c r="H422" s="1"/>
      <c r="I422" s="2"/>
      <c r="J422" s="1"/>
      <c r="K422" s="2"/>
      <c r="L422" s="1"/>
      <c r="M422" s="2"/>
      <c r="N422" s="1"/>
      <c r="O422" s="2"/>
      <c r="P422" s="1"/>
      <c r="Q422" s="2"/>
      <c r="R422" s="1"/>
      <c r="S422" s="2"/>
      <c r="T422" s="169" t="str">
        <f t="shared" si="39"/>
        <v/>
      </c>
      <c r="U422" s="39" t="str">
        <f t="shared" si="40"/>
        <v/>
      </c>
      <c r="V422" s="170"/>
      <c r="W422" s="40"/>
      <c r="X422" s="41" t="str">
        <f t="shared" si="41"/>
        <v/>
      </c>
      <c r="Y422" s="205" t="str">
        <f t="shared" si="36"/>
        <v/>
      </c>
      <c r="Z422" s="205" t="str">
        <f t="shared" si="37"/>
        <v/>
      </c>
      <c r="AA422" s="163">
        <f t="shared" si="38"/>
        <v>0</v>
      </c>
    </row>
    <row r="423" spans="1:27" ht="26.1" customHeight="1" thickTop="1" thickBot="1">
      <c r="A423" s="32"/>
      <c r="B423" s="33"/>
      <c r="C423" s="32"/>
      <c r="D423" s="34"/>
      <c r="E423" s="35"/>
      <c r="F423" s="36"/>
      <c r="G423" s="34"/>
      <c r="H423" s="1"/>
      <c r="I423" s="2"/>
      <c r="J423" s="1"/>
      <c r="K423" s="2"/>
      <c r="L423" s="1"/>
      <c r="M423" s="2"/>
      <c r="N423" s="1"/>
      <c r="O423" s="2"/>
      <c r="P423" s="1"/>
      <c r="Q423" s="2"/>
      <c r="R423" s="1"/>
      <c r="S423" s="2"/>
      <c r="T423" s="169" t="str">
        <f t="shared" si="39"/>
        <v/>
      </c>
      <c r="U423" s="39" t="str">
        <f t="shared" si="40"/>
        <v/>
      </c>
      <c r="V423" s="170"/>
      <c r="W423" s="40"/>
      <c r="X423" s="41" t="str">
        <f t="shared" si="41"/>
        <v/>
      </c>
      <c r="Y423" s="205" t="str">
        <f t="shared" si="36"/>
        <v/>
      </c>
      <c r="Z423" s="205" t="str">
        <f t="shared" si="37"/>
        <v/>
      </c>
      <c r="AA423" s="163">
        <f t="shared" si="38"/>
        <v>0</v>
      </c>
    </row>
    <row r="424" spans="1:27" ht="26.1" customHeight="1" thickTop="1" thickBot="1">
      <c r="A424" s="32"/>
      <c r="B424" s="33"/>
      <c r="C424" s="32"/>
      <c r="D424" s="34"/>
      <c r="E424" s="35"/>
      <c r="F424" s="36"/>
      <c r="G424" s="34"/>
      <c r="H424" s="1"/>
      <c r="I424" s="2"/>
      <c r="J424" s="1"/>
      <c r="K424" s="2"/>
      <c r="L424" s="1"/>
      <c r="M424" s="2"/>
      <c r="N424" s="1"/>
      <c r="O424" s="2"/>
      <c r="P424" s="1"/>
      <c r="Q424" s="2"/>
      <c r="R424" s="1"/>
      <c r="S424" s="2"/>
      <c r="T424" s="169" t="str">
        <f t="shared" si="39"/>
        <v/>
      </c>
      <c r="U424" s="39" t="str">
        <f t="shared" si="40"/>
        <v/>
      </c>
      <c r="V424" s="170"/>
      <c r="W424" s="40"/>
      <c r="X424" s="41" t="str">
        <f t="shared" si="41"/>
        <v/>
      </c>
      <c r="Y424" s="205" t="str">
        <f t="shared" si="36"/>
        <v/>
      </c>
      <c r="Z424" s="205" t="str">
        <f t="shared" si="37"/>
        <v/>
      </c>
      <c r="AA424" s="163">
        <f t="shared" si="38"/>
        <v>0</v>
      </c>
    </row>
    <row r="425" spans="1:27" ht="26.1" customHeight="1" thickTop="1" thickBot="1">
      <c r="A425" s="32"/>
      <c r="B425" s="33"/>
      <c r="C425" s="32"/>
      <c r="D425" s="34"/>
      <c r="E425" s="35"/>
      <c r="F425" s="36"/>
      <c r="G425" s="34"/>
      <c r="H425" s="1"/>
      <c r="I425" s="2"/>
      <c r="J425" s="1"/>
      <c r="K425" s="2"/>
      <c r="L425" s="1"/>
      <c r="M425" s="2"/>
      <c r="N425" s="1"/>
      <c r="O425" s="2"/>
      <c r="P425" s="1"/>
      <c r="Q425" s="2"/>
      <c r="R425" s="1"/>
      <c r="S425" s="2"/>
      <c r="T425" s="169" t="str">
        <f t="shared" si="39"/>
        <v/>
      </c>
      <c r="U425" s="39" t="str">
        <f t="shared" si="40"/>
        <v/>
      </c>
      <c r="V425" s="170"/>
      <c r="W425" s="40"/>
      <c r="X425" s="41" t="str">
        <f t="shared" si="41"/>
        <v/>
      </c>
      <c r="Y425" s="205" t="str">
        <f t="shared" si="36"/>
        <v/>
      </c>
      <c r="Z425" s="205" t="str">
        <f t="shared" si="37"/>
        <v/>
      </c>
      <c r="AA425" s="163">
        <f t="shared" si="38"/>
        <v>0</v>
      </c>
    </row>
    <row r="426" spans="1:27" ht="26.1" customHeight="1" thickTop="1" thickBot="1">
      <c r="A426" s="32"/>
      <c r="B426" s="33"/>
      <c r="C426" s="32"/>
      <c r="D426" s="34"/>
      <c r="E426" s="35"/>
      <c r="F426" s="36"/>
      <c r="G426" s="34"/>
      <c r="H426" s="1"/>
      <c r="I426" s="2"/>
      <c r="J426" s="1"/>
      <c r="K426" s="2"/>
      <c r="L426" s="1"/>
      <c r="M426" s="2"/>
      <c r="N426" s="1"/>
      <c r="O426" s="2"/>
      <c r="P426" s="1"/>
      <c r="Q426" s="2"/>
      <c r="R426" s="1"/>
      <c r="S426" s="2"/>
      <c r="T426" s="169" t="str">
        <f t="shared" si="39"/>
        <v/>
      </c>
      <c r="U426" s="39" t="str">
        <f t="shared" si="40"/>
        <v/>
      </c>
      <c r="V426" s="170"/>
      <c r="W426" s="40"/>
      <c r="X426" s="41" t="str">
        <f t="shared" si="41"/>
        <v/>
      </c>
      <c r="Y426" s="205" t="str">
        <f t="shared" si="36"/>
        <v/>
      </c>
      <c r="Z426" s="205" t="str">
        <f t="shared" si="37"/>
        <v/>
      </c>
      <c r="AA426" s="163">
        <f t="shared" si="38"/>
        <v>0</v>
      </c>
    </row>
    <row r="427" spans="1:27" ht="26.1" customHeight="1" thickTop="1" thickBot="1">
      <c r="A427" s="32"/>
      <c r="B427" s="33"/>
      <c r="C427" s="32"/>
      <c r="D427" s="34"/>
      <c r="E427" s="35"/>
      <c r="F427" s="36"/>
      <c r="G427" s="34"/>
      <c r="H427" s="1"/>
      <c r="I427" s="2"/>
      <c r="J427" s="1"/>
      <c r="K427" s="2"/>
      <c r="L427" s="1"/>
      <c r="M427" s="2"/>
      <c r="N427" s="1"/>
      <c r="O427" s="2"/>
      <c r="P427" s="1"/>
      <c r="Q427" s="2"/>
      <c r="R427" s="1"/>
      <c r="S427" s="2"/>
      <c r="T427" s="169" t="str">
        <f t="shared" si="39"/>
        <v/>
      </c>
      <c r="U427" s="39" t="str">
        <f t="shared" si="40"/>
        <v/>
      </c>
      <c r="V427" s="170"/>
      <c r="W427" s="40"/>
      <c r="X427" s="41" t="str">
        <f t="shared" si="41"/>
        <v/>
      </c>
      <c r="Y427" s="205" t="str">
        <f t="shared" si="36"/>
        <v/>
      </c>
      <c r="Z427" s="205" t="str">
        <f t="shared" si="37"/>
        <v/>
      </c>
      <c r="AA427" s="163">
        <f t="shared" si="38"/>
        <v>0</v>
      </c>
    </row>
    <row r="428" spans="1:27" ht="26.1" customHeight="1" thickTop="1" thickBot="1">
      <c r="A428" s="32"/>
      <c r="B428" s="33"/>
      <c r="C428" s="32"/>
      <c r="D428" s="34"/>
      <c r="E428" s="35"/>
      <c r="F428" s="36"/>
      <c r="G428" s="34"/>
      <c r="H428" s="1"/>
      <c r="I428" s="2"/>
      <c r="J428" s="1"/>
      <c r="K428" s="2"/>
      <c r="L428" s="1"/>
      <c r="M428" s="2"/>
      <c r="N428" s="1"/>
      <c r="O428" s="2"/>
      <c r="P428" s="1"/>
      <c r="Q428" s="2"/>
      <c r="R428" s="1"/>
      <c r="S428" s="2"/>
      <c r="T428" s="169" t="str">
        <f t="shared" si="39"/>
        <v/>
      </c>
      <c r="U428" s="39" t="str">
        <f t="shared" si="40"/>
        <v/>
      </c>
      <c r="V428" s="170"/>
      <c r="W428" s="40"/>
      <c r="X428" s="41" t="str">
        <f t="shared" si="41"/>
        <v/>
      </c>
      <c r="Y428" s="205" t="str">
        <f t="shared" si="36"/>
        <v/>
      </c>
      <c r="Z428" s="205" t="str">
        <f t="shared" si="37"/>
        <v/>
      </c>
      <c r="AA428" s="163">
        <f t="shared" si="38"/>
        <v>0</v>
      </c>
    </row>
    <row r="429" spans="1:27" ht="26.1" customHeight="1" thickTop="1" thickBot="1">
      <c r="A429" s="32"/>
      <c r="B429" s="33"/>
      <c r="C429" s="32"/>
      <c r="D429" s="34"/>
      <c r="E429" s="35"/>
      <c r="F429" s="36"/>
      <c r="G429" s="34"/>
      <c r="H429" s="1"/>
      <c r="I429" s="2"/>
      <c r="J429" s="1"/>
      <c r="K429" s="2"/>
      <c r="L429" s="1"/>
      <c r="M429" s="2"/>
      <c r="N429" s="1"/>
      <c r="O429" s="2"/>
      <c r="P429" s="1"/>
      <c r="Q429" s="2"/>
      <c r="R429" s="1"/>
      <c r="S429" s="2"/>
      <c r="T429" s="169" t="str">
        <f t="shared" si="39"/>
        <v/>
      </c>
      <c r="U429" s="39" t="str">
        <f t="shared" si="40"/>
        <v/>
      </c>
      <c r="V429" s="170"/>
      <c r="W429" s="40"/>
      <c r="X429" s="41" t="str">
        <f t="shared" si="41"/>
        <v/>
      </c>
      <c r="Y429" s="205" t="str">
        <f t="shared" si="36"/>
        <v/>
      </c>
      <c r="Z429" s="205" t="str">
        <f t="shared" si="37"/>
        <v/>
      </c>
      <c r="AA429" s="163">
        <f t="shared" si="38"/>
        <v>0</v>
      </c>
    </row>
    <row r="430" spans="1:27" ht="26.1" customHeight="1" thickTop="1" thickBot="1">
      <c r="A430" s="32"/>
      <c r="B430" s="33"/>
      <c r="C430" s="32"/>
      <c r="D430" s="34"/>
      <c r="E430" s="35"/>
      <c r="F430" s="36"/>
      <c r="G430" s="34"/>
      <c r="H430" s="1"/>
      <c r="I430" s="2"/>
      <c r="J430" s="1"/>
      <c r="K430" s="2"/>
      <c r="L430" s="1"/>
      <c r="M430" s="2"/>
      <c r="N430" s="1"/>
      <c r="O430" s="2"/>
      <c r="P430" s="1"/>
      <c r="Q430" s="2"/>
      <c r="R430" s="1"/>
      <c r="S430" s="2"/>
      <c r="T430" s="169" t="str">
        <f t="shared" si="39"/>
        <v/>
      </c>
      <c r="U430" s="39" t="str">
        <f t="shared" si="40"/>
        <v/>
      </c>
      <c r="V430" s="170"/>
      <c r="W430" s="40"/>
      <c r="X430" s="41" t="str">
        <f t="shared" si="41"/>
        <v/>
      </c>
      <c r="Y430" s="205" t="str">
        <f t="shared" si="36"/>
        <v/>
      </c>
      <c r="Z430" s="205" t="str">
        <f t="shared" si="37"/>
        <v/>
      </c>
      <c r="AA430" s="163">
        <f t="shared" si="38"/>
        <v>0</v>
      </c>
    </row>
    <row r="431" spans="1:27" ht="26.1" customHeight="1" thickTop="1" thickBot="1">
      <c r="A431" s="32"/>
      <c r="B431" s="33"/>
      <c r="C431" s="32"/>
      <c r="D431" s="34"/>
      <c r="E431" s="35"/>
      <c r="F431" s="36"/>
      <c r="G431" s="34"/>
      <c r="H431" s="1"/>
      <c r="I431" s="2"/>
      <c r="J431" s="1"/>
      <c r="K431" s="2"/>
      <c r="L431" s="1"/>
      <c r="M431" s="2"/>
      <c r="N431" s="1"/>
      <c r="O431" s="2"/>
      <c r="P431" s="1"/>
      <c r="Q431" s="2"/>
      <c r="R431" s="1"/>
      <c r="S431" s="2"/>
      <c r="T431" s="169" t="str">
        <f t="shared" si="39"/>
        <v/>
      </c>
      <c r="U431" s="39" t="str">
        <f t="shared" si="40"/>
        <v/>
      </c>
      <c r="V431" s="170"/>
      <c r="W431" s="40"/>
      <c r="X431" s="41" t="str">
        <f t="shared" si="41"/>
        <v/>
      </c>
      <c r="Y431" s="205" t="str">
        <f t="shared" si="36"/>
        <v/>
      </c>
      <c r="Z431" s="205" t="str">
        <f t="shared" si="37"/>
        <v/>
      </c>
      <c r="AA431" s="163">
        <f t="shared" si="38"/>
        <v>0</v>
      </c>
    </row>
    <row r="432" spans="1:27" ht="26.1" customHeight="1" thickTop="1" thickBot="1">
      <c r="A432" s="32"/>
      <c r="B432" s="33"/>
      <c r="C432" s="32"/>
      <c r="D432" s="34"/>
      <c r="E432" s="35"/>
      <c r="F432" s="36"/>
      <c r="G432" s="34"/>
      <c r="H432" s="1"/>
      <c r="I432" s="2"/>
      <c r="J432" s="1"/>
      <c r="K432" s="2"/>
      <c r="L432" s="1"/>
      <c r="M432" s="2"/>
      <c r="N432" s="1"/>
      <c r="O432" s="2"/>
      <c r="P432" s="1"/>
      <c r="Q432" s="2"/>
      <c r="R432" s="1"/>
      <c r="S432" s="2"/>
      <c r="T432" s="169" t="str">
        <f t="shared" si="39"/>
        <v/>
      </c>
      <c r="U432" s="39" t="str">
        <f t="shared" si="40"/>
        <v/>
      </c>
      <c r="V432" s="170"/>
      <c r="W432" s="40"/>
      <c r="X432" s="41" t="str">
        <f t="shared" si="41"/>
        <v/>
      </c>
      <c r="Y432" s="205" t="str">
        <f t="shared" si="36"/>
        <v/>
      </c>
      <c r="Z432" s="205" t="str">
        <f t="shared" si="37"/>
        <v/>
      </c>
      <c r="AA432" s="163">
        <f t="shared" si="38"/>
        <v>0</v>
      </c>
    </row>
    <row r="433" spans="1:27" ht="26.1" customHeight="1" thickTop="1" thickBot="1">
      <c r="A433" s="32"/>
      <c r="B433" s="33"/>
      <c r="C433" s="32"/>
      <c r="D433" s="34"/>
      <c r="E433" s="35"/>
      <c r="F433" s="36"/>
      <c r="G433" s="34"/>
      <c r="H433" s="1"/>
      <c r="I433" s="2"/>
      <c r="J433" s="1"/>
      <c r="K433" s="2"/>
      <c r="L433" s="1"/>
      <c r="M433" s="2"/>
      <c r="N433" s="1"/>
      <c r="O433" s="2"/>
      <c r="P433" s="1"/>
      <c r="Q433" s="2"/>
      <c r="R433" s="1"/>
      <c r="S433" s="2"/>
      <c r="T433" s="169" t="str">
        <f t="shared" si="39"/>
        <v/>
      </c>
      <c r="U433" s="39" t="str">
        <f t="shared" si="40"/>
        <v/>
      </c>
      <c r="V433" s="170"/>
      <c r="W433" s="40"/>
      <c r="X433" s="41" t="str">
        <f t="shared" si="41"/>
        <v/>
      </c>
      <c r="Y433" s="205" t="str">
        <f t="shared" si="36"/>
        <v/>
      </c>
      <c r="Z433" s="205" t="str">
        <f t="shared" si="37"/>
        <v/>
      </c>
      <c r="AA433" s="163">
        <f t="shared" si="38"/>
        <v>0</v>
      </c>
    </row>
    <row r="434" spans="1:27" ht="26.1" customHeight="1" thickTop="1" thickBot="1">
      <c r="A434" s="32"/>
      <c r="B434" s="33"/>
      <c r="C434" s="32"/>
      <c r="D434" s="34"/>
      <c r="E434" s="35"/>
      <c r="F434" s="36"/>
      <c r="G434" s="34"/>
      <c r="H434" s="1"/>
      <c r="I434" s="2"/>
      <c r="J434" s="1"/>
      <c r="K434" s="2"/>
      <c r="L434" s="1"/>
      <c r="M434" s="2"/>
      <c r="N434" s="1"/>
      <c r="O434" s="2"/>
      <c r="P434" s="1"/>
      <c r="Q434" s="2"/>
      <c r="R434" s="1"/>
      <c r="S434" s="2"/>
      <c r="T434" s="169" t="str">
        <f t="shared" si="39"/>
        <v/>
      </c>
      <c r="U434" s="39" t="str">
        <f t="shared" si="40"/>
        <v/>
      </c>
      <c r="V434" s="170"/>
      <c r="W434" s="40"/>
      <c r="X434" s="41" t="str">
        <f t="shared" si="41"/>
        <v/>
      </c>
      <c r="Y434" s="205" t="str">
        <f t="shared" si="36"/>
        <v/>
      </c>
      <c r="Z434" s="205" t="str">
        <f t="shared" si="37"/>
        <v/>
      </c>
      <c r="AA434" s="163">
        <f t="shared" si="38"/>
        <v>0</v>
      </c>
    </row>
    <row r="435" spans="1:27" ht="26.1" customHeight="1" thickTop="1" thickBot="1">
      <c r="A435" s="32"/>
      <c r="B435" s="33"/>
      <c r="C435" s="32"/>
      <c r="D435" s="34"/>
      <c r="E435" s="35"/>
      <c r="F435" s="36"/>
      <c r="G435" s="34"/>
      <c r="H435" s="1"/>
      <c r="I435" s="2"/>
      <c r="J435" s="1"/>
      <c r="K435" s="2"/>
      <c r="L435" s="1"/>
      <c r="M435" s="2"/>
      <c r="N435" s="1"/>
      <c r="O435" s="2"/>
      <c r="P435" s="1"/>
      <c r="Q435" s="2"/>
      <c r="R435" s="1"/>
      <c r="S435" s="2"/>
      <c r="T435" s="169" t="str">
        <f t="shared" si="39"/>
        <v/>
      </c>
      <c r="U435" s="39" t="str">
        <f t="shared" si="40"/>
        <v/>
      </c>
      <c r="V435" s="170"/>
      <c r="W435" s="40"/>
      <c r="X435" s="41" t="str">
        <f t="shared" si="41"/>
        <v/>
      </c>
      <c r="Y435" s="205" t="str">
        <f t="shared" si="36"/>
        <v/>
      </c>
      <c r="Z435" s="205" t="str">
        <f t="shared" si="37"/>
        <v/>
      </c>
      <c r="AA435" s="163">
        <f t="shared" si="38"/>
        <v>0</v>
      </c>
    </row>
    <row r="436" spans="1:27" ht="26.1" customHeight="1" thickTop="1" thickBot="1">
      <c r="A436" s="32"/>
      <c r="B436" s="33"/>
      <c r="C436" s="32"/>
      <c r="D436" s="34"/>
      <c r="E436" s="35"/>
      <c r="F436" s="36"/>
      <c r="G436" s="34"/>
      <c r="H436" s="1"/>
      <c r="I436" s="2"/>
      <c r="J436" s="1"/>
      <c r="K436" s="2"/>
      <c r="L436" s="1"/>
      <c r="M436" s="2"/>
      <c r="N436" s="1"/>
      <c r="O436" s="2"/>
      <c r="P436" s="1"/>
      <c r="Q436" s="2"/>
      <c r="R436" s="1"/>
      <c r="S436" s="2"/>
      <c r="T436" s="169" t="str">
        <f t="shared" si="39"/>
        <v/>
      </c>
      <c r="U436" s="39" t="str">
        <f t="shared" si="40"/>
        <v/>
      </c>
      <c r="V436" s="170"/>
      <c r="W436" s="40"/>
      <c r="X436" s="41" t="str">
        <f t="shared" si="41"/>
        <v/>
      </c>
      <c r="Y436" s="205" t="str">
        <f t="shared" si="36"/>
        <v/>
      </c>
      <c r="Z436" s="205" t="str">
        <f t="shared" si="37"/>
        <v/>
      </c>
      <c r="AA436" s="163">
        <f t="shared" si="38"/>
        <v>0</v>
      </c>
    </row>
    <row r="437" spans="1:27" ht="26.1" customHeight="1" thickTop="1" thickBot="1">
      <c r="A437" s="32"/>
      <c r="B437" s="33"/>
      <c r="C437" s="32"/>
      <c r="D437" s="34"/>
      <c r="E437" s="35"/>
      <c r="F437" s="36"/>
      <c r="G437" s="34"/>
      <c r="H437" s="1"/>
      <c r="I437" s="2"/>
      <c r="J437" s="1"/>
      <c r="K437" s="2"/>
      <c r="L437" s="1"/>
      <c r="M437" s="2"/>
      <c r="N437" s="1"/>
      <c r="O437" s="2"/>
      <c r="P437" s="1"/>
      <c r="Q437" s="2"/>
      <c r="R437" s="1"/>
      <c r="S437" s="2"/>
      <c r="T437" s="169" t="str">
        <f t="shared" si="39"/>
        <v/>
      </c>
      <c r="U437" s="39" t="str">
        <f t="shared" si="40"/>
        <v/>
      </c>
      <c r="V437" s="170"/>
      <c r="W437" s="40"/>
      <c r="X437" s="41" t="str">
        <f t="shared" si="41"/>
        <v/>
      </c>
      <c r="Y437" s="205" t="str">
        <f t="shared" si="36"/>
        <v/>
      </c>
      <c r="Z437" s="205" t="str">
        <f t="shared" si="37"/>
        <v/>
      </c>
      <c r="AA437" s="163">
        <f t="shared" si="38"/>
        <v>0</v>
      </c>
    </row>
    <row r="438" spans="1:27" ht="26.1" customHeight="1" thickTop="1" thickBot="1">
      <c r="A438" s="32"/>
      <c r="B438" s="33"/>
      <c r="C438" s="32"/>
      <c r="D438" s="34"/>
      <c r="E438" s="35"/>
      <c r="F438" s="36"/>
      <c r="G438" s="34"/>
      <c r="H438" s="1"/>
      <c r="I438" s="2"/>
      <c r="J438" s="1"/>
      <c r="K438" s="2"/>
      <c r="L438" s="1"/>
      <c r="M438" s="2"/>
      <c r="N438" s="1"/>
      <c r="O438" s="2"/>
      <c r="P438" s="1"/>
      <c r="Q438" s="2"/>
      <c r="R438" s="1"/>
      <c r="S438" s="2"/>
      <c r="T438" s="169" t="str">
        <f t="shared" si="39"/>
        <v/>
      </c>
      <c r="U438" s="39" t="str">
        <f t="shared" si="40"/>
        <v/>
      </c>
      <c r="V438" s="170"/>
      <c r="W438" s="40"/>
      <c r="X438" s="41" t="str">
        <f t="shared" si="41"/>
        <v/>
      </c>
      <c r="Y438" s="205" t="str">
        <f t="shared" si="36"/>
        <v/>
      </c>
      <c r="Z438" s="205" t="str">
        <f t="shared" si="37"/>
        <v/>
      </c>
      <c r="AA438" s="163">
        <f t="shared" si="38"/>
        <v>0</v>
      </c>
    </row>
    <row r="439" spans="1:27" ht="26.1" customHeight="1" thickTop="1" thickBot="1">
      <c r="A439" s="32"/>
      <c r="B439" s="33"/>
      <c r="C439" s="32"/>
      <c r="D439" s="34"/>
      <c r="E439" s="35"/>
      <c r="F439" s="36"/>
      <c r="G439" s="34"/>
      <c r="H439" s="1"/>
      <c r="I439" s="2"/>
      <c r="J439" s="1"/>
      <c r="K439" s="2"/>
      <c r="L439" s="1"/>
      <c r="M439" s="2"/>
      <c r="N439" s="1"/>
      <c r="O439" s="2"/>
      <c r="P439" s="1"/>
      <c r="Q439" s="2"/>
      <c r="R439" s="1"/>
      <c r="S439" s="2"/>
      <c r="T439" s="169" t="str">
        <f t="shared" si="39"/>
        <v/>
      </c>
      <c r="U439" s="39" t="str">
        <f t="shared" si="40"/>
        <v/>
      </c>
      <c r="V439" s="170"/>
      <c r="W439" s="40"/>
      <c r="X439" s="41" t="str">
        <f t="shared" si="41"/>
        <v/>
      </c>
      <c r="Y439" s="205" t="str">
        <f t="shared" si="36"/>
        <v/>
      </c>
      <c r="Z439" s="205" t="str">
        <f t="shared" si="37"/>
        <v/>
      </c>
      <c r="AA439" s="163">
        <f t="shared" si="38"/>
        <v>0</v>
      </c>
    </row>
    <row r="440" spans="1:27" ht="26.1" customHeight="1" thickTop="1" thickBot="1">
      <c r="A440" s="32"/>
      <c r="B440" s="33"/>
      <c r="C440" s="32"/>
      <c r="D440" s="34"/>
      <c r="E440" s="35"/>
      <c r="F440" s="36"/>
      <c r="G440" s="34"/>
      <c r="H440" s="1"/>
      <c r="I440" s="2"/>
      <c r="J440" s="1"/>
      <c r="K440" s="2"/>
      <c r="L440" s="1"/>
      <c r="M440" s="2"/>
      <c r="N440" s="1"/>
      <c r="O440" s="2"/>
      <c r="P440" s="1"/>
      <c r="Q440" s="2"/>
      <c r="R440" s="1"/>
      <c r="S440" s="2"/>
      <c r="T440" s="169" t="str">
        <f t="shared" si="39"/>
        <v/>
      </c>
      <c r="U440" s="39" t="str">
        <f t="shared" si="40"/>
        <v/>
      </c>
      <c r="V440" s="170"/>
      <c r="W440" s="40"/>
      <c r="X440" s="41" t="str">
        <f t="shared" si="41"/>
        <v/>
      </c>
      <c r="Y440" s="205" t="str">
        <f t="shared" si="36"/>
        <v/>
      </c>
      <c r="Z440" s="205" t="str">
        <f t="shared" si="37"/>
        <v/>
      </c>
      <c r="AA440" s="163">
        <f t="shared" si="38"/>
        <v>0</v>
      </c>
    </row>
    <row r="441" spans="1:27" ht="26.1" customHeight="1" thickTop="1" thickBot="1">
      <c r="A441" s="32"/>
      <c r="B441" s="33"/>
      <c r="C441" s="32"/>
      <c r="D441" s="34"/>
      <c r="E441" s="35"/>
      <c r="F441" s="36"/>
      <c r="G441" s="34"/>
      <c r="H441" s="1"/>
      <c r="I441" s="2"/>
      <c r="J441" s="1"/>
      <c r="K441" s="2"/>
      <c r="L441" s="1"/>
      <c r="M441" s="2"/>
      <c r="N441" s="1"/>
      <c r="O441" s="2"/>
      <c r="P441" s="1"/>
      <c r="Q441" s="2"/>
      <c r="R441" s="1"/>
      <c r="S441" s="2"/>
      <c r="T441" s="169" t="str">
        <f t="shared" si="39"/>
        <v/>
      </c>
      <c r="U441" s="39" t="str">
        <f t="shared" si="40"/>
        <v/>
      </c>
      <c r="V441" s="170"/>
      <c r="W441" s="40"/>
      <c r="X441" s="41" t="str">
        <f t="shared" si="41"/>
        <v/>
      </c>
      <c r="Y441" s="205" t="str">
        <f t="shared" si="36"/>
        <v/>
      </c>
      <c r="Z441" s="205" t="str">
        <f t="shared" si="37"/>
        <v/>
      </c>
      <c r="AA441" s="163">
        <f t="shared" si="38"/>
        <v>0</v>
      </c>
    </row>
    <row r="442" spans="1:27" ht="26.1" customHeight="1" thickTop="1" thickBot="1">
      <c r="A442" s="32"/>
      <c r="B442" s="33"/>
      <c r="C442" s="32"/>
      <c r="D442" s="34"/>
      <c r="E442" s="35"/>
      <c r="F442" s="36"/>
      <c r="G442" s="34"/>
      <c r="H442" s="1"/>
      <c r="I442" s="2"/>
      <c r="J442" s="1"/>
      <c r="K442" s="2"/>
      <c r="L442" s="1"/>
      <c r="M442" s="2"/>
      <c r="N442" s="1"/>
      <c r="O442" s="2"/>
      <c r="P442" s="1"/>
      <c r="Q442" s="2"/>
      <c r="R442" s="1"/>
      <c r="S442" s="2"/>
      <c r="T442" s="169" t="str">
        <f t="shared" si="39"/>
        <v/>
      </c>
      <c r="U442" s="39" t="str">
        <f t="shared" si="40"/>
        <v/>
      </c>
      <c r="V442" s="170"/>
      <c r="W442" s="40"/>
      <c r="X442" s="41" t="str">
        <f t="shared" si="41"/>
        <v/>
      </c>
      <c r="Y442" s="205" t="str">
        <f t="shared" si="36"/>
        <v/>
      </c>
      <c r="Z442" s="205" t="str">
        <f t="shared" si="37"/>
        <v/>
      </c>
      <c r="AA442" s="163">
        <f t="shared" si="38"/>
        <v>0</v>
      </c>
    </row>
    <row r="443" spans="1:27" ht="26.1" customHeight="1" thickTop="1" thickBot="1">
      <c r="A443" s="32"/>
      <c r="B443" s="33"/>
      <c r="C443" s="32"/>
      <c r="D443" s="34"/>
      <c r="E443" s="35"/>
      <c r="F443" s="36"/>
      <c r="G443" s="34"/>
      <c r="H443" s="1"/>
      <c r="I443" s="2"/>
      <c r="J443" s="1"/>
      <c r="K443" s="2"/>
      <c r="L443" s="1"/>
      <c r="M443" s="2"/>
      <c r="N443" s="1"/>
      <c r="O443" s="2"/>
      <c r="P443" s="1"/>
      <c r="Q443" s="2"/>
      <c r="R443" s="1"/>
      <c r="S443" s="2"/>
      <c r="T443" s="169" t="str">
        <f t="shared" si="39"/>
        <v/>
      </c>
      <c r="U443" s="39" t="str">
        <f t="shared" si="40"/>
        <v/>
      </c>
      <c r="V443" s="170"/>
      <c r="W443" s="40"/>
      <c r="X443" s="41" t="str">
        <f t="shared" si="41"/>
        <v/>
      </c>
      <c r="Y443" s="205" t="str">
        <f t="shared" si="36"/>
        <v/>
      </c>
      <c r="Z443" s="205" t="str">
        <f t="shared" si="37"/>
        <v/>
      </c>
      <c r="AA443" s="163">
        <f t="shared" si="38"/>
        <v>0</v>
      </c>
    </row>
    <row r="444" spans="1:27" ht="26.1" customHeight="1" thickTop="1" thickBot="1">
      <c r="A444" s="32"/>
      <c r="B444" s="33"/>
      <c r="C444" s="32"/>
      <c r="D444" s="34"/>
      <c r="E444" s="35"/>
      <c r="F444" s="36"/>
      <c r="G444" s="34"/>
      <c r="H444" s="1"/>
      <c r="I444" s="2"/>
      <c r="J444" s="1"/>
      <c r="K444" s="2"/>
      <c r="L444" s="1"/>
      <c r="M444" s="2"/>
      <c r="N444" s="1"/>
      <c r="O444" s="2"/>
      <c r="P444" s="1"/>
      <c r="Q444" s="2"/>
      <c r="R444" s="1"/>
      <c r="S444" s="2"/>
      <c r="T444" s="169" t="str">
        <f t="shared" si="39"/>
        <v/>
      </c>
      <c r="U444" s="39" t="str">
        <f t="shared" si="40"/>
        <v/>
      </c>
      <c r="V444" s="170"/>
      <c r="W444" s="40"/>
      <c r="X444" s="41" t="str">
        <f t="shared" si="41"/>
        <v/>
      </c>
      <c r="Y444" s="205" t="str">
        <f t="shared" si="36"/>
        <v/>
      </c>
      <c r="Z444" s="205" t="str">
        <f t="shared" si="37"/>
        <v/>
      </c>
      <c r="AA444" s="163">
        <f t="shared" si="38"/>
        <v>0</v>
      </c>
    </row>
    <row r="445" spans="1:27" ht="26.1" customHeight="1" thickTop="1" thickBot="1">
      <c r="A445" s="32"/>
      <c r="B445" s="33"/>
      <c r="C445" s="32"/>
      <c r="D445" s="34"/>
      <c r="E445" s="35"/>
      <c r="F445" s="36"/>
      <c r="G445" s="34"/>
      <c r="H445" s="1"/>
      <c r="I445" s="2"/>
      <c r="J445" s="1"/>
      <c r="K445" s="2"/>
      <c r="L445" s="1"/>
      <c r="M445" s="2"/>
      <c r="N445" s="1"/>
      <c r="O445" s="2"/>
      <c r="P445" s="1"/>
      <c r="Q445" s="2"/>
      <c r="R445" s="1"/>
      <c r="S445" s="2"/>
      <c r="T445" s="169" t="str">
        <f t="shared" si="39"/>
        <v/>
      </c>
      <c r="U445" s="39" t="str">
        <f t="shared" si="40"/>
        <v/>
      </c>
      <c r="V445" s="170"/>
      <c r="W445" s="40"/>
      <c r="X445" s="41" t="str">
        <f t="shared" si="41"/>
        <v/>
      </c>
      <c r="Y445" s="205" t="str">
        <f t="shared" si="36"/>
        <v/>
      </c>
      <c r="Z445" s="205" t="str">
        <f t="shared" si="37"/>
        <v/>
      </c>
      <c r="AA445" s="163">
        <f t="shared" si="38"/>
        <v>0</v>
      </c>
    </row>
    <row r="446" spans="1:27" ht="26.1" customHeight="1" thickTop="1" thickBot="1">
      <c r="A446" s="32"/>
      <c r="B446" s="33"/>
      <c r="C446" s="32"/>
      <c r="D446" s="34"/>
      <c r="E446" s="35"/>
      <c r="F446" s="36"/>
      <c r="G446" s="34"/>
      <c r="H446" s="1"/>
      <c r="I446" s="2"/>
      <c r="J446" s="1"/>
      <c r="K446" s="2"/>
      <c r="L446" s="1"/>
      <c r="M446" s="2"/>
      <c r="N446" s="1"/>
      <c r="O446" s="2"/>
      <c r="P446" s="1"/>
      <c r="Q446" s="2"/>
      <c r="R446" s="1"/>
      <c r="S446" s="2"/>
      <c r="T446" s="169" t="str">
        <f t="shared" si="39"/>
        <v/>
      </c>
      <c r="U446" s="39" t="str">
        <f t="shared" si="40"/>
        <v/>
      </c>
      <c r="V446" s="170"/>
      <c r="W446" s="40"/>
      <c r="X446" s="41" t="str">
        <f t="shared" si="41"/>
        <v/>
      </c>
      <c r="Y446" s="205" t="str">
        <f t="shared" si="36"/>
        <v/>
      </c>
      <c r="Z446" s="205" t="str">
        <f t="shared" si="37"/>
        <v/>
      </c>
      <c r="AA446" s="163">
        <f t="shared" si="38"/>
        <v>0</v>
      </c>
    </row>
    <row r="447" spans="1:27" ht="26.1" customHeight="1" thickTop="1" thickBot="1">
      <c r="A447" s="32"/>
      <c r="B447" s="33"/>
      <c r="C447" s="32"/>
      <c r="D447" s="34"/>
      <c r="E447" s="35"/>
      <c r="F447" s="36"/>
      <c r="G447" s="34"/>
      <c r="H447" s="1"/>
      <c r="I447" s="2"/>
      <c r="J447" s="1"/>
      <c r="K447" s="2"/>
      <c r="L447" s="1"/>
      <c r="M447" s="2"/>
      <c r="N447" s="1"/>
      <c r="O447" s="2"/>
      <c r="P447" s="1"/>
      <c r="Q447" s="2"/>
      <c r="R447" s="1"/>
      <c r="S447" s="2"/>
      <c r="T447" s="169" t="str">
        <f t="shared" si="39"/>
        <v/>
      </c>
      <c r="U447" s="39" t="str">
        <f t="shared" si="40"/>
        <v/>
      </c>
      <c r="V447" s="170"/>
      <c r="W447" s="40"/>
      <c r="X447" s="41" t="str">
        <f t="shared" si="41"/>
        <v/>
      </c>
      <c r="Y447" s="205" t="str">
        <f t="shared" si="36"/>
        <v/>
      </c>
      <c r="Z447" s="205" t="str">
        <f t="shared" si="37"/>
        <v/>
      </c>
      <c r="AA447" s="163">
        <f t="shared" si="38"/>
        <v>0</v>
      </c>
    </row>
    <row r="448" spans="1:27" ht="26.1" customHeight="1" thickTop="1" thickBot="1">
      <c r="A448" s="32"/>
      <c r="B448" s="33"/>
      <c r="C448" s="32"/>
      <c r="D448" s="34"/>
      <c r="E448" s="35"/>
      <c r="F448" s="36"/>
      <c r="G448" s="34"/>
      <c r="H448" s="1"/>
      <c r="I448" s="2"/>
      <c r="J448" s="1"/>
      <c r="K448" s="2"/>
      <c r="L448" s="1"/>
      <c r="M448" s="2"/>
      <c r="N448" s="1"/>
      <c r="O448" s="2"/>
      <c r="P448" s="1"/>
      <c r="Q448" s="2"/>
      <c r="R448" s="1"/>
      <c r="S448" s="2"/>
      <c r="T448" s="169" t="str">
        <f t="shared" si="39"/>
        <v/>
      </c>
      <c r="U448" s="39" t="str">
        <f t="shared" si="40"/>
        <v/>
      </c>
      <c r="V448" s="170"/>
      <c r="W448" s="40"/>
      <c r="X448" s="41" t="str">
        <f t="shared" si="41"/>
        <v/>
      </c>
      <c r="Y448" s="205" t="str">
        <f t="shared" si="36"/>
        <v/>
      </c>
      <c r="Z448" s="205" t="str">
        <f t="shared" si="37"/>
        <v/>
      </c>
      <c r="AA448" s="163">
        <f t="shared" si="38"/>
        <v>0</v>
      </c>
    </row>
    <row r="449" spans="1:27" ht="26.1" customHeight="1" thickTop="1" thickBot="1">
      <c r="A449" s="32"/>
      <c r="B449" s="33"/>
      <c r="C449" s="32"/>
      <c r="D449" s="34"/>
      <c r="E449" s="35"/>
      <c r="F449" s="36"/>
      <c r="G449" s="34"/>
      <c r="H449" s="1"/>
      <c r="I449" s="2"/>
      <c r="J449" s="1"/>
      <c r="K449" s="2"/>
      <c r="L449" s="1"/>
      <c r="M449" s="2"/>
      <c r="N449" s="1"/>
      <c r="O449" s="2"/>
      <c r="P449" s="1"/>
      <c r="Q449" s="2"/>
      <c r="R449" s="1"/>
      <c r="S449" s="2"/>
      <c r="T449" s="169" t="str">
        <f t="shared" si="39"/>
        <v/>
      </c>
      <c r="U449" s="39" t="str">
        <f t="shared" si="40"/>
        <v/>
      </c>
      <c r="V449" s="170"/>
      <c r="W449" s="40"/>
      <c r="X449" s="41" t="str">
        <f t="shared" si="41"/>
        <v/>
      </c>
      <c r="Y449" s="205" t="str">
        <f t="shared" si="36"/>
        <v/>
      </c>
      <c r="Z449" s="205" t="str">
        <f t="shared" si="37"/>
        <v/>
      </c>
      <c r="AA449" s="163">
        <f t="shared" si="38"/>
        <v>0</v>
      </c>
    </row>
    <row r="450" spans="1:27" ht="26.1" customHeight="1" thickTop="1" thickBot="1">
      <c r="A450" s="32"/>
      <c r="B450" s="33"/>
      <c r="C450" s="32"/>
      <c r="D450" s="34"/>
      <c r="E450" s="35"/>
      <c r="F450" s="36"/>
      <c r="G450" s="34"/>
      <c r="H450" s="1"/>
      <c r="I450" s="2"/>
      <c r="J450" s="1"/>
      <c r="K450" s="2"/>
      <c r="L450" s="1"/>
      <c r="M450" s="2"/>
      <c r="N450" s="1"/>
      <c r="O450" s="2"/>
      <c r="P450" s="1"/>
      <c r="Q450" s="2"/>
      <c r="R450" s="1"/>
      <c r="S450" s="2"/>
      <c r="T450" s="169" t="str">
        <f t="shared" si="39"/>
        <v/>
      </c>
      <c r="U450" s="39" t="str">
        <f t="shared" si="40"/>
        <v/>
      </c>
      <c r="V450" s="170"/>
      <c r="W450" s="40"/>
      <c r="X450" s="41" t="str">
        <f t="shared" si="41"/>
        <v/>
      </c>
      <c r="Y450" s="205" t="str">
        <f t="shared" si="36"/>
        <v/>
      </c>
      <c r="Z450" s="205" t="str">
        <f t="shared" si="37"/>
        <v/>
      </c>
      <c r="AA450" s="163">
        <f t="shared" si="38"/>
        <v>0</v>
      </c>
    </row>
    <row r="451" spans="1:27" ht="26.1" customHeight="1" thickTop="1" thickBot="1">
      <c r="A451" s="32"/>
      <c r="B451" s="33"/>
      <c r="C451" s="32"/>
      <c r="D451" s="34"/>
      <c r="E451" s="35"/>
      <c r="F451" s="36"/>
      <c r="G451" s="34"/>
      <c r="H451" s="1"/>
      <c r="I451" s="2"/>
      <c r="J451" s="1"/>
      <c r="K451" s="2"/>
      <c r="L451" s="1"/>
      <c r="M451" s="2"/>
      <c r="N451" s="1"/>
      <c r="O451" s="2"/>
      <c r="P451" s="1"/>
      <c r="Q451" s="2"/>
      <c r="R451" s="1"/>
      <c r="S451" s="2"/>
      <c r="T451" s="169" t="str">
        <f t="shared" si="39"/>
        <v/>
      </c>
      <c r="U451" s="39" t="str">
        <f t="shared" si="40"/>
        <v/>
      </c>
      <c r="V451" s="170"/>
      <c r="W451" s="40"/>
      <c r="X451" s="41" t="str">
        <f t="shared" si="41"/>
        <v/>
      </c>
      <c r="Y451" s="205" t="str">
        <f t="shared" si="36"/>
        <v/>
      </c>
      <c r="Z451" s="205" t="str">
        <f t="shared" si="37"/>
        <v/>
      </c>
      <c r="AA451" s="163">
        <f t="shared" si="38"/>
        <v>0</v>
      </c>
    </row>
    <row r="452" spans="1:27" ht="26.1" customHeight="1" thickTop="1" thickBot="1">
      <c r="A452" s="32"/>
      <c r="B452" s="33"/>
      <c r="C452" s="32"/>
      <c r="D452" s="34"/>
      <c r="E452" s="35"/>
      <c r="F452" s="36"/>
      <c r="G452" s="34"/>
      <c r="H452" s="1"/>
      <c r="I452" s="2"/>
      <c r="J452" s="1"/>
      <c r="K452" s="2"/>
      <c r="L452" s="1"/>
      <c r="M452" s="2"/>
      <c r="N452" s="1"/>
      <c r="O452" s="2"/>
      <c r="P452" s="1"/>
      <c r="Q452" s="2"/>
      <c r="R452" s="1"/>
      <c r="S452" s="2"/>
      <c r="T452" s="169" t="str">
        <f t="shared" si="39"/>
        <v/>
      </c>
      <c r="U452" s="39" t="str">
        <f t="shared" si="40"/>
        <v/>
      </c>
      <c r="V452" s="170"/>
      <c r="W452" s="40"/>
      <c r="X452" s="41" t="str">
        <f t="shared" si="41"/>
        <v/>
      </c>
      <c r="Y452" s="205" t="str">
        <f t="shared" si="36"/>
        <v/>
      </c>
      <c r="Z452" s="205" t="str">
        <f t="shared" si="37"/>
        <v/>
      </c>
      <c r="AA452" s="163">
        <f t="shared" si="38"/>
        <v>0</v>
      </c>
    </row>
    <row r="453" spans="1:27" ht="26.1" customHeight="1" thickTop="1" thickBot="1">
      <c r="A453" s="32"/>
      <c r="B453" s="33"/>
      <c r="C453" s="32"/>
      <c r="D453" s="34"/>
      <c r="E453" s="35"/>
      <c r="F453" s="36"/>
      <c r="G453" s="34"/>
      <c r="H453" s="1"/>
      <c r="I453" s="2"/>
      <c r="J453" s="1"/>
      <c r="K453" s="2"/>
      <c r="L453" s="1"/>
      <c r="M453" s="2"/>
      <c r="N453" s="1"/>
      <c r="O453" s="2"/>
      <c r="P453" s="1"/>
      <c r="Q453" s="2"/>
      <c r="R453" s="1"/>
      <c r="S453" s="2"/>
      <c r="T453" s="169" t="str">
        <f t="shared" si="39"/>
        <v/>
      </c>
      <c r="U453" s="39" t="str">
        <f t="shared" si="40"/>
        <v/>
      </c>
      <c r="V453" s="170"/>
      <c r="W453" s="40"/>
      <c r="X453" s="41" t="str">
        <f t="shared" si="41"/>
        <v/>
      </c>
      <c r="Y453" s="205" t="str">
        <f t="shared" si="36"/>
        <v/>
      </c>
      <c r="Z453" s="205" t="str">
        <f t="shared" si="37"/>
        <v/>
      </c>
      <c r="AA453" s="163">
        <f t="shared" si="38"/>
        <v>0</v>
      </c>
    </row>
    <row r="454" spans="1:27" ht="26.1" customHeight="1" thickTop="1" thickBot="1">
      <c r="A454" s="32"/>
      <c r="B454" s="33"/>
      <c r="C454" s="32"/>
      <c r="D454" s="34"/>
      <c r="E454" s="35"/>
      <c r="F454" s="36"/>
      <c r="G454" s="34"/>
      <c r="H454" s="1"/>
      <c r="I454" s="2"/>
      <c r="J454" s="1"/>
      <c r="K454" s="2"/>
      <c r="L454" s="1"/>
      <c r="M454" s="2"/>
      <c r="N454" s="1"/>
      <c r="O454" s="2"/>
      <c r="P454" s="1"/>
      <c r="Q454" s="2"/>
      <c r="R454" s="1"/>
      <c r="S454" s="2"/>
      <c r="T454" s="169" t="str">
        <f t="shared" si="39"/>
        <v/>
      </c>
      <c r="U454" s="39" t="str">
        <f t="shared" si="40"/>
        <v/>
      </c>
      <c r="V454" s="170"/>
      <c r="W454" s="40"/>
      <c r="X454" s="41" t="str">
        <f t="shared" si="41"/>
        <v/>
      </c>
      <c r="Y454" s="205" t="str">
        <f t="shared" si="36"/>
        <v/>
      </c>
      <c r="Z454" s="205" t="str">
        <f t="shared" si="37"/>
        <v/>
      </c>
      <c r="AA454" s="163">
        <f t="shared" si="38"/>
        <v>0</v>
      </c>
    </row>
    <row r="455" spans="1:27" ht="26.1" customHeight="1" thickTop="1" thickBot="1">
      <c r="A455" s="32"/>
      <c r="B455" s="33"/>
      <c r="C455" s="32"/>
      <c r="D455" s="34"/>
      <c r="E455" s="35"/>
      <c r="F455" s="36"/>
      <c r="G455" s="34"/>
      <c r="H455" s="1"/>
      <c r="I455" s="2"/>
      <c r="J455" s="1"/>
      <c r="K455" s="2"/>
      <c r="L455" s="1"/>
      <c r="M455" s="2"/>
      <c r="N455" s="1"/>
      <c r="O455" s="2"/>
      <c r="P455" s="1"/>
      <c r="Q455" s="2"/>
      <c r="R455" s="1"/>
      <c r="S455" s="2"/>
      <c r="T455" s="169" t="str">
        <f t="shared" si="39"/>
        <v/>
      </c>
      <c r="U455" s="39" t="str">
        <f t="shared" si="40"/>
        <v/>
      </c>
      <c r="V455" s="170"/>
      <c r="W455" s="40"/>
      <c r="X455" s="41" t="str">
        <f t="shared" si="41"/>
        <v/>
      </c>
      <c r="Y455" s="205" t="str">
        <f t="shared" si="36"/>
        <v/>
      </c>
      <c r="Z455" s="205" t="str">
        <f t="shared" si="37"/>
        <v/>
      </c>
      <c r="AA455" s="163">
        <f t="shared" si="38"/>
        <v>0</v>
      </c>
    </row>
    <row r="456" spans="1:27" ht="26.1" customHeight="1" thickTop="1" thickBot="1">
      <c r="A456" s="32"/>
      <c r="B456" s="33"/>
      <c r="C456" s="32"/>
      <c r="D456" s="34"/>
      <c r="E456" s="35"/>
      <c r="F456" s="36"/>
      <c r="G456" s="34"/>
      <c r="H456" s="1"/>
      <c r="I456" s="2"/>
      <c r="J456" s="1"/>
      <c r="K456" s="2"/>
      <c r="L456" s="1"/>
      <c r="M456" s="2"/>
      <c r="N456" s="1"/>
      <c r="O456" s="2"/>
      <c r="P456" s="1"/>
      <c r="Q456" s="2"/>
      <c r="R456" s="1"/>
      <c r="S456" s="2"/>
      <c r="T456" s="169" t="str">
        <f t="shared" si="39"/>
        <v/>
      </c>
      <c r="U456" s="39" t="str">
        <f t="shared" si="40"/>
        <v/>
      </c>
      <c r="V456" s="170"/>
      <c r="W456" s="40"/>
      <c r="X456" s="41" t="str">
        <f t="shared" si="41"/>
        <v/>
      </c>
      <c r="Y456" s="205" t="str">
        <f t="shared" si="36"/>
        <v/>
      </c>
      <c r="Z456" s="205" t="str">
        <f t="shared" si="37"/>
        <v/>
      </c>
      <c r="AA456" s="163">
        <f t="shared" si="38"/>
        <v>0</v>
      </c>
    </row>
    <row r="457" spans="1:27" ht="26.1" customHeight="1" thickTop="1" thickBot="1">
      <c r="A457" s="32"/>
      <c r="B457" s="33"/>
      <c r="C457" s="32"/>
      <c r="D457" s="34"/>
      <c r="E457" s="35"/>
      <c r="F457" s="36"/>
      <c r="G457" s="34"/>
      <c r="H457" s="1"/>
      <c r="I457" s="2"/>
      <c r="J457" s="1"/>
      <c r="K457" s="2"/>
      <c r="L457" s="1"/>
      <c r="M457" s="2"/>
      <c r="N457" s="1"/>
      <c r="O457" s="2"/>
      <c r="P457" s="1"/>
      <c r="Q457" s="2"/>
      <c r="R457" s="1"/>
      <c r="S457" s="2"/>
      <c r="T457" s="169" t="str">
        <f t="shared" si="39"/>
        <v/>
      </c>
      <c r="U457" s="39" t="str">
        <f t="shared" si="40"/>
        <v/>
      </c>
      <c r="V457" s="170"/>
      <c r="W457" s="40"/>
      <c r="X457" s="41" t="str">
        <f t="shared" si="41"/>
        <v/>
      </c>
      <c r="Y457" s="205" t="str">
        <f t="shared" si="36"/>
        <v/>
      </c>
      <c r="Z457" s="205" t="str">
        <f t="shared" si="37"/>
        <v/>
      </c>
      <c r="AA457" s="163">
        <f t="shared" si="38"/>
        <v>0</v>
      </c>
    </row>
    <row r="458" spans="1:27" ht="26.1" customHeight="1" thickTop="1" thickBot="1">
      <c r="A458" s="32"/>
      <c r="B458" s="33"/>
      <c r="C458" s="32"/>
      <c r="D458" s="34"/>
      <c r="E458" s="35"/>
      <c r="F458" s="36"/>
      <c r="G458" s="34"/>
      <c r="H458" s="1"/>
      <c r="I458" s="2"/>
      <c r="J458" s="1"/>
      <c r="K458" s="2"/>
      <c r="L458" s="1"/>
      <c r="M458" s="2"/>
      <c r="N458" s="1"/>
      <c r="O458" s="2"/>
      <c r="P458" s="1"/>
      <c r="Q458" s="2"/>
      <c r="R458" s="1"/>
      <c r="S458" s="2"/>
      <c r="T458" s="169" t="str">
        <f t="shared" si="39"/>
        <v/>
      </c>
      <c r="U458" s="39" t="str">
        <f t="shared" si="40"/>
        <v/>
      </c>
      <c r="V458" s="170"/>
      <c r="W458" s="40"/>
      <c r="X458" s="41" t="str">
        <f t="shared" si="41"/>
        <v/>
      </c>
      <c r="Y458" s="205" t="str">
        <f t="shared" si="36"/>
        <v/>
      </c>
      <c r="Z458" s="205" t="str">
        <f t="shared" si="37"/>
        <v/>
      </c>
      <c r="AA458" s="163">
        <f t="shared" si="38"/>
        <v>0</v>
      </c>
    </row>
    <row r="459" spans="1:27" ht="26.1" customHeight="1" thickTop="1" thickBot="1">
      <c r="A459" s="32"/>
      <c r="B459" s="33"/>
      <c r="C459" s="32"/>
      <c r="D459" s="34"/>
      <c r="E459" s="35"/>
      <c r="F459" s="36"/>
      <c r="G459" s="34"/>
      <c r="H459" s="1"/>
      <c r="I459" s="2"/>
      <c r="J459" s="1"/>
      <c r="K459" s="2"/>
      <c r="L459" s="1"/>
      <c r="M459" s="2"/>
      <c r="N459" s="1"/>
      <c r="O459" s="2"/>
      <c r="P459" s="1"/>
      <c r="Q459" s="2"/>
      <c r="R459" s="1"/>
      <c r="S459" s="2"/>
      <c r="T459" s="169" t="str">
        <f t="shared" si="39"/>
        <v/>
      </c>
      <c r="U459" s="39" t="str">
        <f t="shared" si="40"/>
        <v/>
      </c>
      <c r="V459" s="170"/>
      <c r="W459" s="40"/>
      <c r="X459" s="41" t="str">
        <f t="shared" si="41"/>
        <v/>
      </c>
      <c r="Y459" s="205" t="str">
        <f t="shared" si="36"/>
        <v/>
      </c>
      <c r="Z459" s="205" t="str">
        <f t="shared" si="37"/>
        <v/>
      </c>
      <c r="AA459" s="163">
        <f t="shared" si="38"/>
        <v>0</v>
      </c>
    </row>
    <row r="460" spans="1:27" ht="26.1" customHeight="1" thickTop="1" thickBot="1">
      <c r="A460" s="32"/>
      <c r="B460" s="33"/>
      <c r="C460" s="32"/>
      <c r="D460" s="34"/>
      <c r="E460" s="35"/>
      <c r="F460" s="36"/>
      <c r="G460" s="34"/>
      <c r="H460" s="1"/>
      <c r="I460" s="2"/>
      <c r="J460" s="1"/>
      <c r="K460" s="2"/>
      <c r="L460" s="1"/>
      <c r="M460" s="2"/>
      <c r="N460" s="1"/>
      <c r="O460" s="2"/>
      <c r="P460" s="1"/>
      <c r="Q460" s="2"/>
      <c r="R460" s="1"/>
      <c r="S460" s="2"/>
      <c r="T460" s="169" t="str">
        <f t="shared" si="39"/>
        <v/>
      </c>
      <c r="U460" s="39" t="str">
        <f t="shared" si="40"/>
        <v/>
      </c>
      <c r="V460" s="170"/>
      <c r="W460" s="40"/>
      <c r="X460" s="41" t="str">
        <f t="shared" si="41"/>
        <v/>
      </c>
      <c r="Y460" s="205" t="str">
        <f t="shared" si="36"/>
        <v/>
      </c>
      <c r="Z460" s="205" t="str">
        <f t="shared" si="37"/>
        <v/>
      </c>
      <c r="AA460" s="163">
        <f t="shared" si="38"/>
        <v>0</v>
      </c>
    </row>
    <row r="461" spans="1:27" ht="26.1" customHeight="1" thickTop="1" thickBot="1">
      <c r="A461" s="32"/>
      <c r="B461" s="33"/>
      <c r="C461" s="32"/>
      <c r="D461" s="34"/>
      <c r="E461" s="35"/>
      <c r="F461" s="36"/>
      <c r="G461" s="34"/>
      <c r="H461" s="1"/>
      <c r="I461" s="2"/>
      <c r="J461" s="1"/>
      <c r="K461" s="2"/>
      <c r="L461" s="1"/>
      <c r="M461" s="2"/>
      <c r="N461" s="1"/>
      <c r="O461" s="2"/>
      <c r="P461" s="1"/>
      <c r="Q461" s="2"/>
      <c r="R461" s="1"/>
      <c r="S461" s="2"/>
      <c r="T461" s="169" t="str">
        <f t="shared" si="39"/>
        <v/>
      </c>
      <c r="U461" s="39" t="str">
        <f t="shared" si="40"/>
        <v/>
      </c>
      <c r="V461" s="170"/>
      <c r="W461" s="40"/>
      <c r="X461" s="41" t="str">
        <f t="shared" si="41"/>
        <v/>
      </c>
      <c r="Y461" s="205" t="str">
        <f t="shared" si="36"/>
        <v/>
      </c>
      <c r="Z461" s="205" t="str">
        <f t="shared" si="37"/>
        <v/>
      </c>
      <c r="AA461" s="163">
        <f t="shared" si="38"/>
        <v>0</v>
      </c>
    </row>
    <row r="462" spans="1:27" ht="26.1" customHeight="1" thickTop="1" thickBot="1">
      <c r="A462" s="32"/>
      <c r="B462" s="33"/>
      <c r="C462" s="32"/>
      <c r="D462" s="34"/>
      <c r="E462" s="35"/>
      <c r="F462" s="36"/>
      <c r="G462" s="34"/>
      <c r="H462" s="1"/>
      <c r="I462" s="2"/>
      <c r="J462" s="1"/>
      <c r="K462" s="2"/>
      <c r="L462" s="1"/>
      <c r="M462" s="2"/>
      <c r="N462" s="1"/>
      <c r="O462" s="2"/>
      <c r="P462" s="1"/>
      <c r="Q462" s="2"/>
      <c r="R462" s="1"/>
      <c r="S462" s="2"/>
      <c r="T462" s="169" t="str">
        <f t="shared" si="39"/>
        <v/>
      </c>
      <c r="U462" s="39" t="str">
        <f t="shared" si="40"/>
        <v/>
      </c>
      <c r="V462" s="170"/>
      <c r="W462" s="40"/>
      <c r="X462" s="41" t="str">
        <f t="shared" si="41"/>
        <v/>
      </c>
      <c r="Y462" s="205" t="str">
        <f t="shared" ref="Y462:Y525" si="42">IF(AND(COUNTA(G462)=1,COUNTIF(T462:U462,"x")=0),1,"")</f>
        <v/>
      </c>
      <c r="Z462" s="205" t="str">
        <f t="shared" ref="Z462:Z525" si="43">IF(AND($Y462=1,F462="x"),1,"")</f>
        <v/>
      </c>
      <c r="AA462" s="163">
        <f t="shared" ref="AA462:AA525" si="44">IF(AND(U462="X",F462="X"),1,0)</f>
        <v>0</v>
      </c>
    </row>
    <row r="463" spans="1:27" ht="26.1" customHeight="1" thickTop="1" thickBot="1">
      <c r="A463" s="32"/>
      <c r="B463" s="33"/>
      <c r="C463" s="32"/>
      <c r="D463" s="34"/>
      <c r="E463" s="35"/>
      <c r="F463" s="36"/>
      <c r="G463" s="34"/>
      <c r="H463" s="1"/>
      <c r="I463" s="2"/>
      <c r="J463" s="1"/>
      <c r="K463" s="2"/>
      <c r="L463" s="1"/>
      <c r="M463" s="2"/>
      <c r="N463" s="1"/>
      <c r="O463" s="2"/>
      <c r="P463" s="1"/>
      <c r="Q463" s="2"/>
      <c r="R463" s="1"/>
      <c r="S463" s="2"/>
      <c r="T463" s="169" t="str">
        <f t="shared" ref="T463:T526" si="45">IF(AND(COUNTA(I463,K463,M463,O463,Q463,S463)=0,COUNTA(H463,J463,L463,N463,P463,R463)=6),"x","")</f>
        <v/>
      </c>
      <c r="U463" s="39" t="str">
        <f t="shared" ref="U463:U526" si="46">IF(COUNTA(I463,K463,M463,O463,Q463,S463)=1,"x","")</f>
        <v/>
      </c>
      <c r="V463" s="170"/>
      <c r="W463" s="40"/>
      <c r="X463" s="41" t="str">
        <f t="shared" ref="X463:X526" si="47">IF(AND(T463="x",U463="",V463&gt;0),EDATE(V463,$X$9),"")</f>
        <v/>
      </c>
      <c r="Y463" s="205" t="str">
        <f t="shared" si="42"/>
        <v/>
      </c>
      <c r="Z463" s="205" t="str">
        <f t="shared" si="43"/>
        <v/>
      </c>
      <c r="AA463" s="163">
        <f t="shared" si="44"/>
        <v>0</v>
      </c>
    </row>
    <row r="464" spans="1:27" ht="26.1" customHeight="1" thickTop="1" thickBot="1">
      <c r="A464" s="32"/>
      <c r="B464" s="33"/>
      <c r="C464" s="32"/>
      <c r="D464" s="34"/>
      <c r="E464" s="35"/>
      <c r="F464" s="36"/>
      <c r="G464" s="34"/>
      <c r="H464" s="1"/>
      <c r="I464" s="2"/>
      <c r="J464" s="1"/>
      <c r="K464" s="2"/>
      <c r="L464" s="1"/>
      <c r="M464" s="2"/>
      <c r="N464" s="1"/>
      <c r="O464" s="2"/>
      <c r="P464" s="1"/>
      <c r="Q464" s="2"/>
      <c r="R464" s="1"/>
      <c r="S464" s="2"/>
      <c r="T464" s="169" t="str">
        <f t="shared" si="45"/>
        <v/>
      </c>
      <c r="U464" s="39" t="str">
        <f t="shared" si="46"/>
        <v/>
      </c>
      <c r="V464" s="170"/>
      <c r="W464" s="40"/>
      <c r="X464" s="41" t="str">
        <f t="shared" si="47"/>
        <v/>
      </c>
      <c r="Y464" s="205" t="str">
        <f t="shared" si="42"/>
        <v/>
      </c>
      <c r="Z464" s="205" t="str">
        <f t="shared" si="43"/>
        <v/>
      </c>
      <c r="AA464" s="163">
        <f t="shared" si="44"/>
        <v>0</v>
      </c>
    </row>
    <row r="465" spans="1:27" ht="26.1" customHeight="1" thickTop="1" thickBot="1">
      <c r="A465" s="32"/>
      <c r="B465" s="33"/>
      <c r="C465" s="32"/>
      <c r="D465" s="34"/>
      <c r="E465" s="35"/>
      <c r="F465" s="36"/>
      <c r="G465" s="34"/>
      <c r="H465" s="1"/>
      <c r="I465" s="2"/>
      <c r="J465" s="1"/>
      <c r="K465" s="2"/>
      <c r="L465" s="1"/>
      <c r="M465" s="2"/>
      <c r="N465" s="1"/>
      <c r="O465" s="2"/>
      <c r="P465" s="1"/>
      <c r="Q465" s="2"/>
      <c r="R465" s="1"/>
      <c r="S465" s="2"/>
      <c r="T465" s="169" t="str">
        <f t="shared" si="45"/>
        <v/>
      </c>
      <c r="U465" s="39" t="str">
        <f t="shared" si="46"/>
        <v/>
      </c>
      <c r="V465" s="170"/>
      <c r="W465" s="40"/>
      <c r="X465" s="41" t="str">
        <f t="shared" si="47"/>
        <v/>
      </c>
      <c r="Y465" s="205" t="str">
        <f t="shared" si="42"/>
        <v/>
      </c>
      <c r="Z465" s="205" t="str">
        <f t="shared" si="43"/>
        <v/>
      </c>
      <c r="AA465" s="163">
        <f t="shared" si="44"/>
        <v>0</v>
      </c>
    </row>
    <row r="466" spans="1:27" ht="26.1" customHeight="1" thickTop="1" thickBot="1">
      <c r="A466" s="32"/>
      <c r="B466" s="33"/>
      <c r="C466" s="32"/>
      <c r="D466" s="34"/>
      <c r="E466" s="35"/>
      <c r="F466" s="36"/>
      <c r="G466" s="34"/>
      <c r="H466" s="1"/>
      <c r="I466" s="2"/>
      <c r="J466" s="1"/>
      <c r="K466" s="2"/>
      <c r="L466" s="1"/>
      <c r="M466" s="2"/>
      <c r="N466" s="1"/>
      <c r="O466" s="2"/>
      <c r="P466" s="1"/>
      <c r="Q466" s="2"/>
      <c r="R466" s="1"/>
      <c r="S466" s="2"/>
      <c r="T466" s="169" t="str">
        <f t="shared" si="45"/>
        <v/>
      </c>
      <c r="U466" s="39" t="str">
        <f t="shared" si="46"/>
        <v/>
      </c>
      <c r="V466" s="170"/>
      <c r="W466" s="40"/>
      <c r="X466" s="41" t="str">
        <f t="shared" si="47"/>
        <v/>
      </c>
      <c r="Y466" s="205" t="str">
        <f t="shared" si="42"/>
        <v/>
      </c>
      <c r="Z466" s="205" t="str">
        <f t="shared" si="43"/>
        <v/>
      </c>
      <c r="AA466" s="163">
        <f t="shared" si="44"/>
        <v>0</v>
      </c>
    </row>
    <row r="467" spans="1:27" ht="26.1" customHeight="1" thickTop="1" thickBot="1">
      <c r="A467" s="32"/>
      <c r="B467" s="33"/>
      <c r="C467" s="32"/>
      <c r="D467" s="34"/>
      <c r="E467" s="35"/>
      <c r="F467" s="36"/>
      <c r="G467" s="34"/>
      <c r="H467" s="1"/>
      <c r="I467" s="2"/>
      <c r="J467" s="1"/>
      <c r="K467" s="2"/>
      <c r="L467" s="1"/>
      <c r="M467" s="2"/>
      <c r="N467" s="1"/>
      <c r="O467" s="2"/>
      <c r="P467" s="1"/>
      <c r="Q467" s="2"/>
      <c r="R467" s="1"/>
      <c r="S467" s="2"/>
      <c r="T467" s="169" t="str">
        <f t="shared" si="45"/>
        <v/>
      </c>
      <c r="U467" s="39" t="str">
        <f t="shared" si="46"/>
        <v/>
      </c>
      <c r="V467" s="170"/>
      <c r="W467" s="40"/>
      <c r="X467" s="41" t="str">
        <f t="shared" si="47"/>
        <v/>
      </c>
      <c r="Y467" s="205" t="str">
        <f t="shared" si="42"/>
        <v/>
      </c>
      <c r="Z467" s="205" t="str">
        <f t="shared" si="43"/>
        <v/>
      </c>
      <c r="AA467" s="163">
        <f t="shared" si="44"/>
        <v>0</v>
      </c>
    </row>
    <row r="468" spans="1:27" ht="26.1" customHeight="1" thickTop="1" thickBot="1">
      <c r="A468" s="32"/>
      <c r="B468" s="33"/>
      <c r="C468" s="32"/>
      <c r="D468" s="34"/>
      <c r="E468" s="35"/>
      <c r="F468" s="36"/>
      <c r="G468" s="34"/>
      <c r="H468" s="1"/>
      <c r="I468" s="2"/>
      <c r="J468" s="1"/>
      <c r="K468" s="2"/>
      <c r="L468" s="1"/>
      <c r="M468" s="2"/>
      <c r="N468" s="1"/>
      <c r="O468" s="2"/>
      <c r="P468" s="1"/>
      <c r="Q468" s="2"/>
      <c r="R468" s="1"/>
      <c r="S468" s="2"/>
      <c r="T468" s="169" t="str">
        <f t="shared" si="45"/>
        <v/>
      </c>
      <c r="U468" s="39" t="str">
        <f t="shared" si="46"/>
        <v/>
      </c>
      <c r="V468" s="170"/>
      <c r="W468" s="40"/>
      <c r="X468" s="41" t="str">
        <f t="shared" si="47"/>
        <v/>
      </c>
      <c r="Y468" s="205" t="str">
        <f t="shared" si="42"/>
        <v/>
      </c>
      <c r="Z468" s="205" t="str">
        <f t="shared" si="43"/>
        <v/>
      </c>
      <c r="AA468" s="163">
        <f t="shared" si="44"/>
        <v>0</v>
      </c>
    </row>
    <row r="469" spans="1:27" ht="26.1" customHeight="1" thickTop="1" thickBot="1">
      <c r="A469" s="32"/>
      <c r="B469" s="33"/>
      <c r="C469" s="32"/>
      <c r="D469" s="34"/>
      <c r="E469" s="35"/>
      <c r="F469" s="36"/>
      <c r="G469" s="34"/>
      <c r="H469" s="1"/>
      <c r="I469" s="2"/>
      <c r="J469" s="1"/>
      <c r="K469" s="2"/>
      <c r="L469" s="1"/>
      <c r="M469" s="2"/>
      <c r="N469" s="1"/>
      <c r="O469" s="2"/>
      <c r="P469" s="1"/>
      <c r="Q469" s="2"/>
      <c r="R469" s="1"/>
      <c r="S469" s="2"/>
      <c r="T469" s="169" t="str">
        <f t="shared" si="45"/>
        <v/>
      </c>
      <c r="U469" s="39" t="str">
        <f t="shared" si="46"/>
        <v/>
      </c>
      <c r="V469" s="170"/>
      <c r="W469" s="40"/>
      <c r="X469" s="41" t="str">
        <f t="shared" si="47"/>
        <v/>
      </c>
      <c r="Y469" s="205" t="str">
        <f t="shared" si="42"/>
        <v/>
      </c>
      <c r="Z469" s="205" t="str">
        <f t="shared" si="43"/>
        <v/>
      </c>
      <c r="AA469" s="163">
        <f t="shared" si="44"/>
        <v>0</v>
      </c>
    </row>
    <row r="470" spans="1:27" ht="26.1" customHeight="1" thickTop="1" thickBot="1">
      <c r="A470" s="32"/>
      <c r="B470" s="33"/>
      <c r="C470" s="32"/>
      <c r="D470" s="34"/>
      <c r="E470" s="35"/>
      <c r="F470" s="36"/>
      <c r="G470" s="34"/>
      <c r="H470" s="1"/>
      <c r="I470" s="2"/>
      <c r="J470" s="1"/>
      <c r="K470" s="2"/>
      <c r="L470" s="1"/>
      <c r="M470" s="2"/>
      <c r="N470" s="1"/>
      <c r="O470" s="2"/>
      <c r="P470" s="1"/>
      <c r="Q470" s="2"/>
      <c r="R470" s="1"/>
      <c r="S470" s="2"/>
      <c r="T470" s="169" t="str">
        <f t="shared" si="45"/>
        <v/>
      </c>
      <c r="U470" s="39" t="str">
        <f t="shared" si="46"/>
        <v/>
      </c>
      <c r="V470" s="170"/>
      <c r="W470" s="40"/>
      <c r="X470" s="41" t="str">
        <f t="shared" si="47"/>
        <v/>
      </c>
      <c r="Y470" s="205" t="str">
        <f t="shared" si="42"/>
        <v/>
      </c>
      <c r="Z470" s="205" t="str">
        <f t="shared" si="43"/>
        <v/>
      </c>
      <c r="AA470" s="163">
        <f t="shared" si="44"/>
        <v>0</v>
      </c>
    </row>
    <row r="471" spans="1:27" ht="26.1" customHeight="1" thickTop="1" thickBot="1">
      <c r="A471" s="32"/>
      <c r="B471" s="33"/>
      <c r="C471" s="32"/>
      <c r="D471" s="34"/>
      <c r="E471" s="35"/>
      <c r="F471" s="36"/>
      <c r="G471" s="34"/>
      <c r="H471" s="1"/>
      <c r="I471" s="2"/>
      <c r="J471" s="1"/>
      <c r="K471" s="2"/>
      <c r="L471" s="1"/>
      <c r="M471" s="2"/>
      <c r="N471" s="1"/>
      <c r="O471" s="2"/>
      <c r="P471" s="1"/>
      <c r="Q471" s="2"/>
      <c r="R471" s="1"/>
      <c r="S471" s="2"/>
      <c r="T471" s="169" t="str">
        <f t="shared" si="45"/>
        <v/>
      </c>
      <c r="U471" s="39" t="str">
        <f t="shared" si="46"/>
        <v/>
      </c>
      <c r="V471" s="170"/>
      <c r="W471" s="40"/>
      <c r="X471" s="41" t="str">
        <f t="shared" si="47"/>
        <v/>
      </c>
      <c r="Y471" s="205" t="str">
        <f t="shared" si="42"/>
        <v/>
      </c>
      <c r="Z471" s="205" t="str">
        <f t="shared" si="43"/>
        <v/>
      </c>
      <c r="AA471" s="163">
        <f t="shared" si="44"/>
        <v>0</v>
      </c>
    </row>
    <row r="472" spans="1:27" ht="26.1" customHeight="1" thickTop="1" thickBot="1">
      <c r="A472" s="32"/>
      <c r="B472" s="33"/>
      <c r="C472" s="32"/>
      <c r="D472" s="34"/>
      <c r="E472" s="35"/>
      <c r="F472" s="36"/>
      <c r="G472" s="34"/>
      <c r="H472" s="1"/>
      <c r="I472" s="2"/>
      <c r="J472" s="1"/>
      <c r="K472" s="2"/>
      <c r="L472" s="1"/>
      <c r="M472" s="2"/>
      <c r="N472" s="1"/>
      <c r="O472" s="2"/>
      <c r="P472" s="1"/>
      <c r="Q472" s="2"/>
      <c r="R472" s="1"/>
      <c r="S472" s="2"/>
      <c r="T472" s="169" t="str">
        <f t="shared" si="45"/>
        <v/>
      </c>
      <c r="U472" s="39" t="str">
        <f t="shared" si="46"/>
        <v/>
      </c>
      <c r="V472" s="170"/>
      <c r="W472" s="40"/>
      <c r="X472" s="41" t="str">
        <f t="shared" si="47"/>
        <v/>
      </c>
      <c r="Y472" s="205" t="str">
        <f t="shared" si="42"/>
        <v/>
      </c>
      <c r="Z472" s="205" t="str">
        <f t="shared" si="43"/>
        <v/>
      </c>
      <c r="AA472" s="163">
        <f t="shared" si="44"/>
        <v>0</v>
      </c>
    </row>
    <row r="473" spans="1:27" ht="26.1" customHeight="1" thickTop="1" thickBot="1">
      <c r="A473" s="32"/>
      <c r="B473" s="33"/>
      <c r="C473" s="32"/>
      <c r="D473" s="34"/>
      <c r="E473" s="35"/>
      <c r="F473" s="36"/>
      <c r="G473" s="34"/>
      <c r="H473" s="1"/>
      <c r="I473" s="2"/>
      <c r="J473" s="1"/>
      <c r="K473" s="2"/>
      <c r="L473" s="1"/>
      <c r="M473" s="2"/>
      <c r="N473" s="1"/>
      <c r="O473" s="2"/>
      <c r="P473" s="1"/>
      <c r="Q473" s="2"/>
      <c r="R473" s="1"/>
      <c r="S473" s="2"/>
      <c r="T473" s="169" t="str">
        <f t="shared" si="45"/>
        <v/>
      </c>
      <c r="U473" s="39" t="str">
        <f t="shared" si="46"/>
        <v/>
      </c>
      <c r="V473" s="170"/>
      <c r="W473" s="40"/>
      <c r="X473" s="41" t="str">
        <f t="shared" si="47"/>
        <v/>
      </c>
      <c r="Y473" s="205" t="str">
        <f t="shared" si="42"/>
        <v/>
      </c>
      <c r="Z473" s="205" t="str">
        <f t="shared" si="43"/>
        <v/>
      </c>
      <c r="AA473" s="163">
        <f t="shared" si="44"/>
        <v>0</v>
      </c>
    </row>
    <row r="474" spans="1:27" ht="26.1" customHeight="1" thickTop="1" thickBot="1">
      <c r="A474" s="32"/>
      <c r="B474" s="33"/>
      <c r="C474" s="32"/>
      <c r="D474" s="34"/>
      <c r="E474" s="35"/>
      <c r="F474" s="36"/>
      <c r="G474" s="34"/>
      <c r="H474" s="1"/>
      <c r="I474" s="2"/>
      <c r="J474" s="1"/>
      <c r="K474" s="2"/>
      <c r="L474" s="1"/>
      <c r="M474" s="2"/>
      <c r="N474" s="1"/>
      <c r="O474" s="2"/>
      <c r="P474" s="1"/>
      <c r="Q474" s="2"/>
      <c r="R474" s="1"/>
      <c r="S474" s="2"/>
      <c r="T474" s="169" t="str">
        <f t="shared" si="45"/>
        <v/>
      </c>
      <c r="U474" s="39" t="str">
        <f t="shared" si="46"/>
        <v/>
      </c>
      <c r="V474" s="170"/>
      <c r="W474" s="40"/>
      <c r="X474" s="41" t="str">
        <f t="shared" si="47"/>
        <v/>
      </c>
      <c r="Y474" s="205" t="str">
        <f t="shared" si="42"/>
        <v/>
      </c>
      <c r="Z474" s="205" t="str">
        <f t="shared" si="43"/>
        <v/>
      </c>
      <c r="AA474" s="163">
        <f t="shared" si="44"/>
        <v>0</v>
      </c>
    </row>
    <row r="475" spans="1:27" ht="26.1" customHeight="1" thickTop="1" thickBot="1">
      <c r="A475" s="32"/>
      <c r="B475" s="33"/>
      <c r="C475" s="32"/>
      <c r="D475" s="34"/>
      <c r="E475" s="35"/>
      <c r="F475" s="36"/>
      <c r="G475" s="34"/>
      <c r="H475" s="1"/>
      <c r="I475" s="2"/>
      <c r="J475" s="1"/>
      <c r="K475" s="2"/>
      <c r="L475" s="1"/>
      <c r="M475" s="2"/>
      <c r="N475" s="1"/>
      <c r="O475" s="2"/>
      <c r="P475" s="1"/>
      <c r="Q475" s="2"/>
      <c r="R475" s="1"/>
      <c r="S475" s="2"/>
      <c r="T475" s="169" t="str">
        <f t="shared" si="45"/>
        <v/>
      </c>
      <c r="U475" s="39" t="str">
        <f t="shared" si="46"/>
        <v/>
      </c>
      <c r="V475" s="170"/>
      <c r="W475" s="40"/>
      <c r="X475" s="41" t="str">
        <f t="shared" si="47"/>
        <v/>
      </c>
      <c r="Y475" s="205" t="str">
        <f t="shared" si="42"/>
        <v/>
      </c>
      <c r="Z475" s="205" t="str">
        <f t="shared" si="43"/>
        <v/>
      </c>
      <c r="AA475" s="163">
        <f t="shared" si="44"/>
        <v>0</v>
      </c>
    </row>
    <row r="476" spans="1:27" ht="26.1" customHeight="1" thickTop="1" thickBot="1">
      <c r="A476" s="32"/>
      <c r="B476" s="33"/>
      <c r="C476" s="32"/>
      <c r="D476" s="34"/>
      <c r="E476" s="35"/>
      <c r="F476" s="36"/>
      <c r="G476" s="34"/>
      <c r="H476" s="1"/>
      <c r="I476" s="2"/>
      <c r="J476" s="1"/>
      <c r="K476" s="2"/>
      <c r="L476" s="1"/>
      <c r="M476" s="2"/>
      <c r="N476" s="1"/>
      <c r="O476" s="2"/>
      <c r="P476" s="1"/>
      <c r="Q476" s="2"/>
      <c r="R476" s="1"/>
      <c r="S476" s="2"/>
      <c r="T476" s="169" t="str">
        <f t="shared" si="45"/>
        <v/>
      </c>
      <c r="U476" s="39" t="str">
        <f t="shared" si="46"/>
        <v/>
      </c>
      <c r="V476" s="170"/>
      <c r="W476" s="40"/>
      <c r="X476" s="41" t="str">
        <f t="shared" si="47"/>
        <v/>
      </c>
      <c r="Y476" s="205" t="str">
        <f t="shared" si="42"/>
        <v/>
      </c>
      <c r="Z476" s="205" t="str">
        <f t="shared" si="43"/>
        <v/>
      </c>
      <c r="AA476" s="163">
        <f t="shared" si="44"/>
        <v>0</v>
      </c>
    </row>
    <row r="477" spans="1:27" ht="26.1" customHeight="1" thickTop="1" thickBot="1">
      <c r="A477" s="32"/>
      <c r="B477" s="33"/>
      <c r="C477" s="32"/>
      <c r="D477" s="34"/>
      <c r="E477" s="35"/>
      <c r="F477" s="36"/>
      <c r="G477" s="34"/>
      <c r="H477" s="1"/>
      <c r="I477" s="2"/>
      <c r="J477" s="1"/>
      <c r="K477" s="2"/>
      <c r="L477" s="1"/>
      <c r="M477" s="2"/>
      <c r="N477" s="1"/>
      <c r="O477" s="2"/>
      <c r="P477" s="1"/>
      <c r="Q477" s="2"/>
      <c r="R477" s="1"/>
      <c r="S477" s="2"/>
      <c r="T477" s="169" t="str">
        <f t="shared" si="45"/>
        <v/>
      </c>
      <c r="U477" s="39" t="str">
        <f t="shared" si="46"/>
        <v/>
      </c>
      <c r="V477" s="170"/>
      <c r="W477" s="40"/>
      <c r="X477" s="41" t="str">
        <f t="shared" si="47"/>
        <v/>
      </c>
      <c r="Y477" s="205" t="str">
        <f t="shared" si="42"/>
        <v/>
      </c>
      <c r="Z477" s="205" t="str">
        <f t="shared" si="43"/>
        <v/>
      </c>
      <c r="AA477" s="163">
        <f t="shared" si="44"/>
        <v>0</v>
      </c>
    </row>
    <row r="478" spans="1:27" ht="26.1" customHeight="1" thickTop="1" thickBot="1">
      <c r="A478" s="32"/>
      <c r="B478" s="33"/>
      <c r="C478" s="32"/>
      <c r="D478" s="34"/>
      <c r="E478" s="35"/>
      <c r="F478" s="36"/>
      <c r="G478" s="34"/>
      <c r="H478" s="1"/>
      <c r="I478" s="2"/>
      <c r="J478" s="1"/>
      <c r="K478" s="2"/>
      <c r="L478" s="1"/>
      <c r="M478" s="2"/>
      <c r="N478" s="1"/>
      <c r="O478" s="2"/>
      <c r="P478" s="1"/>
      <c r="Q478" s="2"/>
      <c r="R478" s="1"/>
      <c r="S478" s="2"/>
      <c r="T478" s="169" t="str">
        <f t="shared" si="45"/>
        <v/>
      </c>
      <c r="U478" s="39" t="str">
        <f t="shared" si="46"/>
        <v/>
      </c>
      <c r="V478" s="170"/>
      <c r="W478" s="40"/>
      <c r="X478" s="41" t="str">
        <f t="shared" si="47"/>
        <v/>
      </c>
      <c r="Y478" s="205" t="str">
        <f t="shared" si="42"/>
        <v/>
      </c>
      <c r="Z478" s="205" t="str">
        <f t="shared" si="43"/>
        <v/>
      </c>
      <c r="AA478" s="163">
        <f t="shared" si="44"/>
        <v>0</v>
      </c>
    </row>
    <row r="479" spans="1:27" ht="26.1" customHeight="1" thickTop="1" thickBot="1">
      <c r="A479" s="32"/>
      <c r="B479" s="33"/>
      <c r="C479" s="32"/>
      <c r="D479" s="34"/>
      <c r="E479" s="35"/>
      <c r="F479" s="36"/>
      <c r="G479" s="34"/>
      <c r="H479" s="1"/>
      <c r="I479" s="2"/>
      <c r="J479" s="1"/>
      <c r="K479" s="2"/>
      <c r="L479" s="1"/>
      <c r="M479" s="2"/>
      <c r="N479" s="1"/>
      <c r="O479" s="2"/>
      <c r="P479" s="1"/>
      <c r="Q479" s="2"/>
      <c r="R479" s="1"/>
      <c r="S479" s="2"/>
      <c r="T479" s="169" t="str">
        <f t="shared" si="45"/>
        <v/>
      </c>
      <c r="U479" s="39" t="str">
        <f t="shared" si="46"/>
        <v/>
      </c>
      <c r="V479" s="170"/>
      <c r="W479" s="40"/>
      <c r="X479" s="41" t="str">
        <f t="shared" si="47"/>
        <v/>
      </c>
      <c r="Y479" s="205" t="str">
        <f t="shared" si="42"/>
        <v/>
      </c>
      <c r="Z479" s="205" t="str">
        <f t="shared" si="43"/>
        <v/>
      </c>
      <c r="AA479" s="163">
        <f t="shared" si="44"/>
        <v>0</v>
      </c>
    </row>
    <row r="480" spans="1:27" ht="26.1" customHeight="1" thickTop="1" thickBot="1">
      <c r="A480" s="32"/>
      <c r="B480" s="33"/>
      <c r="C480" s="32"/>
      <c r="D480" s="34"/>
      <c r="E480" s="35"/>
      <c r="F480" s="36"/>
      <c r="G480" s="34"/>
      <c r="H480" s="1"/>
      <c r="I480" s="2"/>
      <c r="J480" s="1"/>
      <c r="K480" s="2"/>
      <c r="L480" s="1"/>
      <c r="M480" s="2"/>
      <c r="N480" s="1"/>
      <c r="O480" s="2"/>
      <c r="P480" s="1"/>
      <c r="Q480" s="2"/>
      <c r="R480" s="1"/>
      <c r="S480" s="2"/>
      <c r="T480" s="169" t="str">
        <f t="shared" si="45"/>
        <v/>
      </c>
      <c r="U480" s="39" t="str">
        <f t="shared" si="46"/>
        <v/>
      </c>
      <c r="V480" s="170"/>
      <c r="W480" s="40"/>
      <c r="X480" s="41" t="str">
        <f t="shared" si="47"/>
        <v/>
      </c>
      <c r="Y480" s="205" t="str">
        <f t="shared" si="42"/>
        <v/>
      </c>
      <c r="Z480" s="205" t="str">
        <f t="shared" si="43"/>
        <v/>
      </c>
      <c r="AA480" s="163">
        <f t="shared" si="44"/>
        <v>0</v>
      </c>
    </row>
    <row r="481" spans="1:27" ht="26.1" customHeight="1" thickTop="1" thickBot="1">
      <c r="A481" s="32"/>
      <c r="B481" s="33"/>
      <c r="C481" s="32"/>
      <c r="D481" s="34"/>
      <c r="E481" s="35"/>
      <c r="F481" s="36"/>
      <c r="G481" s="34"/>
      <c r="H481" s="1"/>
      <c r="I481" s="2"/>
      <c r="J481" s="1"/>
      <c r="K481" s="2"/>
      <c r="L481" s="1"/>
      <c r="M481" s="2"/>
      <c r="N481" s="1"/>
      <c r="O481" s="2"/>
      <c r="P481" s="1"/>
      <c r="Q481" s="2"/>
      <c r="R481" s="1"/>
      <c r="S481" s="2"/>
      <c r="T481" s="169" t="str">
        <f t="shared" si="45"/>
        <v/>
      </c>
      <c r="U481" s="39" t="str">
        <f t="shared" si="46"/>
        <v/>
      </c>
      <c r="V481" s="170"/>
      <c r="W481" s="40"/>
      <c r="X481" s="41" t="str">
        <f t="shared" si="47"/>
        <v/>
      </c>
      <c r="Y481" s="205" t="str">
        <f t="shared" si="42"/>
        <v/>
      </c>
      <c r="Z481" s="205" t="str">
        <f t="shared" si="43"/>
        <v/>
      </c>
      <c r="AA481" s="163">
        <f t="shared" si="44"/>
        <v>0</v>
      </c>
    </row>
    <row r="482" spans="1:27" ht="26.1" customHeight="1" thickTop="1" thickBot="1">
      <c r="A482" s="32"/>
      <c r="B482" s="33"/>
      <c r="C482" s="32"/>
      <c r="D482" s="34"/>
      <c r="E482" s="35"/>
      <c r="F482" s="36"/>
      <c r="G482" s="34"/>
      <c r="H482" s="1"/>
      <c r="I482" s="2"/>
      <c r="J482" s="1"/>
      <c r="K482" s="2"/>
      <c r="L482" s="1"/>
      <c r="M482" s="2"/>
      <c r="N482" s="1"/>
      <c r="O482" s="2"/>
      <c r="P482" s="1"/>
      <c r="Q482" s="2"/>
      <c r="R482" s="1"/>
      <c r="S482" s="2"/>
      <c r="T482" s="169" t="str">
        <f t="shared" si="45"/>
        <v/>
      </c>
      <c r="U482" s="39" t="str">
        <f t="shared" si="46"/>
        <v/>
      </c>
      <c r="V482" s="170"/>
      <c r="W482" s="40"/>
      <c r="X482" s="41" t="str">
        <f t="shared" si="47"/>
        <v/>
      </c>
      <c r="Y482" s="205" t="str">
        <f t="shared" si="42"/>
        <v/>
      </c>
      <c r="Z482" s="205" t="str">
        <f t="shared" si="43"/>
        <v/>
      </c>
      <c r="AA482" s="163">
        <f t="shared" si="44"/>
        <v>0</v>
      </c>
    </row>
    <row r="483" spans="1:27" ht="26.1" customHeight="1" thickTop="1" thickBot="1">
      <c r="A483" s="32"/>
      <c r="B483" s="33"/>
      <c r="C483" s="32"/>
      <c r="D483" s="34"/>
      <c r="E483" s="35"/>
      <c r="F483" s="36"/>
      <c r="G483" s="34"/>
      <c r="H483" s="1"/>
      <c r="I483" s="2"/>
      <c r="J483" s="1"/>
      <c r="K483" s="2"/>
      <c r="L483" s="1"/>
      <c r="M483" s="2"/>
      <c r="N483" s="1"/>
      <c r="O483" s="2"/>
      <c r="P483" s="1"/>
      <c r="Q483" s="2"/>
      <c r="R483" s="1"/>
      <c r="S483" s="2"/>
      <c r="T483" s="169" t="str">
        <f t="shared" si="45"/>
        <v/>
      </c>
      <c r="U483" s="39" t="str">
        <f t="shared" si="46"/>
        <v/>
      </c>
      <c r="V483" s="170"/>
      <c r="W483" s="40"/>
      <c r="X483" s="41" t="str">
        <f t="shared" si="47"/>
        <v/>
      </c>
      <c r="Y483" s="205" t="str">
        <f t="shared" si="42"/>
        <v/>
      </c>
      <c r="Z483" s="205" t="str">
        <f t="shared" si="43"/>
        <v/>
      </c>
      <c r="AA483" s="163">
        <f t="shared" si="44"/>
        <v>0</v>
      </c>
    </row>
    <row r="484" spans="1:27" ht="26.1" customHeight="1" thickTop="1" thickBot="1">
      <c r="A484" s="32"/>
      <c r="B484" s="33"/>
      <c r="C484" s="32"/>
      <c r="D484" s="34"/>
      <c r="E484" s="35"/>
      <c r="F484" s="36"/>
      <c r="G484" s="34"/>
      <c r="H484" s="1"/>
      <c r="I484" s="2"/>
      <c r="J484" s="1"/>
      <c r="K484" s="2"/>
      <c r="L484" s="1"/>
      <c r="M484" s="2"/>
      <c r="N484" s="1"/>
      <c r="O484" s="2"/>
      <c r="P484" s="1"/>
      <c r="Q484" s="2"/>
      <c r="R484" s="1"/>
      <c r="S484" s="2"/>
      <c r="T484" s="169" t="str">
        <f t="shared" si="45"/>
        <v/>
      </c>
      <c r="U484" s="39" t="str">
        <f t="shared" si="46"/>
        <v/>
      </c>
      <c r="V484" s="170"/>
      <c r="W484" s="40"/>
      <c r="X484" s="41" t="str">
        <f t="shared" si="47"/>
        <v/>
      </c>
      <c r="Y484" s="205" t="str">
        <f t="shared" si="42"/>
        <v/>
      </c>
      <c r="Z484" s="205" t="str">
        <f t="shared" si="43"/>
        <v/>
      </c>
      <c r="AA484" s="163">
        <f t="shared" si="44"/>
        <v>0</v>
      </c>
    </row>
    <row r="485" spans="1:27" ht="26.1" customHeight="1" thickTop="1" thickBot="1">
      <c r="A485" s="32"/>
      <c r="B485" s="33"/>
      <c r="C485" s="32"/>
      <c r="D485" s="34"/>
      <c r="E485" s="35"/>
      <c r="F485" s="36"/>
      <c r="G485" s="34"/>
      <c r="H485" s="1"/>
      <c r="I485" s="2"/>
      <c r="J485" s="1"/>
      <c r="K485" s="2"/>
      <c r="L485" s="1"/>
      <c r="M485" s="2"/>
      <c r="N485" s="1"/>
      <c r="O485" s="2"/>
      <c r="P485" s="1"/>
      <c r="Q485" s="2"/>
      <c r="R485" s="1"/>
      <c r="S485" s="2"/>
      <c r="T485" s="169" t="str">
        <f t="shared" si="45"/>
        <v/>
      </c>
      <c r="U485" s="39" t="str">
        <f t="shared" si="46"/>
        <v/>
      </c>
      <c r="V485" s="170"/>
      <c r="W485" s="40"/>
      <c r="X485" s="41" t="str">
        <f t="shared" si="47"/>
        <v/>
      </c>
      <c r="Y485" s="205" t="str">
        <f t="shared" si="42"/>
        <v/>
      </c>
      <c r="Z485" s="205" t="str">
        <f t="shared" si="43"/>
        <v/>
      </c>
      <c r="AA485" s="163">
        <f t="shared" si="44"/>
        <v>0</v>
      </c>
    </row>
    <row r="486" spans="1:27" ht="26.1" customHeight="1" thickTop="1" thickBot="1">
      <c r="A486" s="32"/>
      <c r="B486" s="33"/>
      <c r="C486" s="32"/>
      <c r="D486" s="34"/>
      <c r="E486" s="35"/>
      <c r="F486" s="36"/>
      <c r="G486" s="34"/>
      <c r="H486" s="1"/>
      <c r="I486" s="2"/>
      <c r="J486" s="1"/>
      <c r="K486" s="2"/>
      <c r="L486" s="1"/>
      <c r="M486" s="2"/>
      <c r="N486" s="1"/>
      <c r="O486" s="2"/>
      <c r="P486" s="1"/>
      <c r="Q486" s="2"/>
      <c r="R486" s="1"/>
      <c r="S486" s="2"/>
      <c r="T486" s="169" t="str">
        <f t="shared" si="45"/>
        <v/>
      </c>
      <c r="U486" s="39" t="str">
        <f t="shared" si="46"/>
        <v/>
      </c>
      <c r="V486" s="170"/>
      <c r="W486" s="40"/>
      <c r="X486" s="41" t="str">
        <f t="shared" si="47"/>
        <v/>
      </c>
      <c r="Y486" s="205" t="str">
        <f t="shared" si="42"/>
        <v/>
      </c>
      <c r="Z486" s="205" t="str">
        <f t="shared" si="43"/>
        <v/>
      </c>
      <c r="AA486" s="163">
        <f t="shared" si="44"/>
        <v>0</v>
      </c>
    </row>
    <row r="487" spans="1:27" ht="26.1" customHeight="1" thickTop="1" thickBot="1">
      <c r="A487" s="32"/>
      <c r="B487" s="33"/>
      <c r="C487" s="32"/>
      <c r="D487" s="34"/>
      <c r="E487" s="35"/>
      <c r="F487" s="36"/>
      <c r="G487" s="34"/>
      <c r="H487" s="1"/>
      <c r="I487" s="2"/>
      <c r="J487" s="1"/>
      <c r="K487" s="2"/>
      <c r="L487" s="1"/>
      <c r="M487" s="2"/>
      <c r="N487" s="1"/>
      <c r="O487" s="2"/>
      <c r="P487" s="1"/>
      <c r="Q487" s="2"/>
      <c r="R487" s="1"/>
      <c r="S487" s="2"/>
      <c r="T487" s="169" t="str">
        <f t="shared" si="45"/>
        <v/>
      </c>
      <c r="U487" s="39" t="str">
        <f t="shared" si="46"/>
        <v/>
      </c>
      <c r="V487" s="170"/>
      <c r="W487" s="40"/>
      <c r="X487" s="41" t="str">
        <f t="shared" si="47"/>
        <v/>
      </c>
      <c r="Y487" s="205" t="str">
        <f t="shared" si="42"/>
        <v/>
      </c>
      <c r="Z487" s="205" t="str">
        <f t="shared" si="43"/>
        <v/>
      </c>
      <c r="AA487" s="163">
        <f t="shared" si="44"/>
        <v>0</v>
      </c>
    </row>
    <row r="488" spans="1:27" ht="26.1" customHeight="1" thickTop="1" thickBot="1">
      <c r="A488" s="32"/>
      <c r="B488" s="33"/>
      <c r="C488" s="32"/>
      <c r="D488" s="34"/>
      <c r="E488" s="35"/>
      <c r="F488" s="36"/>
      <c r="G488" s="34"/>
      <c r="H488" s="1"/>
      <c r="I488" s="2"/>
      <c r="J488" s="1"/>
      <c r="K488" s="2"/>
      <c r="L488" s="1"/>
      <c r="M488" s="2"/>
      <c r="N488" s="1"/>
      <c r="O488" s="2"/>
      <c r="P488" s="1"/>
      <c r="Q488" s="2"/>
      <c r="R488" s="1"/>
      <c r="S488" s="2"/>
      <c r="T488" s="169" t="str">
        <f t="shared" si="45"/>
        <v/>
      </c>
      <c r="U488" s="39" t="str">
        <f t="shared" si="46"/>
        <v/>
      </c>
      <c r="V488" s="170"/>
      <c r="W488" s="40"/>
      <c r="X488" s="41" t="str">
        <f t="shared" si="47"/>
        <v/>
      </c>
      <c r="Y488" s="205" t="str">
        <f t="shared" si="42"/>
        <v/>
      </c>
      <c r="Z488" s="205" t="str">
        <f t="shared" si="43"/>
        <v/>
      </c>
      <c r="AA488" s="163">
        <f t="shared" si="44"/>
        <v>0</v>
      </c>
    </row>
    <row r="489" spans="1:27" ht="26.1" customHeight="1" thickTop="1" thickBot="1">
      <c r="A489" s="32"/>
      <c r="B489" s="33"/>
      <c r="C489" s="32"/>
      <c r="D489" s="34"/>
      <c r="E489" s="35"/>
      <c r="F489" s="36"/>
      <c r="G489" s="34"/>
      <c r="H489" s="1"/>
      <c r="I489" s="2"/>
      <c r="J489" s="1"/>
      <c r="K489" s="2"/>
      <c r="L489" s="1"/>
      <c r="M489" s="2"/>
      <c r="N489" s="1"/>
      <c r="O489" s="2"/>
      <c r="P489" s="1"/>
      <c r="Q489" s="2"/>
      <c r="R489" s="1"/>
      <c r="S489" s="2"/>
      <c r="T489" s="169" t="str">
        <f t="shared" si="45"/>
        <v/>
      </c>
      <c r="U489" s="39" t="str">
        <f t="shared" si="46"/>
        <v/>
      </c>
      <c r="V489" s="170"/>
      <c r="W489" s="40"/>
      <c r="X489" s="41" t="str">
        <f t="shared" si="47"/>
        <v/>
      </c>
      <c r="Y489" s="205" t="str">
        <f t="shared" si="42"/>
        <v/>
      </c>
      <c r="Z489" s="205" t="str">
        <f t="shared" si="43"/>
        <v/>
      </c>
      <c r="AA489" s="163">
        <f t="shared" si="44"/>
        <v>0</v>
      </c>
    </row>
    <row r="490" spans="1:27" ht="26.1" customHeight="1" thickTop="1" thickBot="1">
      <c r="A490" s="32"/>
      <c r="B490" s="33"/>
      <c r="C490" s="32"/>
      <c r="D490" s="34"/>
      <c r="E490" s="35"/>
      <c r="F490" s="36"/>
      <c r="G490" s="34"/>
      <c r="H490" s="1"/>
      <c r="I490" s="2"/>
      <c r="J490" s="1"/>
      <c r="K490" s="2"/>
      <c r="L490" s="1"/>
      <c r="M490" s="2"/>
      <c r="N490" s="1"/>
      <c r="O490" s="2"/>
      <c r="P490" s="1"/>
      <c r="Q490" s="2"/>
      <c r="R490" s="1"/>
      <c r="S490" s="2"/>
      <c r="T490" s="169" t="str">
        <f t="shared" si="45"/>
        <v/>
      </c>
      <c r="U490" s="39" t="str">
        <f t="shared" si="46"/>
        <v/>
      </c>
      <c r="V490" s="170"/>
      <c r="W490" s="40"/>
      <c r="X490" s="41" t="str">
        <f t="shared" si="47"/>
        <v/>
      </c>
      <c r="Y490" s="205" t="str">
        <f t="shared" si="42"/>
        <v/>
      </c>
      <c r="Z490" s="205" t="str">
        <f t="shared" si="43"/>
        <v/>
      </c>
      <c r="AA490" s="163">
        <f t="shared" si="44"/>
        <v>0</v>
      </c>
    </row>
    <row r="491" spans="1:27" ht="26.1" customHeight="1" thickTop="1" thickBot="1">
      <c r="A491" s="32"/>
      <c r="B491" s="33"/>
      <c r="C491" s="32"/>
      <c r="D491" s="34"/>
      <c r="E491" s="35"/>
      <c r="F491" s="36"/>
      <c r="G491" s="34"/>
      <c r="H491" s="1"/>
      <c r="I491" s="2"/>
      <c r="J491" s="1"/>
      <c r="K491" s="2"/>
      <c r="L491" s="1"/>
      <c r="M491" s="2"/>
      <c r="N491" s="1"/>
      <c r="O491" s="2"/>
      <c r="P491" s="1"/>
      <c r="Q491" s="2"/>
      <c r="R491" s="1"/>
      <c r="S491" s="2"/>
      <c r="T491" s="169" t="str">
        <f t="shared" si="45"/>
        <v/>
      </c>
      <c r="U491" s="39" t="str">
        <f t="shared" si="46"/>
        <v/>
      </c>
      <c r="V491" s="170"/>
      <c r="W491" s="40"/>
      <c r="X491" s="41" t="str">
        <f t="shared" si="47"/>
        <v/>
      </c>
      <c r="Y491" s="205" t="str">
        <f t="shared" si="42"/>
        <v/>
      </c>
      <c r="Z491" s="205" t="str">
        <f t="shared" si="43"/>
        <v/>
      </c>
      <c r="AA491" s="163">
        <f t="shared" si="44"/>
        <v>0</v>
      </c>
    </row>
    <row r="492" spans="1:27" ht="26.1" customHeight="1" thickTop="1" thickBot="1">
      <c r="A492" s="32"/>
      <c r="B492" s="33"/>
      <c r="C492" s="32"/>
      <c r="D492" s="34"/>
      <c r="E492" s="35"/>
      <c r="F492" s="36"/>
      <c r="G492" s="34"/>
      <c r="H492" s="1"/>
      <c r="I492" s="2"/>
      <c r="J492" s="1"/>
      <c r="K492" s="2"/>
      <c r="L492" s="1"/>
      <c r="M492" s="2"/>
      <c r="N492" s="1"/>
      <c r="O492" s="2"/>
      <c r="P492" s="1"/>
      <c r="Q492" s="2"/>
      <c r="R492" s="1"/>
      <c r="S492" s="2"/>
      <c r="T492" s="169" t="str">
        <f t="shared" si="45"/>
        <v/>
      </c>
      <c r="U492" s="39" t="str">
        <f t="shared" si="46"/>
        <v/>
      </c>
      <c r="V492" s="170"/>
      <c r="W492" s="40"/>
      <c r="X492" s="41" t="str">
        <f t="shared" si="47"/>
        <v/>
      </c>
      <c r="Y492" s="205" t="str">
        <f t="shared" si="42"/>
        <v/>
      </c>
      <c r="Z492" s="205" t="str">
        <f t="shared" si="43"/>
        <v/>
      </c>
      <c r="AA492" s="163">
        <f t="shared" si="44"/>
        <v>0</v>
      </c>
    </row>
    <row r="493" spans="1:27" ht="26.1" customHeight="1" thickTop="1" thickBot="1">
      <c r="A493" s="32"/>
      <c r="B493" s="33"/>
      <c r="C493" s="32"/>
      <c r="D493" s="34"/>
      <c r="E493" s="35"/>
      <c r="F493" s="36"/>
      <c r="G493" s="34"/>
      <c r="H493" s="1"/>
      <c r="I493" s="2"/>
      <c r="J493" s="1"/>
      <c r="K493" s="2"/>
      <c r="L493" s="1"/>
      <c r="M493" s="2"/>
      <c r="N493" s="1"/>
      <c r="O493" s="2"/>
      <c r="P493" s="1"/>
      <c r="Q493" s="2"/>
      <c r="R493" s="1"/>
      <c r="S493" s="2"/>
      <c r="T493" s="169" t="str">
        <f t="shared" si="45"/>
        <v/>
      </c>
      <c r="U493" s="39" t="str">
        <f t="shared" si="46"/>
        <v/>
      </c>
      <c r="V493" s="170"/>
      <c r="W493" s="40"/>
      <c r="X493" s="41" t="str">
        <f t="shared" si="47"/>
        <v/>
      </c>
      <c r="Y493" s="205" t="str">
        <f t="shared" si="42"/>
        <v/>
      </c>
      <c r="Z493" s="205" t="str">
        <f t="shared" si="43"/>
        <v/>
      </c>
      <c r="AA493" s="163">
        <f t="shared" si="44"/>
        <v>0</v>
      </c>
    </row>
    <row r="494" spans="1:27" ht="26.1" customHeight="1" thickTop="1" thickBot="1">
      <c r="A494" s="32"/>
      <c r="B494" s="33"/>
      <c r="C494" s="32"/>
      <c r="D494" s="34"/>
      <c r="E494" s="35"/>
      <c r="F494" s="36"/>
      <c r="G494" s="34"/>
      <c r="H494" s="1"/>
      <c r="I494" s="2"/>
      <c r="J494" s="1"/>
      <c r="K494" s="2"/>
      <c r="L494" s="1"/>
      <c r="M494" s="2"/>
      <c r="N494" s="1"/>
      <c r="O494" s="2"/>
      <c r="P494" s="1"/>
      <c r="Q494" s="2"/>
      <c r="R494" s="1"/>
      <c r="S494" s="2"/>
      <c r="T494" s="169" t="str">
        <f t="shared" si="45"/>
        <v/>
      </c>
      <c r="U494" s="39" t="str">
        <f t="shared" si="46"/>
        <v/>
      </c>
      <c r="V494" s="170"/>
      <c r="W494" s="40"/>
      <c r="X494" s="41" t="str">
        <f t="shared" si="47"/>
        <v/>
      </c>
      <c r="Y494" s="205" t="str">
        <f t="shared" si="42"/>
        <v/>
      </c>
      <c r="Z494" s="205" t="str">
        <f t="shared" si="43"/>
        <v/>
      </c>
      <c r="AA494" s="163">
        <f t="shared" si="44"/>
        <v>0</v>
      </c>
    </row>
    <row r="495" spans="1:27" ht="26.1" customHeight="1" thickTop="1" thickBot="1">
      <c r="A495" s="32"/>
      <c r="B495" s="33"/>
      <c r="C495" s="32"/>
      <c r="D495" s="34"/>
      <c r="E495" s="35"/>
      <c r="F495" s="36"/>
      <c r="G495" s="34"/>
      <c r="H495" s="1"/>
      <c r="I495" s="2"/>
      <c r="J495" s="1"/>
      <c r="K495" s="2"/>
      <c r="L495" s="1"/>
      <c r="M495" s="2"/>
      <c r="N495" s="1"/>
      <c r="O495" s="2"/>
      <c r="P495" s="1"/>
      <c r="Q495" s="2"/>
      <c r="R495" s="1"/>
      <c r="S495" s="2"/>
      <c r="T495" s="169" t="str">
        <f t="shared" si="45"/>
        <v/>
      </c>
      <c r="U495" s="39" t="str">
        <f t="shared" si="46"/>
        <v/>
      </c>
      <c r="V495" s="170"/>
      <c r="W495" s="40"/>
      <c r="X495" s="41" t="str">
        <f t="shared" si="47"/>
        <v/>
      </c>
      <c r="Y495" s="205" t="str">
        <f t="shared" si="42"/>
        <v/>
      </c>
      <c r="Z495" s="205" t="str">
        <f t="shared" si="43"/>
        <v/>
      </c>
      <c r="AA495" s="163">
        <f t="shared" si="44"/>
        <v>0</v>
      </c>
    </row>
    <row r="496" spans="1:27" ht="26.1" customHeight="1" thickTop="1" thickBot="1">
      <c r="A496" s="32"/>
      <c r="B496" s="33"/>
      <c r="C496" s="32"/>
      <c r="D496" s="34"/>
      <c r="E496" s="35"/>
      <c r="F496" s="36"/>
      <c r="G496" s="34"/>
      <c r="H496" s="1"/>
      <c r="I496" s="2"/>
      <c r="J496" s="1"/>
      <c r="K496" s="2"/>
      <c r="L496" s="1"/>
      <c r="M496" s="2"/>
      <c r="N496" s="1"/>
      <c r="O496" s="2"/>
      <c r="P496" s="1"/>
      <c r="Q496" s="2"/>
      <c r="R496" s="1"/>
      <c r="S496" s="2"/>
      <c r="T496" s="169" t="str">
        <f t="shared" si="45"/>
        <v/>
      </c>
      <c r="U496" s="39" t="str">
        <f t="shared" si="46"/>
        <v/>
      </c>
      <c r="V496" s="170"/>
      <c r="W496" s="40"/>
      <c r="X496" s="41" t="str">
        <f t="shared" si="47"/>
        <v/>
      </c>
      <c r="Y496" s="205" t="str">
        <f t="shared" si="42"/>
        <v/>
      </c>
      <c r="Z496" s="205" t="str">
        <f t="shared" si="43"/>
        <v/>
      </c>
      <c r="AA496" s="163">
        <f t="shared" si="44"/>
        <v>0</v>
      </c>
    </row>
    <row r="497" spans="1:27" ht="26.1" customHeight="1" thickTop="1" thickBot="1">
      <c r="A497" s="32"/>
      <c r="B497" s="33"/>
      <c r="C497" s="32"/>
      <c r="D497" s="34"/>
      <c r="E497" s="35"/>
      <c r="F497" s="36"/>
      <c r="G497" s="34"/>
      <c r="H497" s="1"/>
      <c r="I497" s="2"/>
      <c r="J497" s="1"/>
      <c r="K497" s="2"/>
      <c r="L497" s="1"/>
      <c r="M497" s="2"/>
      <c r="N497" s="1"/>
      <c r="O497" s="2"/>
      <c r="P497" s="1"/>
      <c r="Q497" s="2"/>
      <c r="R497" s="1"/>
      <c r="S497" s="2"/>
      <c r="T497" s="169" t="str">
        <f t="shared" si="45"/>
        <v/>
      </c>
      <c r="U497" s="39" t="str">
        <f t="shared" si="46"/>
        <v/>
      </c>
      <c r="V497" s="170"/>
      <c r="W497" s="40"/>
      <c r="X497" s="41" t="str">
        <f t="shared" si="47"/>
        <v/>
      </c>
      <c r="Y497" s="205" t="str">
        <f t="shared" si="42"/>
        <v/>
      </c>
      <c r="Z497" s="205" t="str">
        <f t="shared" si="43"/>
        <v/>
      </c>
      <c r="AA497" s="163">
        <f t="shared" si="44"/>
        <v>0</v>
      </c>
    </row>
    <row r="498" spans="1:27" ht="26.1" customHeight="1" thickTop="1" thickBot="1">
      <c r="A498" s="32"/>
      <c r="B498" s="33"/>
      <c r="C498" s="32"/>
      <c r="D498" s="34"/>
      <c r="E498" s="35"/>
      <c r="F498" s="36"/>
      <c r="G498" s="34"/>
      <c r="H498" s="1"/>
      <c r="I498" s="2"/>
      <c r="J498" s="1"/>
      <c r="K498" s="2"/>
      <c r="L498" s="1"/>
      <c r="M498" s="2"/>
      <c r="N498" s="1"/>
      <c r="O498" s="2"/>
      <c r="P498" s="1"/>
      <c r="Q498" s="2"/>
      <c r="R498" s="1"/>
      <c r="S498" s="2"/>
      <c r="T498" s="169" t="str">
        <f t="shared" si="45"/>
        <v/>
      </c>
      <c r="U498" s="39" t="str">
        <f t="shared" si="46"/>
        <v/>
      </c>
      <c r="V498" s="170"/>
      <c r="W498" s="40"/>
      <c r="X498" s="41" t="str">
        <f t="shared" si="47"/>
        <v/>
      </c>
      <c r="Y498" s="205" t="str">
        <f t="shared" si="42"/>
        <v/>
      </c>
      <c r="Z498" s="205" t="str">
        <f t="shared" si="43"/>
        <v/>
      </c>
      <c r="AA498" s="163">
        <f t="shared" si="44"/>
        <v>0</v>
      </c>
    </row>
    <row r="499" spans="1:27" ht="26.1" customHeight="1" thickTop="1" thickBot="1">
      <c r="A499" s="32"/>
      <c r="B499" s="33"/>
      <c r="C499" s="32"/>
      <c r="D499" s="34"/>
      <c r="E499" s="35"/>
      <c r="F499" s="36"/>
      <c r="G499" s="34"/>
      <c r="H499" s="1"/>
      <c r="I499" s="2"/>
      <c r="J499" s="1"/>
      <c r="K499" s="2"/>
      <c r="L499" s="1"/>
      <c r="M499" s="2"/>
      <c r="N499" s="1"/>
      <c r="O499" s="2"/>
      <c r="P499" s="1"/>
      <c r="Q499" s="2"/>
      <c r="R499" s="1"/>
      <c r="S499" s="2"/>
      <c r="T499" s="169" t="str">
        <f t="shared" si="45"/>
        <v/>
      </c>
      <c r="U499" s="39" t="str">
        <f t="shared" si="46"/>
        <v/>
      </c>
      <c r="V499" s="170"/>
      <c r="W499" s="40"/>
      <c r="X499" s="41" t="str">
        <f t="shared" si="47"/>
        <v/>
      </c>
      <c r="Y499" s="205" t="str">
        <f t="shared" si="42"/>
        <v/>
      </c>
      <c r="Z499" s="205" t="str">
        <f t="shared" si="43"/>
        <v/>
      </c>
      <c r="AA499" s="163">
        <f t="shared" si="44"/>
        <v>0</v>
      </c>
    </row>
    <row r="500" spans="1:27" ht="26.1" customHeight="1" thickTop="1" thickBot="1">
      <c r="A500" s="32"/>
      <c r="B500" s="33"/>
      <c r="C500" s="32"/>
      <c r="D500" s="34"/>
      <c r="E500" s="35"/>
      <c r="F500" s="36"/>
      <c r="G500" s="34"/>
      <c r="H500" s="1"/>
      <c r="I500" s="2"/>
      <c r="J500" s="1"/>
      <c r="K500" s="2"/>
      <c r="L500" s="1"/>
      <c r="M500" s="2"/>
      <c r="N500" s="1"/>
      <c r="O500" s="2"/>
      <c r="P500" s="1"/>
      <c r="Q500" s="2"/>
      <c r="R500" s="1"/>
      <c r="S500" s="2"/>
      <c r="T500" s="169" t="str">
        <f t="shared" si="45"/>
        <v/>
      </c>
      <c r="U500" s="39" t="str">
        <f t="shared" si="46"/>
        <v/>
      </c>
      <c r="V500" s="170"/>
      <c r="W500" s="40"/>
      <c r="X500" s="41" t="str">
        <f t="shared" si="47"/>
        <v/>
      </c>
      <c r="Y500" s="205" t="str">
        <f t="shared" si="42"/>
        <v/>
      </c>
      <c r="Z500" s="205" t="str">
        <f t="shared" si="43"/>
        <v/>
      </c>
      <c r="AA500" s="163">
        <f t="shared" si="44"/>
        <v>0</v>
      </c>
    </row>
    <row r="501" spans="1:27" ht="26.1" customHeight="1" thickTop="1" thickBot="1">
      <c r="A501" s="32"/>
      <c r="B501" s="33"/>
      <c r="C501" s="32"/>
      <c r="D501" s="34"/>
      <c r="E501" s="35"/>
      <c r="F501" s="36"/>
      <c r="G501" s="34"/>
      <c r="H501" s="1"/>
      <c r="I501" s="2"/>
      <c r="J501" s="1"/>
      <c r="K501" s="2"/>
      <c r="L501" s="1"/>
      <c r="M501" s="2"/>
      <c r="N501" s="1"/>
      <c r="O501" s="2"/>
      <c r="P501" s="1"/>
      <c r="Q501" s="2"/>
      <c r="R501" s="1"/>
      <c r="S501" s="2"/>
      <c r="T501" s="169" t="str">
        <f t="shared" si="45"/>
        <v/>
      </c>
      <c r="U501" s="39" t="str">
        <f t="shared" si="46"/>
        <v/>
      </c>
      <c r="V501" s="170"/>
      <c r="W501" s="40"/>
      <c r="X501" s="41" t="str">
        <f t="shared" si="47"/>
        <v/>
      </c>
      <c r="Y501" s="205" t="str">
        <f t="shared" si="42"/>
        <v/>
      </c>
      <c r="Z501" s="205" t="str">
        <f t="shared" si="43"/>
        <v/>
      </c>
      <c r="AA501" s="163">
        <f t="shared" si="44"/>
        <v>0</v>
      </c>
    </row>
    <row r="502" spans="1:27" ht="26.1" customHeight="1" thickTop="1" thickBot="1">
      <c r="A502" s="32"/>
      <c r="B502" s="33"/>
      <c r="C502" s="32"/>
      <c r="D502" s="34"/>
      <c r="E502" s="35"/>
      <c r="F502" s="36"/>
      <c r="G502" s="34"/>
      <c r="H502" s="1"/>
      <c r="I502" s="2"/>
      <c r="J502" s="1"/>
      <c r="K502" s="2"/>
      <c r="L502" s="1"/>
      <c r="M502" s="2"/>
      <c r="N502" s="1"/>
      <c r="O502" s="2"/>
      <c r="P502" s="1"/>
      <c r="Q502" s="2"/>
      <c r="R502" s="1"/>
      <c r="S502" s="2"/>
      <c r="T502" s="169" t="str">
        <f t="shared" si="45"/>
        <v/>
      </c>
      <c r="U502" s="39" t="str">
        <f t="shared" si="46"/>
        <v/>
      </c>
      <c r="V502" s="170"/>
      <c r="W502" s="40"/>
      <c r="X502" s="41" t="str">
        <f t="shared" si="47"/>
        <v/>
      </c>
      <c r="Y502" s="205" t="str">
        <f t="shared" si="42"/>
        <v/>
      </c>
      <c r="Z502" s="205" t="str">
        <f t="shared" si="43"/>
        <v/>
      </c>
      <c r="AA502" s="163">
        <f t="shared" si="44"/>
        <v>0</v>
      </c>
    </row>
    <row r="503" spans="1:27" ht="26.1" customHeight="1" thickTop="1" thickBot="1">
      <c r="A503" s="32"/>
      <c r="B503" s="33"/>
      <c r="C503" s="32"/>
      <c r="D503" s="34"/>
      <c r="E503" s="35"/>
      <c r="F503" s="36"/>
      <c r="G503" s="34"/>
      <c r="H503" s="1"/>
      <c r="I503" s="2"/>
      <c r="J503" s="1"/>
      <c r="K503" s="2"/>
      <c r="L503" s="1"/>
      <c r="M503" s="2"/>
      <c r="N503" s="1"/>
      <c r="O503" s="2"/>
      <c r="P503" s="1"/>
      <c r="Q503" s="2"/>
      <c r="R503" s="1"/>
      <c r="S503" s="2"/>
      <c r="T503" s="169" t="str">
        <f t="shared" si="45"/>
        <v/>
      </c>
      <c r="U503" s="39" t="str">
        <f t="shared" si="46"/>
        <v/>
      </c>
      <c r="V503" s="170"/>
      <c r="W503" s="40"/>
      <c r="X503" s="41" t="str">
        <f t="shared" si="47"/>
        <v/>
      </c>
      <c r="Y503" s="205" t="str">
        <f t="shared" si="42"/>
        <v/>
      </c>
      <c r="Z503" s="205" t="str">
        <f t="shared" si="43"/>
        <v/>
      </c>
      <c r="AA503" s="163">
        <f t="shared" si="44"/>
        <v>0</v>
      </c>
    </row>
    <row r="504" spans="1:27" ht="26.1" customHeight="1" thickTop="1" thickBot="1">
      <c r="A504" s="32"/>
      <c r="B504" s="33"/>
      <c r="C504" s="32"/>
      <c r="D504" s="34"/>
      <c r="E504" s="35"/>
      <c r="F504" s="36"/>
      <c r="G504" s="34"/>
      <c r="H504" s="1"/>
      <c r="I504" s="2"/>
      <c r="J504" s="1"/>
      <c r="K504" s="2"/>
      <c r="L504" s="1"/>
      <c r="M504" s="2"/>
      <c r="N504" s="1"/>
      <c r="O504" s="2"/>
      <c r="P504" s="1"/>
      <c r="Q504" s="2"/>
      <c r="R504" s="1"/>
      <c r="S504" s="2"/>
      <c r="T504" s="169" t="str">
        <f t="shared" si="45"/>
        <v/>
      </c>
      <c r="U504" s="39" t="str">
        <f t="shared" si="46"/>
        <v/>
      </c>
      <c r="V504" s="170"/>
      <c r="W504" s="40"/>
      <c r="X504" s="41" t="str">
        <f t="shared" si="47"/>
        <v/>
      </c>
      <c r="Y504" s="205" t="str">
        <f t="shared" si="42"/>
        <v/>
      </c>
      <c r="Z504" s="205" t="str">
        <f t="shared" si="43"/>
        <v/>
      </c>
      <c r="AA504" s="163">
        <f t="shared" si="44"/>
        <v>0</v>
      </c>
    </row>
    <row r="505" spans="1:27" ht="26.1" customHeight="1" thickTop="1" thickBot="1">
      <c r="A505" s="32"/>
      <c r="B505" s="33"/>
      <c r="C505" s="32"/>
      <c r="D505" s="34"/>
      <c r="E505" s="35"/>
      <c r="F505" s="36"/>
      <c r="G505" s="34"/>
      <c r="H505" s="1"/>
      <c r="I505" s="2"/>
      <c r="J505" s="1"/>
      <c r="K505" s="2"/>
      <c r="L505" s="1"/>
      <c r="M505" s="2"/>
      <c r="N505" s="1"/>
      <c r="O505" s="2"/>
      <c r="P505" s="1"/>
      <c r="Q505" s="2"/>
      <c r="R505" s="1"/>
      <c r="S505" s="2"/>
      <c r="T505" s="169" t="str">
        <f t="shared" si="45"/>
        <v/>
      </c>
      <c r="U505" s="39" t="str">
        <f t="shared" si="46"/>
        <v/>
      </c>
      <c r="V505" s="170"/>
      <c r="W505" s="40"/>
      <c r="X505" s="41" t="str">
        <f t="shared" si="47"/>
        <v/>
      </c>
      <c r="Y505" s="205" t="str">
        <f t="shared" si="42"/>
        <v/>
      </c>
      <c r="Z505" s="205" t="str">
        <f t="shared" si="43"/>
        <v/>
      </c>
      <c r="AA505" s="163">
        <f t="shared" si="44"/>
        <v>0</v>
      </c>
    </row>
    <row r="506" spans="1:27" ht="26.1" customHeight="1" thickTop="1" thickBot="1">
      <c r="A506" s="32"/>
      <c r="B506" s="33"/>
      <c r="C506" s="32"/>
      <c r="D506" s="34"/>
      <c r="E506" s="35"/>
      <c r="F506" s="36"/>
      <c r="G506" s="34"/>
      <c r="H506" s="1"/>
      <c r="I506" s="2"/>
      <c r="J506" s="1"/>
      <c r="K506" s="2"/>
      <c r="L506" s="1"/>
      <c r="M506" s="2"/>
      <c r="N506" s="1"/>
      <c r="O506" s="2"/>
      <c r="P506" s="1"/>
      <c r="Q506" s="2"/>
      <c r="R506" s="1"/>
      <c r="S506" s="2"/>
      <c r="T506" s="169" t="str">
        <f t="shared" si="45"/>
        <v/>
      </c>
      <c r="U506" s="39" t="str">
        <f t="shared" si="46"/>
        <v/>
      </c>
      <c r="V506" s="170"/>
      <c r="W506" s="40"/>
      <c r="X506" s="41" t="str">
        <f t="shared" si="47"/>
        <v/>
      </c>
      <c r="Y506" s="205" t="str">
        <f t="shared" si="42"/>
        <v/>
      </c>
      <c r="Z506" s="205" t="str">
        <f t="shared" si="43"/>
        <v/>
      </c>
      <c r="AA506" s="163">
        <f t="shared" si="44"/>
        <v>0</v>
      </c>
    </row>
    <row r="507" spans="1:27" ht="26.1" customHeight="1" thickTop="1" thickBot="1">
      <c r="A507" s="32"/>
      <c r="B507" s="33"/>
      <c r="C507" s="32"/>
      <c r="D507" s="34"/>
      <c r="E507" s="35"/>
      <c r="F507" s="36"/>
      <c r="G507" s="34"/>
      <c r="H507" s="1"/>
      <c r="I507" s="2"/>
      <c r="J507" s="1"/>
      <c r="K507" s="2"/>
      <c r="L507" s="1"/>
      <c r="M507" s="2"/>
      <c r="N507" s="1"/>
      <c r="O507" s="2"/>
      <c r="P507" s="1"/>
      <c r="Q507" s="2"/>
      <c r="R507" s="1"/>
      <c r="S507" s="2"/>
      <c r="T507" s="169" t="str">
        <f t="shared" si="45"/>
        <v/>
      </c>
      <c r="U507" s="39" t="str">
        <f t="shared" si="46"/>
        <v/>
      </c>
      <c r="V507" s="170"/>
      <c r="W507" s="40"/>
      <c r="X507" s="41" t="str">
        <f t="shared" si="47"/>
        <v/>
      </c>
      <c r="Y507" s="205" t="str">
        <f t="shared" si="42"/>
        <v/>
      </c>
      <c r="Z507" s="205" t="str">
        <f t="shared" si="43"/>
        <v/>
      </c>
      <c r="AA507" s="163">
        <f t="shared" si="44"/>
        <v>0</v>
      </c>
    </row>
    <row r="508" spans="1:27" ht="26.1" customHeight="1" thickTop="1" thickBot="1">
      <c r="A508" s="32"/>
      <c r="B508" s="33"/>
      <c r="C508" s="32"/>
      <c r="D508" s="34"/>
      <c r="E508" s="35"/>
      <c r="F508" s="36"/>
      <c r="G508" s="34"/>
      <c r="H508" s="1"/>
      <c r="I508" s="2"/>
      <c r="J508" s="1"/>
      <c r="K508" s="2"/>
      <c r="L508" s="1"/>
      <c r="M508" s="2"/>
      <c r="N508" s="1"/>
      <c r="O508" s="2"/>
      <c r="P508" s="1"/>
      <c r="Q508" s="2"/>
      <c r="R508" s="1"/>
      <c r="S508" s="2"/>
      <c r="T508" s="169" t="str">
        <f t="shared" si="45"/>
        <v/>
      </c>
      <c r="U508" s="39" t="str">
        <f t="shared" si="46"/>
        <v/>
      </c>
      <c r="V508" s="170"/>
      <c r="W508" s="40"/>
      <c r="X508" s="41" t="str">
        <f t="shared" si="47"/>
        <v/>
      </c>
      <c r="Y508" s="205" t="str">
        <f t="shared" si="42"/>
        <v/>
      </c>
      <c r="Z508" s="205" t="str">
        <f t="shared" si="43"/>
        <v/>
      </c>
      <c r="AA508" s="163">
        <f t="shared" si="44"/>
        <v>0</v>
      </c>
    </row>
    <row r="509" spans="1:27" ht="26.1" customHeight="1" thickTop="1" thickBot="1">
      <c r="A509" s="32"/>
      <c r="B509" s="33"/>
      <c r="C509" s="32"/>
      <c r="D509" s="34"/>
      <c r="E509" s="35"/>
      <c r="F509" s="36"/>
      <c r="G509" s="34"/>
      <c r="H509" s="1"/>
      <c r="I509" s="2"/>
      <c r="J509" s="1"/>
      <c r="K509" s="2"/>
      <c r="L509" s="1"/>
      <c r="M509" s="2"/>
      <c r="N509" s="1"/>
      <c r="O509" s="2"/>
      <c r="P509" s="1"/>
      <c r="Q509" s="2"/>
      <c r="R509" s="1"/>
      <c r="S509" s="2"/>
      <c r="T509" s="169" t="str">
        <f t="shared" si="45"/>
        <v/>
      </c>
      <c r="U509" s="39" t="str">
        <f t="shared" si="46"/>
        <v/>
      </c>
      <c r="V509" s="170"/>
      <c r="W509" s="40"/>
      <c r="X509" s="41" t="str">
        <f t="shared" si="47"/>
        <v/>
      </c>
      <c r="Y509" s="205" t="str">
        <f t="shared" si="42"/>
        <v/>
      </c>
      <c r="Z509" s="205" t="str">
        <f t="shared" si="43"/>
        <v/>
      </c>
      <c r="AA509" s="163">
        <f t="shared" si="44"/>
        <v>0</v>
      </c>
    </row>
    <row r="510" spans="1:27" ht="26.1" customHeight="1" thickTop="1" thickBot="1">
      <c r="A510" s="32"/>
      <c r="B510" s="33"/>
      <c r="C510" s="32"/>
      <c r="D510" s="34"/>
      <c r="E510" s="35"/>
      <c r="F510" s="36"/>
      <c r="G510" s="34"/>
      <c r="H510" s="1"/>
      <c r="I510" s="2"/>
      <c r="J510" s="1"/>
      <c r="K510" s="2"/>
      <c r="L510" s="1"/>
      <c r="M510" s="2"/>
      <c r="N510" s="1"/>
      <c r="O510" s="2"/>
      <c r="P510" s="1"/>
      <c r="Q510" s="2"/>
      <c r="R510" s="1"/>
      <c r="S510" s="2"/>
      <c r="T510" s="169" t="str">
        <f t="shared" si="45"/>
        <v/>
      </c>
      <c r="U510" s="39" t="str">
        <f t="shared" si="46"/>
        <v/>
      </c>
      <c r="V510" s="170"/>
      <c r="W510" s="40"/>
      <c r="X510" s="41" t="str">
        <f t="shared" si="47"/>
        <v/>
      </c>
      <c r="Y510" s="205" t="str">
        <f t="shared" si="42"/>
        <v/>
      </c>
      <c r="Z510" s="205" t="str">
        <f t="shared" si="43"/>
        <v/>
      </c>
      <c r="AA510" s="163">
        <f t="shared" si="44"/>
        <v>0</v>
      </c>
    </row>
    <row r="511" spans="1:27" ht="26.1" customHeight="1" thickTop="1" thickBot="1">
      <c r="A511" s="32"/>
      <c r="B511" s="33"/>
      <c r="C511" s="32"/>
      <c r="D511" s="34"/>
      <c r="E511" s="35"/>
      <c r="F511" s="36"/>
      <c r="G511" s="34"/>
      <c r="H511" s="1"/>
      <c r="I511" s="2"/>
      <c r="J511" s="1"/>
      <c r="K511" s="2"/>
      <c r="L511" s="1"/>
      <c r="M511" s="2"/>
      <c r="N511" s="1"/>
      <c r="O511" s="2"/>
      <c r="P511" s="1"/>
      <c r="Q511" s="2"/>
      <c r="R511" s="1"/>
      <c r="S511" s="2"/>
      <c r="T511" s="169" t="str">
        <f t="shared" si="45"/>
        <v/>
      </c>
      <c r="U511" s="39" t="str">
        <f t="shared" si="46"/>
        <v/>
      </c>
      <c r="V511" s="170"/>
      <c r="W511" s="40"/>
      <c r="X511" s="41" t="str">
        <f t="shared" si="47"/>
        <v/>
      </c>
      <c r="Y511" s="205" t="str">
        <f t="shared" si="42"/>
        <v/>
      </c>
      <c r="Z511" s="205" t="str">
        <f t="shared" si="43"/>
        <v/>
      </c>
      <c r="AA511" s="163">
        <f t="shared" si="44"/>
        <v>0</v>
      </c>
    </row>
    <row r="512" spans="1:27" ht="26.1" customHeight="1" thickTop="1" thickBot="1">
      <c r="A512" s="32"/>
      <c r="B512" s="33"/>
      <c r="C512" s="32"/>
      <c r="D512" s="34"/>
      <c r="E512" s="35"/>
      <c r="F512" s="36"/>
      <c r="G512" s="34"/>
      <c r="H512" s="1"/>
      <c r="I512" s="2"/>
      <c r="J512" s="1"/>
      <c r="K512" s="2"/>
      <c r="L512" s="1"/>
      <c r="M512" s="2"/>
      <c r="N512" s="1"/>
      <c r="O512" s="2"/>
      <c r="P512" s="1"/>
      <c r="Q512" s="2"/>
      <c r="R512" s="1"/>
      <c r="S512" s="2"/>
      <c r="T512" s="169" t="str">
        <f t="shared" si="45"/>
        <v/>
      </c>
      <c r="U512" s="39" t="str">
        <f t="shared" si="46"/>
        <v/>
      </c>
      <c r="V512" s="170"/>
      <c r="W512" s="40"/>
      <c r="X512" s="41" t="str">
        <f t="shared" si="47"/>
        <v/>
      </c>
      <c r="Y512" s="205" t="str">
        <f t="shared" si="42"/>
        <v/>
      </c>
      <c r="Z512" s="205" t="str">
        <f t="shared" si="43"/>
        <v/>
      </c>
      <c r="AA512" s="163">
        <f t="shared" si="44"/>
        <v>0</v>
      </c>
    </row>
    <row r="513" spans="1:27" ht="26.1" customHeight="1" thickTop="1" thickBot="1">
      <c r="A513" s="32"/>
      <c r="B513" s="33"/>
      <c r="C513" s="32"/>
      <c r="D513" s="34"/>
      <c r="E513" s="35"/>
      <c r="F513" s="36"/>
      <c r="G513" s="34"/>
      <c r="H513" s="1"/>
      <c r="I513" s="2"/>
      <c r="J513" s="1"/>
      <c r="K513" s="2"/>
      <c r="L513" s="1"/>
      <c r="M513" s="2"/>
      <c r="N513" s="1"/>
      <c r="O513" s="2"/>
      <c r="P513" s="1"/>
      <c r="Q513" s="2"/>
      <c r="R513" s="1"/>
      <c r="S513" s="2"/>
      <c r="T513" s="169" t="str">
        <f t="shared" si="45"/>
        <v/>
      </c>
      <c r="U513" s="39" t="str">
        <f t="shared" si="46"/>
        <v/>
      </c>
      <c r="V513" s="170"/>
      <c r="W513" s="40"/>
      <c r="X513" s="41" t="str">
        <f t="shared" si="47"/>
        <v/>
      </c>
      <c r="Y513" s="205" t="str">
        <f t="shared" si="42"/>
        <v/>
      </c>
      <c r="Z513" s="205" t="str">
        <f t="shared" si="43"/>
        <v/>
      </c>
      <c r="AA513" s="163">
        <f t="shared" si="44"/>
        <v>0</v>
      </c>
    </row>
    <row r="514" spans="1:27" ht="26.1" customHeight="1" thickTop="1" thickBot="1">
      <c r="A514" s="32"/>
      <c r="B514" s="33"/>
      <c r="C514" s="32"/>
      <c r="D514" s="34"/>
      <c r="E514" s="35"/>
      <c r="F514" s="36"/>
      <c r="G514" s="34"/>
      <c r="H514" s="1"/>
      <c r="I514" s="2"/>
      <c r="J514" s="1"/>
      <c r="K514" s="2"/>
      <c r="L514" s="1"/>
      <c r="M514" s="2"/>
      <c r="N514" s="1"/>
      <c r="O514" s="2"/>
      <c r="P514" s="1"/>
      <c r="Q514" s="2"/>
      <c r="R514" s="1"/>
      <c r="S514" s="2"/>
      <c r="T514" s="169" t="str">
        <f t="shared" si="45"/>
        <v/>
      </c>
      <c r="U514" s="39" t="str">
        <f t="shared" si="46"/>
        <v/>
      </c>
      <c r="V514" s="170"/>
      <c r="W514" s="40"/>
      <c r="X514" s="41" t="str">
        <f t="shared" si="47"/>
        <v/>
      </c>
      <c r="Y514" s="205" t="str">
        <f t="shared" si="42"/>
        <v/>
      </c>
      <c r="Z514" s="205" t="str">
        <f t="shared" si="43"/>
        <v/>
      </c>
      <c r="AA514" s="163">
        <f t="shared" si="44"/>
        <v>0</v>
      </c>
    </row>
    <row r="515" spans="1:27" ht="26.1" customHeight="1" thickTop="1" thickBot="1">
      <c r="A515" s="32"/>
      <c r="B515" s="33"/>
      <c r="C515" s="32"/>
      <c r="D515" s="34"/>
      <c r="E515" s="35"/>
      <c r="F515" s="36"/>
      <c r="G515" s="34"/>
      <c r="H515" s="1"/>
      <c r="I515" s="2"/>
      <c r="J515" s="1"/>
      <c r="K515" s="2"/>
      <c r="L515" s="1"/>
      <c r="M515" s="2"/>
      <c r="N515" s="1"/>
      <c r="O515" s="2"/>
      <c r="P515" s="1"/>
      <c r="Q515" s="2"/>
      <c r="R515" s="1"/>
      <c r="S515" s="2"/>
      <c r="T515" s="169" t="str">
        <f t="shared" si="45"/>
        <v/>
      </c>
      <c r="U515" s="39" t="str">
        <f t="shared" si="46"/>
        <v/>
      </c>
      <c r="V515" s="170"/>
      <c r="W515" s="40"/>
      <c r="X515" s="41" t="str">
        <f t="shared" si="47"/>
        <v/>
      </c>
      <c r="Y515" s="205" t="str">
        <f t="shared" si="42"/>
        <v/>
      </c>
      <c r="Z515" s="205" t="str">
        <f t="shared" si="43"/>
        <v/>
      </c>
      <c r="AA515" s="163">
        <f t="shared" si="44"/>
        <v>0</v>
      </c>
    </row>
    <row r="516" spans="1:27" ht="26.1" customHeight="1" thickTop="1" thickBot="1">
      <c r="A516" s="32"/>
      <c r="B516" s="33"/>
      <c r="C516" s="32"/>
      <c r="D516" s="34"/>
      <c r="E516" s="35"/>
      <c r="F516" s="36"/>
      <c r="G516" s="34"/>
      <c r="H516" s="1"/>
      <c r="I516" s="2"/>
      <c r="J516" s="1"/>
      <c r="K516" s="2"/>
      <c r="L516" s="1"/>
      <c r="M516" s="2"/>
      <c r="N516" s="1"/>
      <c r="O516" s="2"/>
      <c r="P516" s="1"/>
      <c r="Q516" s="2"/>
      <c r="R516" s="1"/>
      <c r="S516" s="2"/>
      <c r="T516" s="169" t="str">
        <f t="shared" si="45"/>
        <v/>
      </c>
      <c r="U516" s="39" t="str">
        <f t="shared" si="46"/>
        <v/>
      </c>
      <c r="V516" s="170"/>
      <c r="W516" s="40"/>
      <c r="X516" s="41" t="str">
        <f t="shared" si="47"/>
        <v/>
      </c>
      <c r="Y516" s="205" t="str">
        <f t="shared" si="42"/>
        <v/>
      </c>
      <c r="Z516" s="205" t="str">
        <f t="shared" si="43"/>
        <v/>
      </c>
      <c r="AA516" s="163">
        <f t="shared" si="44"/>
        <v>0</v>
      </c>
    </row>
    <row r="517" spans="1:27" ht="26.1" customHeight="1" thickTop="1" thickBot="1">
      <c r="A517" s="32"/>
      <c r="B517" s="33"/>
      <c r="C517" s="32"/>
      <c r="D517" s="34"/>
      <c r="E517" s="35"/>
      <c r="F517" s="36"/>
      <c r="G517" s="34"/>
      <c r="H517" s="1"/>
      <c r="I517" s="2"/>
      <c r="J517" s="1"/>
      <c r="K517" s="2"/>
      <c r="L517" s="1"/>
      <c r="M517" s="2"/>
      <c r="N517" s="1"/>
      <c r="O517" s="2"/>
      <c r="P517" s="1"/>
      <c r="Q517" s="2"/>
      <c r="R517" s="1"/>
      <c r="S517" s="2"/>
      <c r="T517" s="169" t="str">
        <f t="shared" si="45"/>
        <v/>
      </c>
      <c r="U517" s="39" t="str">
        <f t="shared" si="46"/>
        <v/>
      </c>
      <c r="V517" s="170"/>
      <c r="W517" s="40"/>
      <c r="X517" s="41" t="str">
        <f t="shared" si="47"/>
        <v/>
      </c>
      <c r="Y517" s="205" t="str">
        <f t="shared" si="42"/>
        <v/>
      </c>
      <c r="Z517" s="205" t="str">
        <f t="shared" si="43"/>
        <v/>
      </c>
      <c r="AA517" s="163">
        <f t="shared" si="44"/>
        <v>0</v>
      </c>
    </row>
    <row r="518" spans="1:27" ht="26.1" customHeight="1" thickTop="1" thickBot="1">
      <c r="A518" s="32"/>
      <c r="B518" s="33"/>
      <c r="C518" s="32"/>
      <c r="D518" s="34"/>
      <c r="E518" s="35"/>
      <c r="F518" s="36"/>
      <c r="G518" s="34"/>
      <c r="H518" s="1"/>
      <c r="I518" s="2"/>
      <c r="J518" s="1"/>
      <c r="K518" s="2"/>
      <c r="L518" s="1"/>
      <c r="M518" s="2"/>
      <c r="N518" s="1"/>
      <c r="O518" s="2"/>
      <c r="P518" s="1"/>
      <c r="Q518" s="2"/>
      <c r="R518" s="1"/>
      <c r="S518" s="2"/>
      <c r="T518" s="169" t="str">
        <f t="shared" si="45"/>
        <v/>
      </c>
      <c r="U518" s="39" t="str">
        <f t="shared" si="46"/>
        <v/>
      </c>
      <c r="V518" s="170"/>
      <c r="W518" s="40"/>
      <c r="X518" s="41" t="str">
        <f t="shared" si="47"/>
        <v/>
      </c>
      <c r="Y518" s="205" t="str">
        <f t="shared" si="42"/>
        <v/>
      </c>
      <c r="Z518" s="205" t="str">
        <f t="shared" si="43"/>
        <v/>
      </c>
      <c r="AA518" s="163">
        <f t="shared" si="44"/>
        <v>0</v>
      </c>
    </row>
    <row r="519" spans="1:27" ht="26.1" customHeight="1" thickTop="1" thickBot="1">
      <c r="A519" s="32"/>
      <c r="B519" s="33"/>
      <c r="C519" s="32"/>
      <c r="D519" s="34"/>
      <c r="E519" s="35"/>
      <c r="F519" s="36"/>
      <c r="G519" s="34"/>
      <c r="H519" s="1"/>
      <c r="I519" s="2"/>
      <c r="J519" s="1"/>
      <c r="K519" s="2"/>
      <c r="L519" s="1"/>
      <c r="M519" s="2"/>
      <c r="N519" s="1"/>
      <c r="O519" s="2"/>
      <c r="P519" s="1"/>
      <c r="Q519" s="2"/>
      <c r="R519" s="1"/>
      <c r="S519" s="2"/>
      <c r="T519" s="169" t="str">
        <f t="shared" si="45"/>
        <v/>
      </c>
      <c r="U519" s="39" t="str">
        <f t="shared" si="46"/>
        <v/>
      </c>
      <c r="V519" s="170"/>
      <c r="W519" s="40"/>
      <c r="X519" s="41" t="str">
        <f t="shared" si="47"/>
        <v/>
      </c>
      <c r="Y519" s="205" t="str">
        <f t="shared" si="42"/>
        <v/>
      </c>
      <c r="Z519" s="205" t="str">
        <f t="shared" si="43"/>
        <v/>
      </c>
      <c r="AA519" s="163">
        <f t="shared" si="44"/>
        <v>0</v>
      </c>
    </row>
    <row r="520" spans="1:27" ht="26.1" customHeight="1" thickTop="1" thickBot="1">
      <c r="A520" s="32"/>
      <c r="B520" s="33"/>
      <c r="C520" s="32"/>
      <c r="D520" s="34"/>
      <c r="E520" s="35"/>
      <c r="F520" s="36"/>
      <c r="G520" s="34"/>
      <c r="H520" s="1"/>
      <c r="I520" s="2"/>
      <c r="J520" s="1"/>
      <c r="K520" s="2"/>
      <c r="L520" s="1"/>
      <c r="M520" s="2"/>
      <c r="N520" s="1"/>
      <c r="O520" s="2"/>
      <c r="P520" s="1"/>
      <c r="Q520" s="2"/>
      <c r="R520" s="1"/>
      <c r="S520" s="2"/>
      <c r="T520" s="169" t="str">
        <f t="shared" si="45"/>
        <v/>
      </c>
      <c r="U520" s="39" t="str">
        <f t="shared" si="46"/>
        <v/>
      </c>
      <c r="V520" s="170"/>
      <c r="W520" s="40"/>
      <c r="X520" s="41" t="str">
        <f t="shared" si="47"/>
        <v/>
      </c>
      <c r="Y520" s="205" t="str">
        <f t="shared" si="42"/>
        <v/>
      </c>
      <c r="Z520" s="205" t="str">
        <f t="shared" si="43"/>
        <v/>
      </c>
      <c r="AA520" s="163">
        <f t="shared" si="44"/>
        <v>0</v>
      </c>
    </row>
    <row r="521" spans="1:27" ht="26.1" customHeight="1" thickTop="1" thickBot="1">
      <c r="A521" s="32"/>
      <c r="B521" s="33"/>
      <c r="C521" s="32"/>
      <c r="D521" s="34"/>
      <c r="E521" s="35"/>
      <c r="F521" s="36"/>
      <c r="G521" s="34"/>
      <c r="H521" s="1"/>
      <c r="I521" s="2"/>
      <c r="J521" s="1"/>
      <c r="K521" s="2"/>
      <c r="L521" s="1"/>
      <c r="M521" s="2"/>
      <c r="N521" s="1"/>
      <c r="O521" s="2"/>
      <c r="P521" s="1"/>
      <c r="Q521" s="2"/>
      <c r="R521" s="1"/>
      <c r="S521" s="2"/>
      <c r="T521" s="169" t="str">
        <f t="shared" si="45"/>
        <v/>
      </c>
      <c r="U521" s="39" t="str">
        <f t="shared" si="46"/>
        <v/>
      </c>
      <c r="V521" s="170"/>
      <c r="W521" s="40"/>
      <c r="X521" s="41" t="str">
        <f t="shared" si="47"/>
        <v/>
      </c>
      <c r="Y521" s="205" t="str">
        <f t="shared" si="42"/>
        <v/>
      </c>
      <c r="Z521" s="205" t="str">
        <f t="shared" si="43"/>
        <v/>
      </c>
      <c r="AA521" s="163">
        <f t="shared" si="44"/>
        <v>0</v>
      </c>
    </row>
    <row r="522" spans="1:27" ht="26.1" customHeight="1" thickTop="1" thickBot="1">
      <c r="A522" s="32"/>
      <c r="B522" s="33"/>
      <c r="C522" s="32"/>
      <c r="D522" s="34"/>
      <c r="E522" s="35"/>
      <c r="F522" s="36"/>
      <c r="G522" s="34"/>
      <c r="H522" s="1"/>
      <c r="I522" s="2"/>
      <c r="J522" s="1"/>
      <c r="K522" s="2"/>
      <c r="L522" s="1"/>
      <c r="M522" s="2"/>
      <c r="N522" s="1"/>
      <c r="O522" s="2"/>
      <c r="P522" s="1"/>
      <c r="Q522" s="2"/>
      <c r="R522" s="1"/>
      <c r="S522" s="2"/>
      <c r="T522" s="169" t="str">
        <f t="shared" si="45"/>
        <v/>
      </c>
      <c r="U522" s="39" t="str">
        <f t="shared" si="46"/>
        <v/>
      </c>
      <c r="V522" s="170"/>
      <c r="W522" s="40"/>
      <c r="X522" s="41" t="str">
        <f t="shared" si="47"/>
        <v/>
      </c>
      <c r="Y522" s="205" t="str">
        <f t="shared" si="42"/>
        <v/>
      </c>
      <c r="Z522" s="205" t="str">
        <f t="shared" si="43"/>
        <v/>
      </c>
      <c r="AA522" s="163">
        <f t="shared" si="44"/>
        <v>0</v>
      </c>
    </row>
    <row r="523" spans="1:27" ht="26.1" customHeight="1" thickTop="1" thickBot="1">
      <c r="A523" s="32"/>
      <c r="B523" s="33"/>
      <c r="C523" s="32"/>
      <c r="D523" s="34"/>
      <c r="E523" s="35"/>
      <c r="F523" s="36"/>
      <c r="G523" s="34"/>
      <c r="H523" s="1"/>
      <c r="I523" s="2"/>
      <c r="J523" s="1"/>
      <c r="K523" s="2"/>
      <c r="L523" s="1"/>
      <c r="M523" s="2"/>
      <c r="N523" s="1"/>
      <c r="O523" s="2"/>
      <c r="P523" s="1"/>
      <c r="Q523" s="2"/>
      <c r="R523" s="1"/>
      <c r="S523" s="2"/>
      <c r="T523" s="169" t="str">
        <f t="shared" si="45"/>
        <v/>
      </c>
      <c r="U523" s="39" t="str">
        <f t="shared" si="46"/>
        <v/>
      </c>
      <c r="V523" s="170"/>
      <c r="W523" s="40"/>
      <c r="X523" s="41" t="str">
        <f t="shared" si="47"/>
        <v/>
      </c>
      <c r="Y523" s="205" t="str">
        <f t="shared" si="42"/>
        <v/>
      </c>
      <c r="Z523" s="205" t="str">
        <f t="shared" si="43"/>
        <v/>
      </c>
      <c r="AA523" s="163">
        <f t="shared" si="44"/>
        <v>0</v>
      </c>
    </row>
    <row r="524" spans="1:27" ht="26.1" customHeight="1" thickTop="1" thickBot="1">
      <c r="A524" s="32"/>
      <c r="B524" s="33"/>
      <c r="C524" s="32"/>
      <c r="D524" s="34"/>
      <c r="E524" s="35"/>
      <c r="F524" s="36"/>
      <c r="G524" s="34"/>
      <c r="H524" s="1"/>
      <c r="I524" s="2"/>
      <c r="J524" s="1"/>
      <c r="K524" s="2"/>
      <c r="L524" s="1"/>
      <c r="M524" s="2"/>
      <c r="N524" s="1"/>
      <c r="O524" s="2"/>
      <c r="P524" s="1"/>
      <c r="Q524" s="2"/>
      <c r="R524" s="1"/>
      <c r="S524" s="2"/>
      <c r="T524" s="169" t="str">
        <f t="shared" si="45"/>
        <v/>
      </c>
      <c r="U524" s="39" t="str">
        <f t="shared" si="46"/>
        <v/>
      </c>
      <c r="V524" s="170"/>
      <c r="W524" s="40"/>
      <c r="X524" s="41" t="str">
        <f t="shared" si="47"/>
        <v/>
      </c>
      <c r="Y524" s="205" t="str">
        <f t="shared" si="42"/>
        <v/>
      </c>
      <c r="Z524" s="205" t="str">
        <f t="shared" si="43"/>
        <v/>
      </c>
      <c r="AA524" s="163">
        <f t="shared" si="44"/>
        <v>0</v>
      </c>
    </row>
    <row r="525" spans="1:27" ht="26.1" customHeight="1" thickTop="1" thickBot="1">
      <c r="A525" s="32"/>
      <c r="B525" s="33"/>
      <c r="C525" s="32"/>
      <c r="D525" s="34"/>
      <c r="E525" s="35"/>
      <c r="F525" s="36"/>
      <c r="G525" s="34"/>
      <c r="H525" s="1"/>
      <c r="I525" s="2"/>
      <c r="J525" s="1"/>
      <c r="K525" s="2"/>
      <c r="L525" s="1"/>
      <c r="M525" s="2"/>
      <c r="N525" s="1"/>
      <c r="O525" s="2"/>
      <c r="P525" s="1"/>
      <c r="Q525" s="2"/>
      <c r="R525" s="1"/>
      <c r="S525" s="2"/>
      <c r="T525" s="169" t="str">
        <f t="shared" si="45"/>
        <v/>
      </c>
      <c r="U525" s="39" t="str">
        <f t="shared" si="46"/>
        <v/>
      </c>
      <c r="V525" s="170"/>
      <c r="W525" s="40"/>
      <c r="X525" s="41" t="str">
        <f t="shared" si="47"/>
        <v/>
      </c>
      <c r="Y525" s="205" t="str">
        <f t="shared" si="42"/>
        <v/>
      </c>
      <c r="Z525" s="205" t="str">
        <f t="shared" si="43"/>
        <v/>
      </c>
      <c r="AA525" s="163">
        <f t="shared" si="44"/>
        <v>0</v>
      </c>
    </row>
    <row r="526" spans="1:27" ht="26.1" customHeight="1" thickTop="1" thickBot="1">
      <c r="A526" s="32"/>
      <c r="B526" s="33"/>
      <c r="C526" s="32"/>
      <c r="D526" s="34"/>
      <c r="E526" s="35"/>
      <c r="F526" s="36"/>
      <c r="G526" s="34"/>
      <c r="H526" s="1"/>
      <c r="I526" s="2"/>
      <c r="J526" s="1"/>
      <c r="K526" s="2"/>
      <c r="L526" s="1"/>
      <c r="M526" s="2"/>
      <c r="N526" s="1"/>
      <c r="O526" s="2"/>
      <c r="P526" s="1"/>
      <c r="Q526" s="2"/>
      <c r="R526" s="1"/>
      <c r="S526" s="2"/>
      <c r="T526" s="169" t="str">
        <f t="shared" si="45"/>
        <v/>
      </c>
      <c r="U526" s="39" t="str">
        <f t="shared" si="46"/>
        <v/>
      </c>
      <c r="V526" s="170"/>
      <c r="W526" s="40"/>
      <c r="X526" s="41" t="str">
        <f t="shared" si="47"/>
        <v/>
      </c>
      <c r="Y526" s="205" t="str">
        <f t="shared" ref="Y526:Y589" si="48">IF(AND(COUNTA(G526)=1,COUNTIF(T526:U526,"x")=0),1,"")</f>
        <v/>
      </c>
      <c r="Z526" s="205" t="str">
        <f t="shared" ref="Z526:Z589" si="49">IF(AND($Y526=1,F526="x"),1,"")</f>
        <v/>
      </c>
      <c r="AA526" s="163">
        <f t="shared" ref="AA526:AA589" si="50">IF(AND(U526="X",F526="X"),1,0)</f>
        <v>0</v>
      </c>
    </row>
    <row r="527" spans="1:27" ht="26.1" customHeight="1" thickTop="1" thickBot="1">
      <c r="A527" s="32"/>
      <c r="B527" s="33"/>
      <c r="C527" s="32"/>
      <c r="D527" s="34"/>
      <c r="E527" s="35"/>
      <c r="F527" s="36"/>
      <c r="G527" s="34"/>
      <c r="H527" s="1"/>
      <c r="I527" s="2"/>
      <c r="J527" s="1"/>
      <c r="K527" s="2"/>
      <c r="L527" s="1"/>
      <c r="M527" s="2"/>
      <c r="N527" s="1"/>
      <c r="O527" s="2"/>
      <c r="P527" s="1"/>
      <c r="Q527" s="2"/>
      <c r="R527" s="1"/>
      <c r="S527" s="2"/>
      <c r="T527" s="169" t="str">
        <f t="shared" ref="T527:T590" si="51">IF(AND(COUNTA(I527,K527,M527,O527,Q527,S527)=0,COUNTA(H527,J527,L527,N527,P527,R527)=6),"x","")</f>
        <v/>
      </c>
      <c r="U527" s="39" t="str">
        <f t="shared" ref="U527:U590" si="52">IF(COUNTA(I527,K527,M527,O527,Q527,S527)=1,"x","")</f>
        <v/>
      </c>
      <c r="V527" s="170"/>
      <c r="W527" s="40"/>
      <c r="X527" s="41" t="str">
        <f t="shared" ref="X527:X590" si="53">IF(AND(T527="x",U527="",V527&gt;0),EDATE(V527,$X$9),"")</f>
        <v/>
      </c>
      <c r="Y527" s="205" t="str">
        <f t="shared" si="48"/>
        <v/>
      </c>
      <c r="Z527" s="205" t="str">
        <f t="shared" si="49"/>
        <v/>
      </c>
      <c r="AA527" s="163">
        <f t="shared" si="50"/>
        <v>0</v>
      </c>
    </row>
    <row r="528" spans="1:27" ht="26.1" customHeight="1" thickTop="1" thickBot="1">
      <c r="A528" s="32"/>
      <c r="B528" s="33"/>
      <c r="C528" s="32"/>
      <c r="D528" s="34"/>
      <c r="E528" s="35"/>
      <c r="F528" s="36"/>
      <c r="G528" s="34"/>
      <c r="H528" s="1"/>
      <c r="I528" s="2"/>
      <c r="J528" s="1"/>
      <c r="K528" s="2"/>
      <c r="L528" s="1"/>
      <c r="M528" s="2"/>
      <c r="N528" s="1"/>
      <c r="O528" s="2"/>
      <c r="P528" s="1"/>
      <c r="Q528" s="2"/>
      <c r="R528" s="1"/>
      <c r="S528" s="2"/>
      <c r="T528" s="169" t="str">
        <f t="shared" si="51"/>
        <v/>
      </c>
      <c r="U528" s="39" t="str">
        <f t="shared" si="52"/>
        <v/>
      </c>
      <c r="V528" s="170"/>
      <c r="W528" s="40"/>
      <c r="X528" s="41" t="str">
        <f t="shared" si="53"/>
        <v/>
      </c>
      <c r="Y528" s="205" t="str">
        <f t="shared" si="48"/>
        <v/>
      </c>
      <c r="Z528" s="205" t="str">
        <f t="shared" si="49"/>
        <v/>
      </c>
      <c r="AA528" s="163">
        <f t="shared" si="50"/>
        <v>0</v>
      </c>
    </row>
    <row r="529" spans="1:27" ht="26.1" customHeight="1" thickTop="1" thickBot="1">
      <c r="A529" s="32"/>
      <c r="B529" s="33"/>
      <c r="C529" s="32"/>
      <c r="D529" s="34"/>
      <c r="E529" s="35"/>
      <c r="F529" s="36"/>
      <c r="G529" s="34"/>
      <c r="H529" s="1"/>
      <c r="I529" s="2"/>
      <c r="J529" s="1"/>
      <c r="K529" s="2"/>
      <c r="L529" s="1"/>
      <c r="M529" s="2"/>
      <c r="N529" s="1"/>
      <c r="O529" s="2"/>
      <c r="P529" s="1"/>
      <c r="Q529" s="2"/>
      <c r="R529" s="1"/>
      <c r="S529" s="2"/>
      <c r="T529" s="169" t="str">
        <f t="shared" si="51"/>
        <v/>
      </c>
      <c r="U529" s="39" t="str">
        <f t="shared" si="52"/>
        <v/>
      </c>
      <c r="V529" s="170"/>
      <c r="W529" s="40"/>
      <c r="X529" s="41" t="str">
        <f t="shared" si="53"/>
        <v/>
      </c>
      <c r="Y529" s="205" t="str">
        <f t="shared" si="48"/>
        <v/>
      </c>
      <c r="Z529" s="205" t="str">
        <f t="shared" si="49"/>
        <v/>
      </c>
      <c r="AA529" s="163">
        <f t="shared" si="50"/>
        <v>0</v>
      </c>
    </row>
    <row r="530" spans="1:27" ht="26.1" customHeight="1" thickTop="1" thickBot="1">
      <c r="A530" s="32"/>
      <c r="B530" s="33"/>
      <c r="C530" s="32"/>
      <c r="D530" s="34"/>
      <c r="E530" s="35"/>
      <c r="F530" s="36"/>
      <c r="G530" s="34"/>
      <c r="H530" s="1"/>
      <c r="I530" s="2"/>
      <c r="J530" s="1"/>
      <c r="K530" s="2"/>
      <c r="L530" s="1"/>
      <c r="M530" s="2"/>
      <c r="N530" s="1"/>
      <c r="O530" s="2"/>
      <c r="P530" s="1"/>
      <c r="Q530" s="2"/>
      <c r="R530" s="1"/>
      <c r="S530" s="2"/>
      <c r="T530" s="169" t="str">
        <f t="shared" si="51"/>
        <v/>
      </c>
      <c r="U530" s="39" t="str">
        <f t="shared" si="52"/>
        <v/>
      </c>
      <c r="V530" s="170"/>
      <c r="W530" s="40"/>
      <c r="X530" s="41" t="str">
        <f t="shared" si="53"/>
        <v/>
      </c>
      <c r="Y530" s="205" t="str">
        <f t="shared" si="48"/>
        <v/>
      </c>
      <c r="Z530" s="205" t="str">
        <f t="shared" si="49"/>
        <v/>
      </c>
      <c r="AA530" s="163">
        <f t="shared" si="50"/>
        <v>0</v>
      </c>
    </row>
    <row r="531" spans="1:27" ht="26.1" customHeight="1" thickTop="1" thickBot="1">
      <c r="A531" s="32"/>
      <c r="B531" s="33"/>
      <c r="C531" s="32"/>
      <c r="D531" s="34"/>
      <c r="E531" s="35"/>
      <c r="F531" s="36"/>
      <c r="G531" s="34"/>
      <c r="H531" s="1"/>
      <c r="I531" s="2"/>
      <c r="J531" s="1"/>
      <c r="K531" s="2"/>
      <c r="L531" s="1"/>
      <c r="M531" s="2"/>
      <c r="N531" s="1"/>
      <c r="O531" s="2"/>
      <c r="P531" s="1"/>
      <c r="Q531" s="2"/>
      <c r="R531" s="1"/>
      <c r="S531" s="2"/>
      <c r="T531" s="169" t="str">
        <f t="shared" si="51"/>
        <v/>
      </c>
      <c r="U531" s="39" t="str">
        <f t="shared" si="52"/>
        <v/>
      </c>
      <c r="V531" s="170"/>
      <c r="W531" s="40"/>
      <c r="X531" s="41" t="str">
        <f t="shared" si="53"/>
        <v/>
      </c>
      <c r="Y531" s="205" t="str">
        <f t="shared" si="48"/>
        <v/>
      </c>
      <c r="Z531" s="205" t="str">
        <f t="shared" si="49"/>
        <v/>
      </c>
      <c r="AA531" s="163">
        <f t="shared" si="50"/>
        <v>0</v>
      </c>
    </row>
    <row r="532" spans="1:27" ht="26.1" customHeight="1" thickTop="1" thickBot="1">
      <c r="A532" s="32"/>
      <c r="B532" s="33"/>
      <c r="C532" s="32"/>
      <c r="D532" s="34"/>
      <c r="E532" s="35"/>
      <c r="F532" s="36"/>
      <c r="G532" s="34"/>
      <c r="H532" s="1"/>
      <c r="I532" s="2"/>
      <c r="J532" s="1"/>
      <c r="K532" s="2"/>
      <c r="L532" s="1"/>
      <c r="M532" s="2"/>
      <c r="N532" s="1"/>
      <c r="O532" s="2"/>
      <c r="P532" s="1"/>
      <c r="Q532" s="2"/>
      <c r="R532" s="1"/>
      <c r="S532" s="2"/>
      <c r="T532" s="169" t="str">
        <f t="shared" si="51"/>
        <v/>
      </c>
      <c r="U532" s="39" t="str">
        <f t="shared" si="52"/>
        <v/>
      </c>
      <c r="V532" s="170"/>
      <c r="W532" s="40"/>
      <c r="X532" s="41" t="str">
        <f t="shared" si="53"/>
        <v/>
      </c>
      <c r="Y532" s="205" t="str">
        <f t="shared" si="48"/>
        <v/>
      </c>
      <c r="Z532" s="205" t="str">
        <f t="shared" si="49"/>
        <v/>
      </c>
      <c r="AA532" s="163">
        <f t="shared" si="50"/>
        <v>0</v>
      </c>
    </row>
    <row r="533" spans="1:27" ht="26.1" customHeight="1" thickTop="1" thickBot="1">
      <c r="A533" s="32"/>
      <c r="B533" s="33"/>
      <c r="C533" s="32"/>
      <c r="D533" s="34"/>
      <c r="E533" s="35"/>
      <c r="F533" s="36"/>
      <c r="G533" s="34"/>
      <c r="H533" s="1"/>
      <c r="I533" s="2"/>
      <c r="J533" s="1"/>
      <c r="K533" s="2"/>
      <c r="L533" s="1"/>
      <c r="M533" s="2"/>
      <c r="N533" s="1"/>
      <c r="O533" s="2"/>
      <c r="P533" s="1"/>
      <c r="Q533" s="2"/>
      <c r="R533" s="1"/>
      <c r="S533" s="2"/>
      <c r="T533" s="169" t="str">
        <f t="shared" si="51"/>
        <v/>
      </c>
      <c r="U533" s="39" t="str">
        <f t="shared" si="52"/>
        <v/>
      </c>
      <c r="V533" s="170"/>
      <c r="W533" s="40"/>
      <c r="X533" s="41" t="str">
        <f t="shared" si="53"/>
        <v/>
      </c>
      <c r="Y533" s="205" t="str">
        <f t="shared" si="48"/>
        <v/>
      </c>
      <c r="Z533" s="205" t="str">
        <f t="shared" si="49"/>
        <v/>
      </c>
      <c r="AA533" s="163">
        <f t="shared" si="50"/>
        <v>0</v>
      </c>
    </row>
    <row r="534" spans="1:27" ht="26.1" customHeight="1" thickTop="1" thickBot="1">
      <c r="A534" s="32"/>
      <c r="B534" s="33"/>
      <c r="C534" s="32"/>
      <c r="D534" s="34"/>
      <c r="E534" s="35"/>
      <c r="F534" s="36"/>
      <c r="G534" s="34"/>
      <c r="H534" s="1"/>
      <c r="I534" s="2"/>
      <c r="J534" s="1"/>
      <c r="K534" s="2"/>
      <c r="L534" s="1"/>
      <c r="M534" s="2"/>
      <c r="N534" s="1"/>
      <c r="O534" s="2"/>
      <c r="P534" s="1"/>
      <c r="Q534" s="2"/>
      <c r="R534" s="1"/>
      <c r="S534" s="2"/>
      <c r="T534" s="169" t="str">
        <f t="shared" si="51"/>
        <v/>
      </c>
      <c r="U534" s="39" t="str">
        <f t="shared" si="52"/>
        <v/>
      </c>
      <c r="V534" s="170"/>
      <c r="W534" s="40"/>
      <c r="X534" s="41" t="str">
        <f t="shared" si="53"/>
        <v/>
      </c>
      <c r="Y534" s="205" t="str">
        <f t="shared" si="48"/>
        <v/>
      </c>
      <c r="Z534" s="205" t="str">
        <f t="shared" si="49"/>
        <v/>
      </c>
      <c r="AA534" s="163">
        <f t="shared" si="50"/>
        <v>0</v>
      </c>
    </row>
    <row r="535" spans="1:27" ht="26.1" customHeight="1" thickTop="1" thickBot="1">
      <c r="A535" s="32"/>
      <c r="B535" s="33"/>
      <c r="C535" s="32"/>
      <c r="D535" s="34"/>
      <c r="E535" s="35"/>
      <c r="F535" s="36"/>
      <c r="G535" s="34"/>
      <c r="H535" s="1"/>
      <c r="I535" s="2"/>
      <c r="J535" s="1"/>
      <c r="K535" s="2"/>
      <c r="L535" s="1"/>
      <c r="M535" s="2"/>
      <c r="N535" s="1"/>
      <c r="O535" s="2"/>
      <c r="P535" s="1"/>
      <c r="Q535" s="2"/>
      <c r="R535" s="1"/>
      <c r="S535" s="2"/>
      <c r="T535" s="169" t="str">
        <f t="shared" si="51"/>
        <v/>
      </c>
      <c r="U535" s="39" t="str">
        <f t="shared" si="52"/>
        <v/>
      </c>
      <c r="V535" s="170"/>
      <c r="W535" s="40"/>
      <c r="X535" s="41" t="str">
        <f t="shared" si="53"/>
        <v/>
      </c>
      <c r="Y535" s="205" t="str">
        <f t="shared" si="48"/>
        <v/>
      </c>
      <c r="Z535" s="205" t="str">
        <f t="shared" si="49"/>
        <v/>
      </c>
      <c r="AA535" s="163">
        <f t="shared" si="50"/>
        <v>0</v>
      </c>
    </row>
    <row r="536" spans="1:27" ht="26.1" customHeight="1" thickTop="1" thickBot="1">
      <c r="A536" s="32"/>
      <c r="B536" s="33"/>
      <c r="C536" s="32"/>
      <c r="D536" s="34"/>
      <c r="E536" s="35"/>
      <c r="F536" s="36"/>
      <c r="G536" s="34"/>
      <c r="H536" s="1"/>
      <c r="I536" s="2"/>
      <c r="J536" s="1"/>
      <c r="K536" s="2"/>
      <c r="L536" s="1"/>
      <c r="M536" s="2"/>
      <c r="N536" s="1"/>
      <c r="O536" s="2"/>
      <c r="P536" s="1"/>
      <c r="Q536" s="2"/>
      <c r="R536" s="1"/>
      <c r="S536" s="2"/>
      <c r="T536" s="169" t="str">
        <f t="shared" si="51"/>
        <v/>
      </c>
      <c r="U536" s="39" t="str">
        <f t="shared" si="52"/>
        <v/>
      </c>
      <c r="V536" s="170"/>
      <c r="W536" s="40"/>
      <c r="X536" s="41" t="str">
        <f t="shared" si="53"/>
        <v/>
      </c>
      <c r="Y536" s="205" t="str">
        <f t="shared" si="48"/>
        <v/>
      </c>
      <c r="Z536" s="205" t="str">
        <f t="shared" si="49"/>
        <v/>
      </c>
      <c r="AA536" s="163">
        <f t="shared" si="50"/>
        <v>0</v>
      </c>
    </row>
    <row r="537" spans="1:27" ht="26.1" customHeight="1" thickTop="1" thickBot="1">
      <c r="A537" s="32"/>
      <c r="B537" s="33"/>
      <c r="C537" s="32"/>
      <c r="D537" s="34"/>
      <c r="E537" s="35"/>
      <c r="F537" s="36"/>
      <c r="G537" s="34"/>
      <c r="H537" s="1"/>
      <c r="I537" s="2"/>
      <c r="J537" s="1"/>
      <c r="K537" s="2"/>
      <c r="L537" s="1"/>
      <c r="M537" s="2"/>
      <c r="N537" s="1"/>
      <c r="O537" s="2"/>
      <c r="P537" s="1"/>
      <c r="Q537" s="2"/>
      <c r="R537" s="1"/>
      <c r="S537" s="2"/>
      <c r="T537" s="169" t="str">
        <f t="shared" si="51"/>
        <v/>
      </c>
      <c r="U537" s="39" t="str">
        <f t="shared" si="52"/>
        <v/>
      </c>
      <c r="V537" s="170"/>
      <c r="W537" s="40"/>
      <c r="X537" s="41" t="str">
        <f t="shared" si="53"/>
        <v/>
      </c>
      <c r="Y537" s="205" t="str">
        <f t="shared" si="48"/>
        <v/>
      </c>
      <c r="Z537" s="205" t="str">
        <f t="shared" si="49"/>
        <v/>
      </c>
      <c r="AA537" s="163">
        <f t="shared" si="50"/>
        <v>0</v>
      </c>
    </row>
    <row r="538" spans="1:27" ht="26.1" customHeight="1" thickTop="1" thickBot="1">
      <c r="A538" s="32"/>
      <c r="B538" s="33"/>
      <c r="C538" s="32"/>
      <c r="D538" s="34"/>
      <c r="E538" s="35"/>
      <c r="F538" s="36"/>
      <c r="G538" s="34"/>
      <c r="H538" s="1"/>
      <c r="I538" s="2"/>
      <c r="J538" s="1"/>
      <c r="K538" s="2"/>
      <c r="L538" s="1"/>
      <c r="M538" s="2"/>
      <c r="N538" s="1"/>
      <c r="O538" s="2"/>
      <c r="P538" s="1"/>
      <c r="Q538" s="2"/>
      <c r="R538" s="1"/>
      <c r="S538" s="2"/>
      <c r="T538" s="169" t="str">
        <f t="shared" si="51"/>
        <v/>
      </c>
      <c r="U538" s="39" t="str">
        <f t="shared" si="52"/>
        <v/>
      </c>
      <c r="V538" s="170"/>
      <c r="W538" s="40"/>
      <c r="X538" s="41" t="str">
        <f t="shared" si="53"/>
        <v/>
      </c>
      <c r="Y538" s="205" t="str">
        <f t="shared" si="48"/>
        <v/>
      </c>
      <c r="Z538" s="205" t="str">
        <f t="shared" si="49"/>
        <v/>
      </c>
      <c r="AA538" s="163">
        <f t="shared" si="50"/>
        <v>0</v>
      </c>
    </row>
    <row r="539" spans="1:27" ht="26.1" customHeight="1" thickTop="1" thickBot="1">
      <c r="A539" s="32"/>
      <c r="B539" s="33"/>
      <c r="C539" s="32"/>
      <c r="D539" s="34"/>
      <c r="E539" s="35"/>
      <c r="F539" s="36"/>
      <c r="G539" s="34"/>
      <c r="H539" s="1"/>
      <c r="I539" s="2"/>
      <c r="J539" s="1"/>
      <c r="K539" s="2"/>
      <c r="L539" s="1"/>
      <c r="M539" s="2"/>
      <c r="N539" s="1"/>
      <c r="O539" s="2"/>
      <c r="P539" s="1"/>
      <c r="Q539" s="2"/>
      <c r="R539" s="1"/>
      <c r="S539" s="2"/>
      <c r="T539" s="169" t="str">
        <f t="shared" si="51"/>
        <v/>
      </c>
      <c r="U539" s="39" t="str">
        <f t="shared" si="52"/>
        <v/>
      </c>
      <c r="V539" s="170"/>
      <c r="W539" s="40"/>
      <c r="X539" s="41" t="str">
        <f t="shared" si="53"/>
        <v/>
      </c>
      <c r="Y539" s="205" t="str">
        <f t="shared" si="48"/>
        <v/>
      </c>
      <c r="Z539" s="205" t="str">
        <f t="shared" si="49"/>
        <v/>
      </c>
      <c r="AA539" s="163">
        <f t="shared" si="50"/>
        <v>0</v>
      </c>
    </row>
    <row r="540" spans="1:27" ht="26.1" customHeight="1" thickTop="1" thickBot="1">
      <c r="A540" s="32"/>
      <c r="B540" s="33"/>
      <c r="C540" s="32"/>
      <c r="D540" s="34"/>
      <c r="E540" s="35"/>
      <c r="F540" s="36"/>
      <c r="G540" s="34"/>
      <c r="H540" s="1"/>
      <c r="I540" s="2"/>
      <c r="J540" s="1"/>
      <c r="K540" s="2"/>
      <c r="L540" s="1"/>
      <c r="M540" s="2"/>
      <c r="N540" s="1"/>
      <c r="O540" s="2"/>
      <c r="P540" s="1"/>
      <c r="Q540" s="2"/>
      <c r="R540" s="1"/>
      <c r="S540" s="2"/>
      <c r="T540" s="169" t="str">
        <f t="shared" si="51"/>
        <v/>
      </c>
      <c r="U540" s="39" t="str">
        <f t="shared" si="52"/>
        <v/>
      </c>
      <c r="V540" s="170"/>
      <c r="W540" s="40"/>
      <c r="X540" s="41" t="str">
        <f t="shared" si="53"/>
        <v/>
      </c>
      <c r="Y540" s="205" t="str">
        <f t="shared" si="48"/>
        <v/>
      </c>
      <c r="Z540" s="205" t="str">
        <f t="shared" si="49"/>
        <v/>
      </c>
      <c r="AA540" s="163">
        <f t="shared" si="50"/>
        <v>0</v>
      </c>
    </row>
    <row r="541" spans="1:27" ht="26.1" customHeight="1" thickTop="1" thickBot="1">
      <c r="A541" s="32"/>
      <c r="B541" s="33"/>
      <c r="C541" s="32"/>
      <c r="D541" s="34"/>
      <c r="E541" s="35"/>
      <c r="F541" s="36"/>
      <c r="G541" s="34"/>
      <c r="H541" s="1"/>
      <c r="I541" s="2"/>
      <c r="J541" s="1"/>
      <c r="K541" s="2"/>
      <c r="L541" s="1"/>
      <c r="M541" s="2"/>
      <c r="N541" s="1"/>
      <c r="O541" s="2"/>
      <c r="P541" s="1"/>
      <c r="Q541" s="2"/>
      <c r="R541" s="1"/>
      <c r="S541" s="2"/>
      <c r="T541" s="169" t="str">
        <f t="shared" si="51"/>
        <v/>
      </c>
      <c r="U541" s="39" t="str">
        <f t="shared" si="52"/>
        <v/>
      </c>
      <c r="V541" s="170"/>
      <c r="W541" s="40"/>
      <c r="X541" s="41" t="str">
        <f t="shared" si="53"/>
        <v/>
      </c>
      <c r="Y541" s="205" t="str">
        <f t="shared" si="48"/>
        <v/>
      </c>
      <c r="Z541" s="205" t="str">
        <f t="shared" si="49"/>
        <v/>
      </c>
      <c r="AA541" s="163">
        <f t="shared" si="50"/>
        <v>0</v>
      </c>
    </row>
    <row r="542" spans="1:27" ht="26.1" customHeight="1" thickTop="1" thickBot="1">
      <c r="A542" s="32"/>
      <c r="B542" s="33"/>
      <c r="C542" s="32"/>
      <c r="D542" s="34"/>
      <c r="E542" s="35"/>
      <c r="F542" s="36"/>
      <c r="G542" s="34"/>
      <c r="H542" s="1"/>
      <c r="I542" s="2"/>
      <c r="J542" s="1"/>
      <c r="K542" s="2"/>
      <c r="L542" s="1"/>
      <c r="M542" s="2"/>
      <c r="N542" s="1"/>
      <c r="O542" s="2"/>
      <c r="P542" s="1"/>
      <c r="Q542" s="2"/>
      <c r="R542" s="1"/>
      <c r="S542" s="2"/>
      <c r="T542" s="169" t="str">
        <f t="shared" si="51"/>
        <v/>
      </c>
      <c r="U542" s="39" t="str">
        <f t="shared" si="52"/>
        <v/>
      </c>
      <c r="V542" s="170"/>
      <c r="W542" s="40"/>
      <c r="X542" s="41" t="str">
        <f t="shared" si="53"/>
        <v/>
      </c>
      <c r="Y542" s="205" t="str">
        <f t="shared" si="48"/>
        <v/>
      </c>
      <c r="Z542" s="205" t="str">
        <f t="shared" si="49"/>
        <v/>
      </c>
      <c r="AA542" s="163">
        <f t="shared" si="50"/>
        <v>0</v>
      </c>
    </row>
    <row r="543" spans="1:27" ht="26.1" customHeight="1" thickTop="1" thickBot="1">
      <c r="A543" s="32"/>
      <c r="B543" s="33"/>
      <c r="C543" s="32"/>
      <c r="D543" s="34"/>
      <c r="E543" s="35"/>
      <c r="F543" s="36"/>
      <c r="G543" s="34"/>
      <c r="H543" s="1"/>
      <c r="I543" s="2"/>
      <c r="J543" s="1"/>
      <c r="K543" s="2"/>
      <c r="L543" s="1"/>
      <c r="M543" s="2"/>
      <c r="N543" s="1"/>
      <c r="O543" s="2"/>
      <c r="P543" s="1"/>
      <c r="Q543" s="2"/>
      <c r="R543" s="1"/>
      <c r="S543" s="2"/>
      <c r="T543" s="169" t="str">
        <f t="shared" si="51"/>
        <v/>
      </c>
      <c r="U543" s="39" t="str">
        <f t="shared" si="52"/>
        <v/>
      </c>
      <c r="V543" s="170"/>
      <c r="W543" s="40"/>
      <c r="X543" s="41" t="str">
        <f t="shared" si="53"/>
        <v/>
      </c>
      <c r="Y543" s="205" t="str">
        <f t="shared" si="48"/>
        <v/>
      </c>
      <c r="Z543" s="205" t="str">
        <f t="shared" si="49"/>
        <v/>
      </c>
      <c r="AA543" s="163">
        <f t="shared" si="50"/>
        <v>0</v>
      </c>
    </row>
    <row r="544" spans="1:27" ht="26.1" customHeight="1" thickTop="1" thickBot="1">
      <c r="A544" s="32"/>
      <c r="B544" s="33"/>
      <c r="C544" s="32"/>
      <c r="D544" s="34"/>
      <c r="E544" s="35"/>
      <c r="F544" s="36"/>
      <c r="G544" s="34"/>
      <c r="H544" s="1"/>
      <c r="I544" s="2"/>
      <c r="J544" s="1"/>
      <c r="K544" s="2"/>
      <c r="L544" s="1"/>
      <c r="M544" s="2"/>
      <c r="N544" s="1"/>
      <c r="O544" s="2"/>
      <c r="P544" s="1"/>
      <c r="Q544" s="2"/>
      <c r="R544" s="1"/>
      <c r="S544" s="2"/>
      <c r="T544" s="169" t="str">
        <f t="shared" si="51"/>
        <v/>
      </c>
      <c r="U544" s="39" t="str">
        <f t="shared" si="52"/>
        <v/>
      </c>
      <c r="V544" s="170"/>
      <c r="W544" s="40"/>
      <c r="X544" s="41" t="str">
        <f t="shared" si="53"/>
        <v/>
      </c>
      <c r="Y544" s="205" t="str">
        <f t="shared" si="48"/>
        <v/>
      </c>
      <c r="Z544" s="205" t="str">
        <f t="shared" si="49"/>
        <v/>
      </c>
      <c r="AA544" s="163">
        <f t="shared" si="50"/>
        <v>0</v>
      </c>
    </row>
    <row r="545" spans="1:27" ht="26.1" customHeight="1" thickTop="1" thickBot="1">
      <c r="A545" s="32"/>
      <c r="B545" s="33"/>
      <c r="C545" s="32"/>
      <c r="D545" s="34"/>
      <c r="E545" s="35"/>
      <c r="F545" s="36"/>
      <c r="G545" s="34"/>
      <c r="H545" s="1"/>
      <c r="I545" s="2"/>
      <c r="J545" s="1"/>
      <c r="K545" s="2"/>
      <c r="L545" s="1"/>
      <c r="M545" s="2"/>
      <c r="N545" s="1"/>
      <c r="O545" s="2"/>
      <c r="P545" s="1"/>
      <c r="Q545" s="2"/>
      <c r="R545" s="1"/>
      <c r="S545" s="2"/>
      <c r="T545" s="169" t="str">
        <f t="shared" si="51"/>
        <v/>
      </c>
      <c r="U545" s="39" t="str">
        <f t="shared" si="52"/>
        <v/>
      </c>
      <c r="V545" s="170"/>
      <c r="W545" s="40"/>
      <c r="X545" s="41" t="str">
        <f t="shared" si="53"/>
        <v/>
      </c>
      <c r="Y545" s="205" t="str">
        <f t="shared" si="48"/>
        <v/>
      </c>
      <c r="Z545" s="205" t="str">
        <f t="shared" si="49"/>
        <v/>
      </c>
      <c r="AA545" s="163">
        <f t="shared" si="50"/>
        <v>0</v>
      </c>
    </row>
    <row r="546" spans="1:27" ht="26.1" customHeight="1" thickTop="1" thickBot="1">
      <c r="A546" s="32"/>
      <c r="B546" s="33"/>
      <c r="C546" s="32"/>
      <c r="D546" s="34"/>
      <c r="E546" s="35"/>
      <c r="F546" s="36"/>
      <c r="G546" s="34"/>
      <c r="H546" s="1"/>
      <c r="I546" s="2"/>
      <c r="J546" s="1"/>
      <c r="K546" s="2"/>
      <c r="L546" s="1"/>
      <c r="M546" s="2"/>
      <c r="N546" s="1"/>
      <c r="O546" s="2"/>
      <c r="P546" s="1"/>
      <c r="Q546" s="2"/>
      <c r="R546" s="1"/>
      <c r="S546" s="2"/>
      <c r="T546" s="169" t="str">
        <f t="shared" si="51"/>
        <v/>
      </c>
      <c r="U546" s="39" t="str">
        <f t="shared" si="52"/>
        <v/>
      </c>
      <c r="V546" s="170"/>
      <c r="W546" s="40"/>
      <c r="X546" s="41" t="str">
        <f t="shared" si="53"/>
        <v/>
      </c>
      <c r="Y546" s="205" t="str">
        <f t="shared" si="48"/>
        <v/>
      </c>
      <c r="Z546" s="205" t="str">
        <f t="shared" si="49"/>
        <v/>
      </c>
      <c r="AA546" s="163">
        <f t="shared" si="50"/>
        <v>0</v>
      </c>
    </row>
    <row r="547" spans="1:27" ht="26.1" customHeight="1" thickTop="1" thickBot="1">
      <c r="A547" s="32"/>
      <c r="B547" s="33"/>
      <c r="C547" s="32"/>
      <c r="D547" s="34"/>
      <c r="E547" s="35"/>
      <c r="F547" s="36"/>
      <c r="G547" s="34"/>
      <c r="H547" s="1"/>
      <c r="I547" s="2"/>
      <c r="J547" s="1"/>
      <c r="K547" s="2"/>
      <c r="L547" s="1"/>
      <c r="M547" s="2"/>
      <c r="N547" s="1"/>
      <c r="O547" s="2"/>
      <c r="P547" s="1"/>
      <c r="Q547" s="2"/>
      <c r="R547" s="1"/>
      <c r="S547" s="2"/>
      <c r="T547" s="169" t="str">
        <f t="shared" si="51"/>
        <v/>
      </c>
      <c r="U547" s="39" t="str">
        <f t="shared" si="52"/>
        <v/>
      </c>
      <c r="V547" s="170"/>
      <c r="W547" s="40"/>
      <c r="X547" s="41" t="str">
        <f t="shared" si="53"/>
        <v/>
      </c>
      <c r="Y547" s="205" t="str">
        <f t="shared" si="48"/>
        <v/>
      </c>
      <c r="Z547" s="205" t="str">
        <f t="shared" si="49"/>
        <v/>
      </c>
      <c r="AA547" s="163">
        <f t="shared" si="50"/>
        <v>0</v>
      </c>
    </row>
    <row r="548" spans="1:27" ht="26.1" customHeight="1" thickTop="1" thickBot="1">
      <c r="A548" s="32"/>
      <c r="B548" s="33"/>
      <c r="C548" s="32"/>
      <c r="D548" s="34"/>
      <c r="E548" s="35"/>
      <c r="F548" s="36"/>
      <c r="G548" s="34"/>
      <c r="H548" s="1"/>
      <c r="I548" s="2"/>
      <c r="J548" s="1"/>
      <c r="K548" s="2"/>
      <c r="L548" s="1"/>
      <c r="M548" s="2"/>
      <c r="N548" s="1"/>
      <c r="O548" s="2"/>
      <c r="P548" s="1"/>
      <c r="Q548" s="2"/>
      <c r="R548" s="1"/>
      <c r="S548" s="2"/>
      <c r="T548" s="169" t="str">
        <f t="shared" si="51"/>
        <v/>
      </c>
      <c r="U548" s="39" t="str">
        <f t="shared" si="52"/>
        <v/>
      </c>
      <c r="V548" s="170"/>
      <c r="W548" s="40"/>
      <c r="X548" s="41" t="str">
        <f t="shared" si="53"/>
        <v/>
      </c>
      <c r="Y548" s="205" t="str">
        <f t="shared" si="48"/>
        <v/>
      </c>
      <c r="Z548" s="205" t="str">
        <f t="shared" si="49"/>
        <v/>
      </c>
      <c r="AA548" s="163">
        <f t="shared" si="50"/>
        <v>0</v>
      </c>
    </row>
    <row r="549" spans="1:27" ht="26.1" customHeight="1" thickTop="1" thickBot="1">
      <c r="A549" s="32"/>
      <c r="B549" s="33"/>
      <c r="C549" s="32"/>
      <c r="D549" s="34"/>
      <c r="E549" s="35"/>
      <c r="F549" s="36"/>
      <c r="G549" s="34"/>
      <c r="H549" s="1"/>
      <c r="I549" s="2"/>
      <c r="J549" s="1"/>
      <c r="K549" s="2"/>
      <c r="L549" s="1"/>
      <c r="M549" s="2"/>
      <c r="N549" s="1"/>
      <c r="O549" s="2"/>
      <c r="P549" s="1"/>
      <c r="Q549" s="2"/>
      <c r="R549" s="1"/>
      <c r="S549" s="2"/>
      <c r="T549" s="169" t="str">
        <f t="shared" si="51"/>
        <v/>
      </c>
      <c r="U549" s="39" t="str">
        <f t="shared" si="52"/>
        <v/>
      </c>
      <c r="V549" s="170"/>
      <c r="W549" s="40"/>
      <c r="X549" s="41" t="str">
        <f t="shared" si="53"/>
        <v/>
      </c>
      <c r="Y549" s="205" t="str">
        <f t="shared" si="48"/>
        <v/>
      </c>
      <c r="Z549" s="205" t="str">
        <f t="shared" si="49"/>
        <v/>
      </c>
      <c r="AA549" s="163">
        <f t="shared" si="50"/>
        <v>0</v>
      </c>
    </row>
    <row r="550" spans="1:27" ht="26.1" customHeight="1" thickTop="1" thickBot="1">
      <c r="A550" s="32"/>
      <c r="B550" s="33"/>
      <c r="C550" s="32"/>
      <c r="D550" s="34"/>
      <c r="E550" s="35"/>
      <c r="F550" s="36"/>
      <c r="G550" s="34"/>
      <c r="H550" s="1"/>
      <c r="I550" s="2"/>
      <c r="J550" s="1"/>
      <c r="K550" s="2"/>
      <c r="L550" s="1"/>
      <c r="M550" s="2"/>
      <c r="N550" s="1"/>
      <c r="O550" s="2"/>
      <c r="P550" s="1"/>
      <c r="Q550" s="2"/>
      <c r="R550" s="1"/>
      <c r="S550" s="2"/>
      <c r="T550" s="169" t="str">
        <f t="shared" si="51"/>
        <v/>
      </c>
      <c r="U550" s="39" t="str">
        <f t="shared" si="52"/>
        <v/>
      </c>
      <c r="V550" s="170"/>
      <c r="W550" s="40"/>
      <c r="X550" s="41" t="str">
        <f t="shared" si="53"/>
        <v/>
      </c>
      <c r="Y550" s="205" t="str">
        <f t="shared" si="48"/>
        <v/>
      </c>
      <c r="Z550" s="205" t="str">
        <f t="shared" si="49"/>
        <v/>
      </c>
      <c r="AA550" s="163">
        <f t="shared" si="50"/>
        <v>0</v>
      </c>
    </row>
    <row r="551" spans="1:27" ht="26.1" customHeight="1" thickTop="1" thickBot="1">
      <c r="A551" s="32"/>
      <c r="B551" s="33"/>
      <c r="C551" s="32"/>
      <c r="D551" s="34"/>
      <c r="E551" s="35"/>
      <c r="F551" s="36"/>
      <c r="G551" s="34"/>
      <c r="H551" s="1"/>
      <c r="I551" s="2"/>
      <c r="J551" s="1"/>
      <c r="K551" s="2"/>
      <c r="L551" s="1"/>
      <c r="M551" s="2"/>
      <c r="N551" s="1"/>
      <c r="O551" s="2"/>
      <c r="P551" s="1"/>
      <c r="Q551" s="2"/>
      <c r="R551" s="1"/>
      <c r="S551" s="2"/>
      <c r="T551" s="169" t="str">
        <f t="shared" si="51"/>
        <v/>
      </c>
      <c r="U551" s="39" t="str">
        <f t="shared" si="52"/>
        <v/>
      </c>
      <c r="V551" s="170"/>
      <c r="W551" s="40"/>
      <c r="X551" s="41" t="str">
        <f t="shared" si="53"/>
        <v/>
      </c>
      <c r="Y551" s="205" t="str">
        <f t="shared" si="48"/>
        <v/>
      </c>
      <c r="Z551" s="205" t="str">
        <f t="shared" si="49"/>
        <v/>
      </c>
      <c r="AA551" s="163">
        <f t="shared" si="50"/>
        <v>0</v>
      </c>
    </row>
    <row r="552" spans="1:27" ht="26.1" customHeight="1" thickTop="1" thickBot="1">
      <c r="A552" s="32"/>
      <c r="B552" s="33"/>
      <c r="C552" s="32"/>
      <c r="D552" s="34"/>
      <c r="E552" s="35"/>
      <c r="F552" s="36"/>
      <c r="G552" s="34"/>
      <c r="H552" s="1"/>
      <c r="I552" s="2"/>
      <c r="J552" s="1"/>
      <c r="K552" s="2"/>
      <c r="L552" s="1"/>
      <c r="M552" s="2"/>
      <c r="N552" s="1"/>
      <c r="O552" s="2"/>
      <c r="P552" s="1"/>
      <c r="Q552" s="2"/>
      <c r="R552" s="1"/>
      <c r="S552" s="2"/>
      <c r="T552" s="169" t="str">
        <f t="shared" si="51"/>
        <v/>
      </c>
      <c r="U552" s="39" t="str">
        <f t="shared" si="52"/>
        <v/>
      </c>
      <c r="V552" s="170"/>
      <c r="W552" s="40"/>
      <c r="X552" s="41" t="str">
        <f t="shared" si="53"/>
        <v/>
      </c>
      <c r="Y552" s="205" t="str">
        <f t="shared" si="48"/>
        <v/>
      </c>
      <c r="Z552" s="205" t="str">
        <f t="shared" si="49"/>
        <v/>
      </c>
      <c r="AA552" s="163">
        <f t="shared" si="50"/>
        <v>0</v>
      </c>
    </row>
    <row r="553" spans="1:27" ht="26.1" customHeight="1" thickTop="1" thickBot="1">
      <c r="A553" s="32"/>
      <c r="B553" s="33"/>
      <c r="C553" s="32"/>
      <c r="D553" s="34"/>
      <c r="E553" s="35"/>
      <c r="F553" s="36"/>
      <c r="G553" s="34"/>
      <c r="H553" s="1"/>
      <c r="I553" s="2"/>
      <c r="J553" s="1"/>
      <c r="K553" s="2"/>
      <c r="L553" s="1"/>
      <c r="M553" s="2"/>
      <c r="N553" s="1"/>
      <c r="O553" s="2"/>
      <c r="P553" s="1"/>
      <c r="Q553" s="2"/>
      <c r="R553" s="1"/>
      <c r="S553" s="2"/>
      <c r="T553" s="169" t="str">
        <f t="shared" si="51"/>
        <v/>
      </c>
      <c r="U553" s="39" t="str">
        <f t="shared" si="52"/>
        <v/>
      </c>
      <c r="V553" s="170"/>
      <c r="W553" s="40"/>
      <c r="X553" s="41" t="str">
        <f t="shared" si="53"/>
        <v/>
      </c>
      <c r="Y553" s="205" t="str">
        <f t="shared" si="48"/>
        <v/>
      </c>
      <c r="Z553" s="205" t="str">
        <f t="shared" si="49"/>
        <v/>
      </c>
      <c r="AA553" s="163">
        <f t="shared" si="50"/>
        <v>0</v>
      </c>
    </row>
    <row r="554" spans="1:27" ht="26.1" customHeight="1" thickTop="1" thickBot="1">
      <c r="A554" s="32"/>
      <c r="B554" s="33"/>
      <c r="C554" s="32"/>
      <c r="D554" s="34"/>
      <c r="E554" s="35"/>
      <c r="F554" s="36"/>
      <c r="G554" s="34"/>
      <c r="H554" s="1"/>
      <c r="I554" s="2"/>
      <c r="J554" s="1"/>
      <c r="K554" s="2"/>
      <c r="L554" s="1"/>
      <c r="M554" s="2"/>
      <c r="N554" s="1"/>
      <c r="O554" s="2"/>
      <c r="P554" s="1"/>
      <c r="Q554" s="2"/>
      <c r="R554" s="1"/>
      <c r="S554" s="2"/>
      <c r="T554" s="169" t="str">
        <f t="shared" si="51"/>
        <v/>
      </c>
      <c r="U554" s="39" t="str">
        <f t="shared" si="52"/>
        <v/>
      </c>
      <c r="V554" s="170"/>
      <c r="W554" s="40"/>
      <c r="X554" s="41" t="str">
        <f t="shared" si="53"/>
        <v/>
      </c>
      <c r="Y554" s="205" t="str">
        <f t="shared" si="48"/>
        <v/>
      </c>
      <c r="Z554" s="205" t="str">
        <f t="shared" si="49"/>
        <v/>
      </c>
      <c r="AA554" s="163">
        <f t="shared" si="50"/>
        <v>0</v>
      </c>
    </row>
    <row r="555" spans="1:27" ht="26.1" customHeight="1" thickTop="1" thickBot="1">
      <c r="A555" s="32"/>
      <c r="B555" s="33"/>
      <c r="C555" s="32"/>
      <c r="D555" s="34"/>
      <c r="E555" s="35"/>
      <c r="F555" s="36"/>
      <c r="G555" s="34"/>
      <c r="H555" s="1"/>
      <c r="I555" s="2"/>
      <c r="J555" s="1"/>
      <c r="K555" s="2"/>
      <c r="L555" s="1"/>
      <c r="M555" s="2"/>
      <c r="N555" s="1"/>
      <c r="O555" s="2"/>
      <c r="P555" s="1"/>
      <c r="Q555" s="2"/>
      <c r="R555" s="1"/>
      <c r="S555" s="2"/>
      <c r="T555" s="169" t="str">
        <f t="shared" si="51"/>
        <v/>
      </c>
      <c r="U555" s="39" t="str">
        <f t="shared" si="52"/>
        <v/>
      </c>
      <c r="V555" s="170"/>
      <c r="W555" s="40"/>
      <c r="X555" s="41" t="str">
        <f t="shared" si="53"/>
        <v/>
      </c>
      <c r="Y555" s="205" t="str">
        <f t="shared" si="48"/>
        <v/>
      </c>
      <c r="Z555" s="205" t="str">
        <f t="shared" si="49"/>
        <v/>
      </c>
      <c r="AA555" s="163">
        <f t="shared" si="50"/>
        <v>0</v>
      </c>
    </row>
    <row r="556" spans="1:27" ht="26.1" customHeight="1" thickTop="1" thickBot="1">
      <c r="A556" s="32"/>
      <c r="B556" s="33"/>
      <c r="C556" s="32"/>
      <c r="D556" s="34"/>
      <c r="E556" s="35"/>
      <c r="F556" s="36"/>
      <c r="G556" s="34"/>
      <c r="H556" s="1"/>
      <c r="I556" s="2"/>
      <c r="J556" s="1"/>
      <c r="K556" s="2"/>
      <c r="L556" s="1"/>
      <c r="M556" s="2"/>
      <c r="N556" s="1"/>
      <c r="O556" s="2"/>
      <c r="P556" s="1"/>
      <c r="Q556" s="2"/>
      <c r="R556" s="1"/>
      <c r="S556" s="2"/>
      <c r="T556" s="169" t="str">
        <f t="shared" si="51"/>
        <v/>
      </c>
      <c r="U556" s="39" t="str">
        <f t="shared" si="52"/>
        <v/>
      </c>
      <c r="V556" s="170"/>
      <c r="W556" s="40"/>
      <c r="X556" s="41" t="str">
        <f t="shared" si="53"/>
        <v/>
      </c>
      <c r="Y556" s="205" t="str">
        <f t="shared" si="48"/>
        <v/>
      </c>
      <c r="Z556" s="205" t="str">
        <f t="shared" si="49"/>
        <v/>
      </c>
      <c r="AA556" s="163">
        <f t="shared" si="50"/>
        <v>0</v>
      </c>
    </row>
    <row r="557" spans="1:27" ht="26.1" customHeight="1" thickTop="1" thickBot="1">
      <c r="A557" s="32"/>
      <c r="B557" s="33"/>
      <c r="C557" s="32"/>
      <c r="D557" s="34"/>
      <c r="E557" s="35"/>
      <c r="F557" s="36"/>
      <c r="G557" s="34"/>
      <c r="H557" s="1"/>
      <c r="I557" s="2"/>
      <c r="J557" s="1"/>
      <c r="K557" s="2"/>
      <c r="L557" s="1"/>
      <c r="M557" s="2"/>
      <c r="N557" s="1"/>
      <c r="O557" s="2"/>
      <c r="P557" s="1"/>
      <c r="Q557" s="2"/>
      <c r="R557" s="1"/>
      <c r="S557" s="2"/>
      <c r="T557" s="169" t="str">
        <f t="shared" si="51"/>
        <v/>
      </c>
      <c r="U557" s="39" t="str">
        <f t="shared" si="52"/>
        <v/>
      </c>
      <c r="V557" s="170"/>
      <c r="W557" s="40"/>
      <c r="X557" s="41" t="str">
        <f t="shared" si="53"/>
        <v/>
      </c>
      <c r="Y557" s="205" t="str">
        <f t="shared" si="48"/>
        <v/>
      </c>
      <c r="Z557" s="205" t="str">
        <f t="shared" si="49"/>
        <v/>
      </c>
      <c r="AA557" s="163">
        <f t="shared" si="50"/>
        <v>0</v>
      </c>
    </row>
    <row r="558" spans="1:27" ht="26.1" customHeight="1" thickTop="1" thickBot="1">
      <c r="A558" s="32"/>
      <c r="B558" s="33"/>
      <c r="C558" s="32"/>
      <c r="D558" s="34"/>
      <c r="E558" s="35"/>
      <c r="F558" s="36"/>
      <c r="G558" s="34"/>
      <c r="H558" s="1"/>
      <c r="I558" s="2"/>
      <c r="J558" s="1"/>
      <c r="K558" s="2"/>
      <c r="L558" s="1"/>
      <c r="M558" s="2"/>
      <c r="N558" s="1"/>
      <c r="O558" s="2"/>
      <c r="P558" s="1"/>
      <c r="Q558" s="2"/>
      <c r="R558" s="1"/>
      <c r="S558" s="2"/>
      <c r="T558" s="169" t="str">
        <f t="shared" si="51"/>
        <v/>
      </c>
      <c r="U558" s="39" t="str">
        <f t="shared" si="52"/>
        <v/>
      </c>
      <c r="V558" s="170"/>
      <c r="W558" s="40"/>
      <c r="X558" s="41" t="str">
        <f t="shared" si="53"/>
        <v/>
      </c>
      <c r="Y558" s="205" t="str">
        <f t="shared" si="48"/>
        <v/>
      </c>
      <c r="Z558" s="205" t="str">
        <f t="shared" si="49"/>
        <v/>
      </c>
      <c r="AA558" s="163">
        <f t="shared" si="50"/>
        <v>0</v>
      </c>
    </row>
    <row r="559" spans="1:27" ht="26.1" customHeight="1" thickTop="1" thickBot="1">
      <c r="A559" s="32"/>
      <c r="B559" s="33"/>
      <c r="C559" s="32"/>
      <c r="D559" s="34"/>
      <c r="E559" s="35"/>
      <c r="F559" s="36"/>
      <c r="G559" s="34"/>
      <c r="H559" s="1"/>
      <c r="I559" s="2"/>
      <c r="J559" s="1"/>
      <c r="K559" s="2"/>
      <c r="L559" s="1"/>
      <c r="M559" s="2"/>
      <c r="N559" s="1"/>
      <c r="O559" s="2"/>
      <c r="P559" s="1"/>
      <c r="Q559" s="2"/>
      <c r="R559" s="1"/>
      <c r="S559" s="2"/>
      <c r="T559" s="169" t="str">
        <f t="shared" si="51"/>
        <v/>
      </c>
      <c r="U559" s="39" t="str">
        <f t="shared" si="52"/>
        <v/>
      </c>
      <c r="V559" s="170"/>
      <c r="W559" s="40"/>
      <c r="X559" s="41" t="str">
        <f t="shared" si="53"/>
        <v/>
      </c>
      <c r="Y559" s="205" t="str">
        <f t="shared" si="48"/>
        <v/>
      </c>
      <c r="Z559" s="205" t="str">
        <f t="shared" si="49"/>
        <v/>
      </c>
      <c r="AA559" s="163">
        <f t="shared" si="50"/>
        <v>0</v>
      </c>
    </row>
    <row r="560" spans="1:27" ht="26.1" customHeight="1" thickTop="1" thickBot="1">
      <c r="A560" s="32"/>
      <c r="B560" s="33"/>
      <c r="C560" s="32"/>
      <c r="D560" s="34"/>
      <c r="E560" s="35"/>
      <c r="F560" s="36"/>
      <c r="G560" s="34"/>
      <c r="H560" s="1"/>
      <c r="I560" s="2"/>
      <c r="J560" s="1"/>
      <c r="K560" s="2"/>
      <c r="L560" s="1"/>
      <c r="M560" s="2"/>
      <c r="N560" s="1"/>
      <c r="O560" s="2"/>
      <c r="P560" s="1"/>
      <c r="Q560" s="2"/>
      <c r="R560" s="1"/>
      <c r="S560" s="2"/>
      <c r="T560" s="169" t="str">
        <f t="shared" si="51"/>
        <v/>
      </c>
      <c r="U560" s="39" t="str">
        <f t="shared" si="52"/>
        <v/>
      </c>
      <c r="V560" s="170"/>
      <c r="W560" s="40"/>
      <c r="X560" s="41" t="str">
        <f t="shared" si="53"/>
        <v/>
      </c>
      <c r="Y560" s="205" t="str">
        <f t="shared" si="48"/>
        <v/>
      </c>
      <c r="Z560" s="205" t="str">
        <f t="shared" si="49"/>
        <v/>
      </c>
      <c r="AA560" s="163">
        <f t="shared" si="50"/>
        <v>0</v>
      </c>
    </row>
    <row r="561" spans="1:27" ht="26.1" customHeight="1" thickTop="1" thickBot="1">
      <c r="A561" s="32"/>
      <c r="B561" s="33"/>
      <c r="C561" s="32"/>
      <c r="D561" s="34"/>
      <c r="E561" s="35"/>
      <c r="F561" s="36"/>
      <c r="G561" s="34"/>
      <c r="H561" s="1"/>
      <c r="I561" s="2"/>
      <c r="J561" s="1"/>
      <c r="K561" s="2"/>
      <c r="L561" s="1"/>
      <c r="M561" s="2"/>
      <c r="N561" s="1"/>
      <c r="O561" s="2"/>
      <c r="P561" s="1"/>
      <c r="Q561" s="2"/>
      <c r="R561" s="1"/>
      <c r="S561" s="2"/>
      <c r="T561" s="169" t="str">
        <f t="shared" si="51"/>
        <v/>
      </c>
      <c r="U561" s="39" t="str">
        <f t="shared" si="52"/>
        <v/>
      </c>
      <c r="V561" s="170"/>
      <c r="W561" s="40"/>
      <c r="X561" s="41" t="str">
        <f t="shared" si="53"/>
        <v/>
      </c>
      <c r="Y561" s="205" t="str">
        <f t="shared" si="48"/>
        <v/>
      </c>
      <c r="Z561" s="205" t="str">
        <f t="shared" si="49"/>
        <v/>
      </c>
      <c r="AA561" s="163">
        <f t="shared" si="50"/>
        <v>0</v>
      </c>
    </row>
    <row r="562" spans="1:27" ht="26.1" customHeight="1" thickTop="1" thickBot="1">
      <c r="A562" s="32"/>
      <c r="B562" s="33"/>
      <c r="C562" s="32"/>
      <c r="D562" s="34"/>
      <c r="E562" s="35"/>
      <c r="F562" s="36"/>
      <c r="G562" s="34"/>
      <c r="H562" s="1"/>
      <c r="I562" s="2"/>
      <c r="J562" s="1"/>
      <c r="K562" s="2"/>
      <c r="L562" s="1"/>
      <c r="M562" s="2"/>
      <c r="N562" s="1"/>
      <c r="O562" s="2"/>
      <c r="P562" s="1"/>
      <c r="Q562" s="2"/>
      <c r="R562" s="1"/>
      <c r="S562" s="2"/>
      <c r="T562" s="169" t="str">
        <f t="shared" si="51"/>
        <v/>
      </c>
      <c r="U562" s="39" t="str">
        <f t="shared" si="52"/>
        <v/>
      </c>
      <c r="V562" s="170"/>
      <c r="W562" s="40"/>
      <c r="X562" s="41" t="str">
        <f t="shared" si="53"/>
        <v/>
      </c>
      <c r="Y562" s="205" t="str">
        <f t="shared" si="48"/>
        <v/>
      </c>
      <c r="Z562" s="205" t="str">
        <f t="shared" si="49"/>
        <v/>
      </c>
      <c r="AA562" s="163">
        <f t="shared" si="50"/>
        <v>0</v>
      </c>
    </row>
    <row r="563" spans="1:27" ht="26.1" customHeight="1" thickTop="1" thickBot="1">
      <c r="A563" s="32"/>
      <c r="B563" s="33"/>
      <c r="C563" s="32"/>
      <c r="D563" s="34"/>
      <c r="E563" s="35"/>
      <c r="F563" s="36"/>
      <c r="G563" s="34"/>
      <c r="H563" s="1"/>
      <c r="I563" s="2"/>
      <c r="J563" s="1"/>
      <c r="K563" s="2"/>
      <c r="L563" s="1"/>
      <c r="M563" s="2"/>
      <c r="N563" s="1"/>
      <c r="O563" s="2"/>
      <c r="P563" s="1"/>
      <c r="Q563" s="2"/>
      <c r="R563" s="1"/>
      <c r="S563" s="2"/>
      <c r="T563" s="169" t="str">
        <f t="shared" si="51"/>
        <v/>
      </c>
      <c r="U563" s="39" t="str">
        <f t="shared" si="52"/>
        <v/>
      </c>
      <c r="V563" s="170"/>
      <c r="W563" s="40"/>
      <c r="X563" s="41" t="str">
        <f t="shared" si="53"/>
        <v/>
      </c>
      <c r="Y563" s="205" t="str">
        <f t="shared" si="48"/>
        <v/>
      </c>
      <c r="Z563" s="205" t="str">
        <f t="shared" si="49"/>
        <v/>
      </c>
      <c r="AA563" s="163">
        <f t="shared" si="50"/>
        <v>0</v>
      </c>
    </row>
    <row r="564" spans="1:27" ht="26.1" customHeight="1" thickTop="1" thickBot="1">
      <c r="A564" s="32"/>
      <c r="B564" s="33"/>
      <c r="C564" s="32"/>
      <c r="D564" s="34"/>
      <c r="E564" s="35"/>
      <c r="F564" s="36"/>
      <c r="G564" s="34"/>
      <c r="H564" s="1"/>
      <c r="I564" s="2"/>
      <c r="J564" s="1"/>
      <c r="K564" s="2"/>
      <c r="L564" s="1"/>
      <c r="M564" s="2"/>
      <c r="N564" s="1"/>
      <c r="O564" s="2"/>
      <c r="P564" s="1"/>
      <c r="Q564" s="2"/>
      <c r="R564" s="1"/>
      <c r="S564" s="2"/>
      <c r="T564" s="169" t="str">
        <f t="shared" si="51"/>
        <v/>
      </c>
      <c r="U564" s="39" t="str">
        <f t="shared" si="52"/>
        <v/>
      </c>
      <c r="V564" s="170"/>
      <c r="W564" s="40"/>
      <c r="X564" s="41" t="str">
        <f t="shared" si="53"/>
        <v/>
      </c>
      <c r="Y564" s="205" t="str">
        <f t="shared" si="48"/>
        <v/>
      </c>
      <c r="Z564" s="205" t="str">
        <f t="shared" si="49"/>
        <v/>
      </c>
      <c r="AA564" s="163">
        <f t="shared" si="50"/>
        <v>0</v>
      </c>
    </row>
    <row r="565" spans="1:27" ht="26.1" customHeight="1" thickTop="1" thickBot="1">
      <c r="A565" s="32"/>
      <c r="B565" s="33"/>
      <c r="C565" s="32"/>
      <c r="D565" s="34"/>
      <c r="E565" s="35"/>
      <c r="F565" s="36"/>
      <c r="G565" s="34"/>
      <c r="H565" s="1"/>
      <c r="I565" s="2"/>
      <c r="J565" s="1"/>
      <c r="K565" s="2"/>
      <c r="L565" s="1"/>
      <c r="M565" s="2"/>
      <c r="N565" s="1"/>
      <c r="O565" s="2"/>
      <c r="P565" s="1"/>
      <c r="Q565" s="2"/>
      <c r="R565" s="1"/>
      <c r="S565" s="2"/>
      <c r="T565" s="169" t="str">
        <f t="shared" si="51"/>
        <v/>
      </c>
      <c r="U565" s="39" t="str">
        <f t="shared" si="52"/>
        <v/>
      </c>
      <c r="V565" s="170"/>
      <c r="W565" s="40"/>
      <c r="X565" s="41" t="str">
        <f t="shared" si="53"/>
        <v/>
      </c>
      <c r="Y565" s="205" t="str">
        <f t="shared" si="48"/>
        <v/>
      </c>
      <c r="Z565" s="205" t="str">
        <f t="shared" si="49"/>
        <v/>
      </c>
      <c r="AA565" s="163">
        <f t="shared" si="50"/>
        <v>0</v>
      </c>
    </row>
    <row r="566" spans="1:27" ht="26.1" customHeight="1" thickTop="1" thickBot="1">
      <c r="A566" s="32"/>
      <c r="B566" s="33"/>
      <c r="C566" s="32"/>
      <c r="D566" s="34"/>
      <c r="E566" s="35"/>
      <c r="F566" s="36"/>
      <c r="G566" s="34"/>
      <c r="H566" s="1"/>
      <c r="I566" s="2"/>
      <c r="J566" s="1"/>
      <c r="K566" s="2"/>
      <c r="L566" s="1"/>
      <c r="M566" s="2"/>
      <c r="N566" s="1"/>
      <c r="O566" s="2"/>
      <c r="P566" s="1"/>
      <c r="Q566" s="2"/>
      <c r="R566" s="1"/>
      <c r="S566" s="2"/>
      <c r="T566" s="169" t="str">
        <f t="shared" si="51"/>
        <v/>
      </c>
      <c r="U566" s="39" t="str">
        <f t="shared" si="52"/>
        <v/>
      </c>
      <c r="V566" s="170"/>
      <c r="W566" s="40"/>
      <c r="X566" s="41" t="str">
        <f t="shared" si="53"/>
        <v/>
      </c>
      <c r="Y566" s="205" t="str">
        <f t="shared" si="48"/>
        <v/>
      </c>
      <c r="Z566" s="205" t="str">
        <f t="shared" si="49"/>
        <v/>
      </c>
      <c r="AA566" s="163">
        <f t="shared" si="50"/>
        <v>0</v>
      </c>
    </row>
    <row r="567" spans="1:27" ht="26.1" customHeight="1" thickTop="1" thickBot="1">
      <c r="A567" s="32"/>
      <c r="B567" s="33"/>
      <c r="C567" s="32"/>
      <c r="D567" s="34"/>
      <c r="E567" s="35"/>
      <c r="F567" s="36"/>
      <c r="G567" s="34"/>
      <c r="H567" s="1"/>
      <c r="I567" s="2"/>
      <c r="J567" s="1"/>
      <c r="K567" s="2"/>
      <c r="L567" s="1"/>
      <c r="M567" s="2"/>
      <c r="N567" s="1"/>
      <c r="O567" s="2"/>
      <c r="P567" s="1"/>
      <c r="Q567" s="2"/>
      <c r="R567" s="1"/>
      <c r="S567" s="2"/>
      <c r="T567" s="169" t="str">
        <f t="shared" si="51"/>
        <v/>
      </c>
      <c r="U567" s="39" t="str">
        <f t="shared" si="52"/>
        <v/>
      </c>
      <c r="V567" s="170"/>
      <c r="W567" s="40"/>
      <c r="X567" s="41" t="str">
        <f t="shared" si="53"/>
        <v/>
      </c>
      <c r="Y567" s="205" t="str">
        <f t="shared" si="48"/>
        <v/>
      </c>
      <c r="Z567" s="205" t="str">
        <f t="shared" si="49"/>
        <v/>
      </c>
      <c r="AA567" s="163">
        <f t="shared" si="50"/>
        <v>0</v>
      </c>
    </row>
    <row r="568" spans="1:27" ht="26.1" customHeight="1" thickTop="1" thickBot="1">
      <c r="A568" s="32"/>
      <c r="B568" s="33"/>
      <c r="C568" s="32"/>
      <c r="D568" s="34"/>
      <c r="E568" s="35"/>
      <c r="F568" s="36"/>
      <c r="G568" s="34"/>
      <c r="H568" s="1"/>
      <c r="I568" s="2"/>
      <c r="J568" s="1"/>
      <c r="K568" s="2"/>
      <c r="L568" s="1"/>
      <c r="M568" s="2"/>
      <c r="N568" s="1"/>
      <c r="O568" s="2"/>
      <c r="P568" s="1"/>
      <c r="Q568" s="2"/>
      <c r="R568" s="1"/>
      <c r="S568" s="2"/>
      <c r="T568" s="169" t="str">
        <f t="shared" si="51"/>
        <v/>
      </c>
      <c r="U568" s="39" t="str">
        <f t="shared" si="52"/>
        <v/>
      </c>
      <c r="V568" s="170"/>
      <c r="W568" s="40"/>
      <c r="X568" s="41" t="str">
        <f t="shared" si="53"/>
        <v/>
      </c>
      <c r="Y568" s="205" t="str">
        <f t="shared" si="48"/>
        <v/>
      </c>
      <c r="Z568" s="205" t="str">
        <f t="shared" si="49"/>
        <v/>
      </c>
      <c r="AA568" s="163">
        <f t="shared" si="50"/>
        <v>0</v>
      </c>
    </row>
    <row r="569" spans="1:27" ht="26.1" customHeight="1" thickTop="1" thickBot="1">
      <c r="A569" s="32"/>
      <c r="B569" s="33"/>
      <c r="C569" s="32"/>
      <c r="D569" s="34"/>
      <c r="E569" s="35"/>
      <c r="F569" s="36"/>
      <c r="G569" s="34"/>
      <c r="H569" s="1"/>
      <c r="I569" s="2"/>
      <c r="J569" s="1"/>
      <c r="K569" s="2"/>
      <c r="L569" s="1"/>
      <c r="M569" s="2"/>
      <c r="N569" s="1"/>
      <c r="O569" s="2"/>
      <c r="P569" s="1"/>
      <c r="Q569" s="2"/>
      <c r="R569" s="1"/>
      <c r="S569" s="2"/>
      <c r="T569" s="169" t="str">
        <f t="shared" si="51"/>
        <v/>
      </c>
      <c r="U569" s="39" t="str">
        <f t="shared" si="52"/>
        <v/>
      </c>
      <c r="V569" s="170"/>
      <c r="W569" s="40"/>
      <c r="X569" s="41" t="str">
        <f t="shared" si="53"/>
        <v/>
      </c>
      <c r="Y569" s="205" t="str">
        <f t="shared" si="48"/>
        <v/>
      </c>
      <c r="Z569" s="205" t="str">
        <f t="shared" si="49"/>
        <v/>
      </c>
      <c r="AA569" s="163">
        <f t="shared" si="50"/>
        <v>0</v>
      </c>
    </row>
    <row r="570" spans="1:27" ht="26.1" customHeight="1" thickTop="1" thickBot="1">
      <c r="A570" s="32"/>
      <c r="B570" s="33"/>
      <c r="C570" s="32"/>
      <c r="D570" s="34"/>
      <c r="E570" s="35"/>
      <c r="F570" s="36"/>
      <c r="G570" s="34"/>
      <c r="H570" s="1"/>
      <c r="I570" s="2"/>
      <c r="J570" s="1"/>
      <c r="K570" s="2"/>
      <c r="L570" s="1"/>
      <c r="M570" s="2"/>
      <c r="N570" s="1"/>
      <c r="O570" s="2"/>
      <c r="P570" s="1"/>
      <c r="Q570" s="2"/>
      <c r="R570" s="1"/>
      <c r="S570" s="2"/>
      <c r="T570" s="169" t="str">
        <f t="shared" si="51"/>
        <v/>
      </c>
      <c r="U570" s="39" t="str">
        <f t="shared" si="52"/>
        <v/>
      </c>
      <c r="V570" s="170"/>
      <c r="W570" s="40"/>
      <c r="X570" s="41" t="str">
        <f t="shared" si="53"/>
        <v/>
      </c>
      <c r="Y570" s="205" t="str">
        <f t="shared" si="48"/>
        <v/>
      </c>
      <c r="Z570" s="205" t="str">
        <f t="shared" si="49"/>
        <v/>
      </c>
      <c r="AA570" s="163">
        <f t="shared" si="50"/>
        <v>0</v>
      </c>
    </row>
    <row r="571" spans="1:27" ht="26.1" customHeight="1" thickTop="1" thickBot="1">
      <c r="A571" s="32"/>
      <c r="B571" s="33"/>
      <c r="C571" s="32"/>
      <c r="D571" s="34"/>
      <c r="E571" s="35"/>
      <c r="F571" s="36"/>
      <c r="G571" s="34"/>
      <c r="H571" s="1"/>
      <c r="I571" s="2"/>
      <c r="J571" s="1"/>
      <c r="K571" s="2"/>
      <c r="L571" s="1"/>
      <c r="M571" s="2"/>
      <c r="N571" s="1"/>
      <c r="O571" s="2"/>
      <c r="P571" s="1"/>
      <c r="Q571" s="2"/>
      <c r="R571" s="1"/>
      <c r="S571" s="2"/>
      <c r="T571" s="169" t="str">
        <f t="shared" si="51"/>
        <v/>
      </c>
      <c r="U571" s="39" t="str">
        <f t="shared" si="52"/>
        <v/>
      </c>
      <c r="V571" s="170"/>
      <c r="W571" s="40"/>
      <c r="X571" s="41" t="str">
        <f t="shared" si="53"/>
        <v/>
      </c>
      <c r="Y571" s="205" t="str">
        <f t="shared" si="48"/>
        <v/>
      </c>
      <c r="Z571" s="205" t="str">
        <f t="shared" si="49"/>
        <v/>
      </c>
      <c r="AA571" s="163">
        <f t="shared" si="50"/>
        <v>0</v>
      </c>
    </row>
    <row r="572" spans="1:27" ht="26.1" customHeight="1" thickTop="1" thickBot="1">
      <c r="A572" s="32"/>
      <c r="B572" s="33"/>
      <c r="C572" s="32"/>
      <c r="D572" s="34"/>
      <c r="E572" s="35"/>
      <c r="F572" s="36"/>
      <c r="G572" s="34"/>
      <c r="H572" s="1"/>
      <c r="I572" s="2"/>
      <c r="J572" s="1"/>
      <c r="K572" s="2"/>
      <c r="L572" s="1"/>
      <c r="M572" s="2"/>
      <c r="N572" s="1"/>
      <c r="O572" s="2"/>
      <c r="P572" s="1"/>
      <c r="Q572" s="2"/>
      <c r="R572" s="1"/>
      <c r="S572" s="2"/>
      <c r="T572" s="169" t="str">
        <f t="shared" si="51"/>
        <v/>
      </c>
      <c r="U572" s="39" t="str">
        <f t="shared" si="52"/>
        <v/>
      </c>
      <c r="V572" s="170"/>
      <c r="W572" s="40"/>
      <c r="X572" s="41" t="str">
        <f t="shared" si="53"/>
        <v/>
      </c>
      <c r="Y572" s="205" t="str">
        <f t="shared" si="48"/>
        <v/>
      </c>
      <c r="Z572" s="205" t="str">
        <f t="shared" si="49"/>
        <v/>
      </c>
      <c r="AA572" s="163">
        <f t="shared" si="50"/>
        <v>0</v>
      </c>
    </row>
    <row r="573" spans="1:27" ht="26.1" customHeight="1" thickTop="1" thickBot="1">
      <c r="A573" s="32"/>
      <c r="B573" s="33"/>
      <c r="C573" s="32"/>
      <c r="D573" s="34"/>
      <c r="E573" s="35"/>
      <c r="F573" s="36"/>
      <c r="G573" s="34"/>
      <c r="H573" s="1"/>
      <c r="I573" s="2"/>
      <c r="J573" s="1"/>
      <c r="K573" s="2"/>
      <c r="L573" s="1"/>
      <c r="M573" s="2"/>
      <c r="N573" s="1"/>
      <c r="O573" s="2"/>
      <c r="P573" s="1"/>
      <c r="Q573" s="2"/>
      <c r="R573" s="1"/>
      <c r="S573" s="2"/>
      <c r="T573" s="169" t="str">
        <f t="shared" si="51"/>
        <v/>
      </c>
      <c r="U573" s="39" t="str">
        <f t="shared" si="52"/>
        <v/>
      </c>
      <c r="V573" s="170"/>
      <c r="W573" s="40"/>
      <c r="X573" s="41" t="str">
        <f t="shared" si="53"/>
        <v/>
      </c>
      <c r="Y573" s="205" t="str">
        <f t="shared" si="48"/>
        <v/>
      </c>
      <c r="Z573" s="205" t="str">
        <f t="shared" si="49"/>
        <v/>
      </c>
      <c r="AA573" s="163">
        <f t="shared" si="50"/>
        <v>0</v>
      </c>
    </row>
    <row r="574" spans="1:27" ht="26.1" customHeight="1" thickTop="1" thickBot="1">
      <c r="A574" s="32"/>
      <c r="B574" s="33"/>
      <c r="C574" s="32"/>
      <c r="D574" s="34"/>
      <c r="E574" s="35"/>
      <c r="F574" s="36"/>
      <c r="G574" s="34"/>
      <c r="H574" s="1"/>
      <c r="I574" s="2"/>
      <c r="J574" s="1"/>
      <c r="K574" s="2"/>
      <c r="L574" s="1"/>
      <c r="M574" s="2"/>
      <c r="N574" s="1"/>
      <c r="O574" s="2"/>
      <c r="P574" s="1"/>
      <c r="Q574" s="2"/>
      <c r="R574" s="1"/>
      <c r="S574" s="2"/>
      <c r="T574" s="169" t="str">
        <f t="shared" si="51"/>
        <v/>
      </c>
      <c r="U574" s="39" t="str">
        <f t="shared" si="52"/>
        <v/>
      </c>
      <c r="V574" s="170"/>
      <c r="W574" s="40"/>
      <c r="X574" s="41" t="str">
        <f t="shared" si="53"/>
        <v/>
      </c>
      <c r="Y574" s="205" t="str">
        <f t="shared" si="48"/>
        <v/>
      </c>
      <c r="Z574" s="205" t="str">
        <f t="shared" si="49"/>
        <v/>
      </c>
      <c r="AA574" s="163">
        <f t="shared" si="50"/>
        <v>0</v>
      </c>
    </row>
    <row r="575" spans="1:27" ht="26.1" customHeight="1" thickTop="1" thickBot="1">
      <c r="A575" s="32"/>
      <c r="B575" s="33"/>
      <c r="C575" s="32"/>
      <c r="D575" s="34"/>
      <c r="E575" s="35"/>
      <c r="F575" s="36"/>
      <c r="G575" s="34"/>
      <c r="H575" s="1"/>
      <c r="I575" s="2"/>
      <c r="J575" s="1"/>
      <c r="K575" s="2"/>
      <c r="L575" s="1"/>
      <c r="M575" s="2"/>
      <c r="N575" s="1"/>
      <c r="O575" s="2"/>
      <c r="P575" s="1"/>
      <c r="Q575" s="2"/>
      <c r="R575" s="1"/>
      <c r="S575" s="2"/>
      <c r="T575" s="169" t="str">
        <f t="shared" si="51"/>
        <v/>
      </c>
      <c r="U575" s="39" t="str">
        <f t="shared" si="52"/>
        <v/>
      </c>
      <c r="V575" s="170"/>
      <c r="W575" s="40"/>
      <c r="X575" s="41" t="str">
        <f t="shared" si="53"/>
        <v/>
      </c>
      <c r="Y575" s="205" t="str">
        <f t="shared" si="48"/>
        <v/>
      </c>
      <c r="Z575" s="205" t="str">
        <f t="shared" si="49"/>
        <v/>
      </c>
      <c r="AA575" s="163">
        <f t="shared" si="50"/>
        <v>0</v>
      </c>
    </row>
    <row r="576" spans="1:27" ht="26.1" customHeight="1" thickTop="1" thickBot="1">
      <c r="A576" s="32"/>
      <c r="B576" s="33"/>
      <c r="C576" s="32"/>
      <c r="D576" s="34"/>
      <c r="E576" s="35"/>
      <c r="F576" s="36"/>
      <c r="G576" s="34"/>
      <c r="H576" s="1"/>
      <c r="I576" s="2"/>
      <c r="J576" s="1"/>
      <c r="K576" s="2"/>
      <c r="L576" s="1"/>
      <c r="M576" s="2"/>
      <c r="N576" s="1"/>
      <c r="O576" s="2"/>
      <c r="P576" s="1"/>
      <c r="Q576" s="2"/>
      <c r="R576" s="1"/>
      <c r="S576" s="2"/>
      <c r="T576" s="169" t="str">
        <f t="shared" si="51"/>
        <v/>
      </c>
      <c r="U576" s="39" t="str">
        <f t="shared" si="52"/>
        <v/>
      </c>
      <c r="V576" s="170"/>
      <c r="W576" s="40"/>
      <c r="X576" s="41" t="str">
        <f t="shared" si="53"/>
        <v/>
      </c>
      <c r="Y576" s="205" t="str">
        <f t="shared" si="48"/>
        <v/>
      </c>
      <c r="Z576" s="205" t="str">
        <f t="shared" si="49"/>
        <v/>
      </c>
      <c r="AA576" s="163">
        <f t="shared" si="50"/>
        <v>0</v>
      </c>
    </row>
    <row r="577" spans="1:27" ht="26.1" customHeight="1" thickTop="1" thickBot="1">
      <c r="A577" s="32"/>
      <c r="B577" s="33"/>
      <c r="C577" s="32"/>
      <c r="D577" s="34"/>
      <c r="E577" s="35"/>
      <c r="F577" s="36"/>
      <c r="G577" s="34"/>
      <c r="H577" s="1"/>
      <c r="I577" s="2"/>
      <c r="J577" s="1"/>
      <c r="K577" s="2"/>
      <c r="L577" s="1"/>
      <c r="M577" s="2"/>
      <c r="N577" s="1"/>
      <c r="O577" s="2"/>
      <c r="P577" s="1"/>
      <c r="Q577" s="2"/>
      <c r="R577" s="1"/>
      <c r="S577" s="2"/>
      <c r="T577" s="169" t="str">
        <f t="shared" si="51"/>
        <v/>
      </c>
      <c r="U577" s="39" t="str">
        <f t="shared" si="52"/>
        <v/>
      </c>
      <c r="V577" s="170"/>
      <c r="W577" s="40"/>
      <c r="X577" s="41" t="str">
        <f t="shared" si="53"/>
        <v/>
      </c>
      <c r="Y577" s="205" t="str">
        <f t="shared" si="48"/>
        <v/>
      </c>
      <c r="Z577" s="205" t="str">
        <f t="shared" si="49"/>
        <v/>
      </c>
      <c r="AA577" s="163">
        <f t="shared" si="50"/>
        <v>0</v>
      </c>
    </row>
    <row r="578" spans="1:27" ht="26.1" customHeight="1" thickTop="1" thickBot="1">
      <c r="A578" s="32"/>
      <c r="B578" s="33"/>
      <c r="C578" s="32"/>
      <c r="D578" s="34"/>
      <c r="E578" s="35"/>
      <c r="F578" s="36"/>
      <c r="G578" s="34"/>
      <c r="H578" s="1"/>
      <c r="I578" s="2"/>
      <c r="J578" s="1"/>
      <c r="K578" s="2"/>
      <c r="L578" s="1"/>
      <c r="M578" s="2"/>
      <c r="N578" s="1"/>
      <c r="O578" s="2"/>
      <c r="P578" s="1"/>
      <c r="Q578" s="2"/>
      <c r="R578" s="1"/>
      <c r="S578" s="2"/>
      <c r="T578" s="169" t="str">
        <f t="shared" si="51"/>
        <v/>
      </c>
      <c r="U578" s="39" t="str">
        <f t="shared" si="52"/>
        <v/>
      </c>
      <c r="V578" s="170"/>
      <c r="W578" s="40"/>
      <c r="X578" s="41" t="str">
        <f t="shared" si="53"/>
        <v/>
      </c>
      <c r="Y578" s="205" t="str">
        <f t="shared" si="48"/>
        <v/>
      </c>
      <c r="Z578" s="205" t="str">
        <f t="shared" si="49"/>
        <v/>
      </c>
      <c r="AA578" s="163">
        <f t="shared" si="50"/>
        <v>0</v>
      </c>
    </row>
    <row r="579" spans="1:27" ht="26.1" customHeight="1" thickTop="1" thickBot="1">
      <c r="A579" s="32"/>
      <c r="B579" s="33"/>
      <c r="C579" s="32"/>
      <c r="D579" s="34"/>
      <c r="E579" s="35"/>
      <c r="F579" s="36"/>
      <c r="G579" s="34"/>
      <c r="H579" s="1"/>
      <c r="I579" s="2"/>
      <c r="J579" s="1"/>
      <c r="K579" s="2"/>
      <c r="L579" s="1"/>
      <c r="M579" s="2"/>
      <c r="N579" s="1"/>
      <c r="O579" s="2"/>
      <c r="P579" s="1"/>
      <c r="Q579" s="2"/>
      <c r="R579" s="1"/>
      <c r="S579" s="2"/>
      <c r="T579" s="169" t="str">
        <f t="shared" si="51"/>
        <v/>
      </c>
      <c r="U579" s="39" t="str">
        <f t="shared" si="52"/>
        <v/>
      </c>
      <c r="V579" s="170"/>
      <c r="W579" s="40"/>
      <c r="X579" s="41" t="str">
        <f t="shared" si="53"/>
        <v/>
      </c>
      <c r="Y579" s="205" t="str">
        <f t="shared" si="48"/>
        <v/>
      </c>
      <c r="Z579" s="205" t="str">
        <f t="shared" si="49"/>
        <v/>
      </c>
      <c r="AA579" s="163">
        <f t="shared" si="50"/>
        <v>0</v>
      </c>
    </row>
    <row r="580" spans="1:27" ht="26.1" customHeight="1" thickTop="1" thickBot="1">
      <c r="A580" s="32"/>
      <c r="B580" s="33"/>
      <c r="C580" s="32"/>
      <c r="D580" s="34"/>
      <c r="E580" s="35"/>
      <c r="F580" s="36"/>
      <c r="G580" s="34"/>
      <c r="H580" s="1"/>
      <c r="I580" s="2"/>
      <c r="J580" s="1"/>
      <c r="K580" s="2"/>
      <c r="L580" s="1"/>
      <c r="M580" s="2"/>
      <c r="N580" s="1"/>
      <c r="O580" s="2"/>
      <c r="P580" s="1"/>
      <c r="Q580" s="2"/>
      <c r="R580" s="1"/>
      <c r="S580" s="2"/>
      <c r="T580" s="169" t="str">
        <f t="shared" si="51"/>
        <v/>
      </c>
      <c r="U580" s="39" t="str">
        <f t="shared" si="52"/>
        <v/>
      </c>
      <c r="V580" s="170"/>
      <c r="W580" s="40"/>
      <c r="X580" s="41" t="str">
        <f t="shared" si="53"/>
        <v/>
      </c>
      <c r="Y580" s="205" t="str">
        <f t="shared" si="48"/>
        <v/>
      </c>
      <c r="Z580" s="205" t="str">
        <f t="shared" si="49"/>
        <v/>
      </c>
      <c r="AA580" s="163">
        <f t="shared" si="50"/>
        <v>0</v>
      </c>
    </row>
    <row r="581" spans="1:27" ht="26.1" customHeight="1" thickTop="1" thickBot="1">
      <c r="A581" s="32"/>
      <c r="B581" s="33"/>
      <c r="C581" s="32"/>
      <c r="D581" s="34"/>
      <c r="E581" s="35"/>
      <c r="F581" s="36"/>
      <c r="G581" s="34"/>
      <c r="H581" s="1"/>
      <c r="I581" s="2"/>
      <c r="J581" s="1"/>
      <c r="K581" s="2"/>
      <c r="L581" s="1"/>
      <c r="M581" s="2"/>
      <c r="N581" s="1"/>
      <c r="O581" s="2"/>
      <c r="P581" s="1"/>
      <c r="Q581" s="2"/>
      <c r="R581" s="1"/>
      <c r="S581" s="2"/>
      <c r="T581" s="169" t="str">
        <f t="shared" si="51"/>
        <v/>
      </c>
      <c r="U581" s="39" t="str">
        <f t="shared" si="52"/>
        <v/>
      </c>
      <c r="V581" s="170"/>
      <c r="W581" s="40"/>
      <c r="X581" s="41" t="str">
        <f t="shared" si="53"/>
        <v/>
      </c>
      <c r="Y581" s="205" t="str">
        <f t="shared" si="48"/>
        <v/>
      </c>
      <c r="Z581" s="205" t="str">
        <f t="shared" si="49"/>
        <v/>
      </c>
      <c r="AA581" s="163">
        <f t="shared" si="50"/>
        <v>0</v>
      </c>
    </row>
    <row r="582" spans="1:27" ht="26.1" customHeight="1" thickTop="1" thickBot="1">
      <c r="A582" s="32"/>
      <c r="B582" s="33"/>
      <c r="C582" s="32"/>
      <c r="D582" s="34"/>
      <c r="E582" s="35"/>
      <c r="F582" s="36"/>
      <c r="G582" s="34"/>
      <c r="H582" s="1"/>
      <c r="I582" s="2"/>
      <c r="J582" s="1"/>
      <c r="K582" s="2"/>
      <c r="L582" s="1"/>
      <c r="M582" s="2"/>
      <c r="N582" s="1"/>
      <c r="O582" s="2"/>
      <c r="P582" s="1"/>
      <c r="Q582" s="2"/>
      <c r="R582" s="1"/>
      <c r="S582" s="2"/>
      <c r="T582" s="169" t="str">
        <f t="shared" si="51"/>
        <v/>
      </c>
      <c r="U582" s="39" t="str">
        <f t="shared" si="52"/>
        <v/>
      </c>
      <c r="V582" s="170"/>
      <c r="W582" s="40"/>
      <c r="X582" s="41" t="str">
        <f t="shared" si="53"/>
        <v/>
      </c>
      <c r="Y582" s="205" t="str">
        <f t="shared" si="48"/>
        <v/>
      </c>
      <c r="Z582" s="205" t="str">
        <f t="shared" si="49"/>
        <v/>
      </c>
      <c r="AA582" s="163">
        <f t="shared" si="50"/>
        <v>0</v>
      </c>
    </row>
    <row r="583" spans="1:27" ht="26.1" customHeight="1" thickTop="1" thickBot="1">
      <c r="A583" s="32"/>
      <c r="B583" s="33"/>
      <c r="C583" s="32"/>
      <c r="D583" s="34"/>
      <c r="E583" s="35"/>
      <c r="F583" s="36"/>
      <c r="G583" s="34"/>
      <c r="H583" s="1"/>
      <c r="I583" s="2"/>
      <c r="J583" s="1"/>
      <c r="K583" s="2"/>
      <c r="L583" s="1"/>
      <c r="M583" s="2"/>
      <c r="N583" s="1"/>
      <c r="O583" s="2"/>
      <c r="P583" s="1"/>
      <c r="Q583" s="2"/>
      <c r="R583" s="1"/>
      <c r="S583" s="2"/>
      <c r="T583" s="169" t="str">
        <f t="shared" si="51"/>
        <v/>
      </c>
      <c r="U583" s="39" t="str">
        <f t="shared" si="52"/>
        <v/>
      </c>
      <c r="V583" s="170"/>
      <c r="W583" s="40"/>
      <c r="X583" s="41" t="str">
        <f t="shared" si="53"/>
        <v/>
      </c>
      <c r="Y583" s="205" t="str">
        <f t="shared" si="48"/>
        <v/>
      </c>
      <c r="Z583" s="205" t="str">
        <f t="shared" si="49"/>
        <v/>
      </c>
      <c r="AA583" s="163">
        <f t="shared" si="50"/>
        <v>0</v>
      </c>
    </row>
    <row r="584" spans="1:27" ht="26.1" customHeight="1" thickTop="1" thickBot="1">
      <c r="A584" s="32"/>
      <c r="B584" s="33"/>
      <c r="C584" s="32"/>
      <c r="D584" s="34"/>
      <c r="E584" s="35"/>
      <c r="F584" s="36"/>
      <c r="G584" s="34"/>
      <c r="H584" s="1"/>
      <c r="I584" s="2"/>
      <c r="J584" s="1"/>
      <c r="K584" s="2"/>
      <c r="L584" s="1"/>
      <c r="M584" s="2"/>
      <c r="N584" s="1"/>
      <c r="O584" s="2"/>
      <c r="P584" s="1"/>
      <c r="Q584" s="2"/>
      <c r="R584" s="1"/>
      <c r="S584" s="2"/>
      <c r="T584" s="169" t="str">
        <f t="shared" si="51"/>
        <v/>
      </c>
      <c r="U584" s="39" t="str">
        <f t="shared" si="52"/>
        <v/>
      </c>
      <c r="V584" s="170"/>
      <c r="W584" s="40"/>
      <c r="X584" s="41" t="str">
        <f t="shared" si="53"/>
        <v/>
      </c>
      <c r="Y584" s="205" t="str">
        <f t="shared" si="48"/>
        <v/>
      </c>
      <c r="Z584" s="205" t="str">
        <f t="shared" si="49"/>
        <v/>
      </c>
      <c r="AA584" s="163">
        <f t="shared" si="50"/>
        <v>0</v>
      </c>
    </row>
    <row r="585" spans="1:27" ht="26.1" customHeight="1" thickTop="1" thickBot="1">
      <c r="A585" s="32"/>
      <c r="B585" s="33"/>
      <c r="C585" s="32"/>
      <c r="D585" s="34"/>
      <c r="E585" s="35"/>
      <c r="F585" s="36"/>
      <c r="G585" s="34"/>
      <c r="H585" s="1"/>
      <c r="I585" s="2"/>
      <c r="J585" s="1"/>
      <c r="K585" s="2"/>
      <c r="L585" s="1"/>
      <c r="M585" s="2"/>
      <c r="N585" s="1"/>
      <c r="O585" s="2"/>
      <c r="P585" s="1"/>
      <c r="Q585" s="2"/>
      <c r="R585" s="1"/>
      <c r="S585" s="2"/>
      <c r="T585" s="169" t="str">
        <f t="shared" si="51"/>
        <v/>
      </c>
      <c r="U585" s="39" t="str">
        <f t="shared" si="52"/>
        <v/>
      </c>
      <c r="V585" s="170"/>
      <c r="W585" s="40"/>
      <c r="X585" s="41" t="str">
        <f t="shared" si="53"/>
        <v/>
      </c>
      <c r="Y585" s="205" t="str">
        <f t="shared" si="48"/>
        <v/>
      </c>
      <c r="Z585" s="205" t="str">
        <f t="shared" si="49"/>
        <v/>
      </c>
      <c r="AA585" s="163">
        <f t="shared" si="50"/>
        <v>0</v>
      </c>
    </row>
    <row r="586" spans="1:27" ht="26.1" customHeight="1" thickTop="1" thickBot="1">
      <c r="A586" s="32"/>
      <c r="B586" s="33"/>
      <c r="C586" s="32"/>
      <c r="D586" s="34"/>
      <c r="E586" s="35"/>
      <c r="F586" s="36"/>
      <c r="G586" s="34"/>
      <c r="H586" s="1"/>
      <c r="I586" s="2"/>
      <c r="J586" s="1"/>
      <c r="K586" s="2"/>
      <c r="L586" s="1"/>
      <c r="M586" s="2"/>
      <c r="N586" s="1"/>
      <c r="O586" s="2"/>
      <c r="P586" s="1"/>
      <c r="Q586" s="2"/>
      <c r="R586" s="1"/>
      <c r="S586" s="2"/>
      <c r="T586" s="169" t="str">
        <f t="shared" si="51"/>
        <v/>
      </c>
      <c r="U586" s="39" t="str">
        <f t="shared" si="52"/>
        <v/>
      </c>
      <c r="V586" s="170"/>
      <c r="W586" s="40"/>
      <c r="X586" s="41" t="str">
        <f t="shared" si="53"/>
        <v/>
      </c>
      <c r="Y586" s="205" t="str">
        <f t="shared" si="48"/>
        <v/>
      </c>
      <c r="Z586" s="205" t="str">
        <f t="shared" si="49"/>
        <v/>
      </c>
      <c r="AA586" s="163">
        <f t="shared" si="50"/>
        <v>0</v>
      </c>
    </row>
    <row r="587" spans="1:27" ht="26.1" customHeight="1" thickTop="1" thickBot="1">
      <c r="A587" s="32"/>
      <c r="B587" s="33"/>
      <c r="C587" s="32"/>
      <c r="D587" s="34"/>
      <c r="E587" s="35"/>
      <c r="F587" s="36"/>
      <c r="G587" s="34"/>
      <c r="H587" s="1"/>
      <c r="I587" s="2"/>
      <c r="J587" s="1"/>
      <c r="K587" s="2"/>
      <c r="L587" s="1"/>
      <c r="M587" s="2"/>
      <c r="N587" s="1"/>
      <c r="O587" s="2"/>
      <c r="P587" s="1"/>
      <c r="Q587" s="2"/>
      <c r="R587" s="1"/>
      <c r="S587" s="2"/>
      <c r="T587" s="169" t="str">
        <f t="shared" si="51"/>
        <v/>
      </c>
      <c r="U587" s="39" t="str">
        <f t="shared" si="52"/>
        <v/>
      </c>
      <c r="V587" s="170"/>
      <c r="W587" s="40"/>
      <c r="X587" s="41" t="str">
        <f t="shared" si="53"/>
        <v/>
      </c>
      <c r="Y587" s="205" t="str">
        <f t="shared" si="48"/>
        <v/>
      </c>
      <c r="Z587" s="205" t="str">
        <f t="shared" si="49"/>
        <v/>
      </c>
      <c r="AA587" s="163">
        <f t="shared" si="50"/>
        <v>0</v>
      </c>
    </row>
    <row r="588" spans="1:27" ht="26.1" customHeight="1" thickTop="1" thickBot="1">
      <c r="A588" s="32"/>
      <c r="B588" s="33"/>
      <c r="C588" s="32"/>
      <c r="D588" s="34"/>
      <c r="E588" s="35"/>
      <c r="F588" s="36"/>
      <c r="G588" s="34"/>
      <c r="H588" s="1"/>
      <c r="I588" s="2"/>
      <c r="J588" s="1"/>
      <c r="K588" s="2"/>
      <c r="L588" s="1"/>
      <c r="M588" s="2"/>
      <c r="N588" s="1"/>
      <c r="O588" s="2"/>
      <c r="P588" s="1"/>
      <c r="Q588" s="2"/>
      <c r="R588" s="1"/>
      <c r="S588" s="2"/>
      <c r="T588" s="169" t="str">
        <f t="shared" si="51"/>
        <v/>
      </c>
      <c r="U588" s="39" t="str">
        <f t="shared" si="52"/>
        <v/>
      </c>
      <c r="V588" s="170"/>
      <c r="W588" s="40"/>
      <c r="X588" s="41" t="str">
        <f t="shared" si="53"/>
        <v/>
      </c>
      <c r="Y588" s="205" t="str">
        <f t="shared" si="48"/>
        <v/>
      </c>
      <c r="Z588" s="205" t="str">
        <f t="shared" si="49"/>
        <v/>
      </c>
      <c r="AA588" s="163">
        <f t="shared" si="50"/>
        <v>0</v>
      </c>
    </row>
    <row r="589" spans="1:27" ht="26.1" customHeight="1" thickTop="1" thickBot="1">
      <c r="A589" s="32"/>
      <c r="B589" s="33"/>
      <c r="C589" s="32"/>
      <c r="D589" s="34"/>
      <c r="E589" s="35"/>
      <c r="F589" s="36"/>
      <c r="G589" s="34"/>
      <c r="H589" s="1"/>
      <c r="I589" s="2"/>
      <c r="J589" s="1"/>
      <c r="K589" s="2"/>
      <c r="L589" s="1"/>
      <c r="M589" s="2"/>
      <c r="N589" s="1"/>
      <c r="O589" s="2"/>
      <c r="P589" s="1"/>
      <c r="Q589" s="2"/>
      <c r="R589" s="1"/>
      <c r="S589" s="2"/>
      <c r="T589" s="169" t="str">
        <f t="shared" si="51"/>
        <v/>
      </c>
      <c r="U589" s="39" t="str">
        <f t="shared" si="52"/>
        <v/>
      </c>
      <c r="V589" s="170"/>
      <c r="W589" s="40"/>
      <c r="X589" s="41" t="str">
        <f t="shared" si="53"/>
        <v/>
      </c>
      <c r="Y589" s="205" t="str">
        <f t="shared" si="48"/>
        <v/>
      </c>
      <c r="Z589" s="205" t="str">
        <f t="shared" si="49"/>
        <v/>
      </c>
      <c r="AA589" s="163">
        <f t="shared" si="50"/>
        <v>0</v>
      </c>
    </row>
    <row r="590" spans="1:27" ht="26.1" customHeight="1" thickTop="1" thickBot="1">
      <c r="A590" s="32"/>
      <c r="B590" s="33"/>
      <c r="C590" s="32"/>
      <c r="D590" s="34"/>
      <c r="E590" s="35"/>
      <c r="F590" s="36"/>
      <c r="G590" s="34"/>
      <c r="H590" s="1"/>
      <c r="I590" s="2"/>
      <c r="J590" s="1"/>
      <c r="K590" s="2"/>
      <c r="L590" s="1"/>
      <c r="M590" s="2"/>
      <c r="N590" s="1"/>
      <c r="O590" s="2"/>
      <c r="P590" s="1"/>
      <c r="Q590" s="2"/>
      <c r="R590" s="1"/>
      <c r="S590" s="2"/>
      <c r="T590" s="169" t="str">
        <f t="shared" si="51"/>
        <v/>
      </c>
      <c r="U590" s="39" t="str">
        <f t="shared" si="52"/>
        <v/>
      </c>
      <c r="V590" s="170"/>
      <c r="W590" s="40"/>
      <c r="X590" s="41" t="str">
        <f t="shared" si="53"/>
        <v/>
      </c>
      <c r="Y590" s="205" t="str">
        <f t="shared" ref="Y590:Y653" si="54">IF(AND(COUNTA(G590)=1,COUNTIF(T590:U590,"x")=0),1,"")</f>
        <v/>
      </c>
      <c r="Z590" s="205" t="str">
        <f t="shared" ref="Z590:Z653" si="55">IF(AND($Y590=1,F590="x"),1,"")</f>
        <v/>
      </c>
      <c r="AA590" s="163">
        <f t="shared" ref="AA590:AA653" si="56">IF(AND(U590="X",F590="X"),1,0)</f>
        <v>0</v>
      </c>
    </row>
    <row r="591" spans="1:27" ht="26.1" customHeight="1" thickTop="1" thickBot="1">
      <c r="A591" s="32"/>
      <c r="B591" s="33"/>
      <c r="C591" s="32"/>
      <c r="D591" s="34"/>
      <c r="E591" s="35"/>
      <c r="F591" s="36"/>
      <c r="G591" s="34"/>
      <c r="H591" s="1"/>
      <c r="I591" s="2"/>
      <c r="J591" s="1"/>
      <c r="K591" s="2"/>
      <c r="L591" s="1"/>
      <c r="M591" s="2"/>
      <c r="N591" s="1"/>
      <c r="O591" s="2"/>
      <c r="P591" s="1"/>
      <c r="Q591" s="2"/>
      <c r="R591" s="1"/>
      <c r="S591" s="2"/>
      <c r="T591" s="169" t="str">
        <f t="shared" ref="T591:T654" si="57">IF(AND(COUNTA(I591,K591,M591,O591,Q591,S591)=0,COUNTA(H591,J591,L591,N591,P591,R591)=6),"x","")</f>
        <v/>
      </c>
      <c r="U591" s="39" t="str">
        <f t="shared" ref="U591:U654" si="58">IF(COUNTA(I591,K591,M591,O591,Q591,S591)=1,"x","")</f>
        <v/>
      </c>
      <c r="V591" s="170"/>
      <c r="W591" s="40"/>
      <c r="X591" s="41" t="str">
        <f t="shared" ref="X591:X654" si="59">IF(AND(T591="x",U591="",V591&gt;0),EDATE(V591,$X$9),"")</f>
        <v/>
      </c>
      <c r="Y591" s="205" t="str">
        <f t="shared" si="54"/>
        <v/>
      </c>
      <c r="Z591" s="205" t="str">
        <f t="shared" si="55"/>
        <v/>
      </c>
      <c r="AA591" s="163">
        <f t="shared" si="56"/>
        <v>0</v>
      </c>
    </row>
    <row r="592" spans="1:27" ht="26.1" customHeight="1" thickTop="1" thickBot="1">
      <c r="A592" s="32"/>
      <c r="B592" s="33"/>
      <c r="C592" s="32"/>
      <c r="D592" s="34"/>
      <c r="E592" s="35"/>
      <c r="F592" s="36"/>
      <c r="G592" s="34"/>
      <c r="H592" s="1"/>
      <c r="I592" s="2"/>
      <c r="J592" s="1"/>
      <c r="K592" s="2"/>
      <c r="L592" s="1"/>
      <c r="M592" s="2"/>
      <c r="N592" s="1"/>
      <c r="O592" s="2"/>
      <c r="P592" s="1"/>
      <c r="Q592" s="2"/>
      <c r="R592" s="1"/>
      <c r="S592" s="2"/>
      <c r="T592" s="169" t="str">
        <f t="shared" si="57"/>
        <v/>
      </c>
      <c r="U592" s="39" t="str">
        <f t="shared" si="58"/>
        <v/>
      </c>
      <c r="V592" s="170"/>
      <c r="W592" s="40"/>
      <c r="X592" s="41" t="str">
        <f t="shared" si="59"/>
        <v/>
      </c>
      <c r="Y592" s="205" t="str">
        <f t="shared" si="54"/>
        <v/>
      </c>
      <c r="Z592" s="205" t="str">
        <f t="shared" si="55"/>
        <v/>
      </c>
      <c r="AA592" s="163">
        <f t="shared" si="56"/>
        <v>0</v>
      </c>
    </row>
    <row r="593" spans="1:27" ht="26.1" customHeight="1" thickTop="1" thickBot="1">
      <c r="A593" s="32"/>
      <c r="B593" s="33"/>
      <c r="C593" s="32"/>
      <c r="D593" s="34"/>
      <c r="E593" s="35"/>
      <c r="F593" s="36"/>
      <c r="G593" s="34"/>
      <c r="H593" s="1"/>
      <c r="I593" s="2"/>
      <c r="J593" s="1"/>
      <c r="K593" s="2"/>
      <c r="L593" s="1"/>
      <c r="M593" s="2"/>
      <c r="N593" s="1"/>
      <c r="O593" s="2"/>
      <c r="P593" s="1"/>
      <c r="Q593" s="2"/>
      <c r="R593" s="1"/>
      <c r="S593" s="2"/>
      <c r="T593" s="169" t="str">
        <f t="shared" si="57"/>
        <v/>
      </c>
      <c r="U593" s="39" t="str">
        <f t="shared" si="58"/>
        <v/>
      </c>
      <c r="V593" s="170"/>
      <c r="W593" s="40"/>
      <c r="X593" s="41" t="str">
        <f t="shared" si="59"/>
        <v/>
      </c>
      <c r="Y593" s="205" t="str">
        <f t="shared" si="54"/>
        <v/>
      </c>
      <c r="Z593" s="205" t="str">
        <f t="shared" si="55"/>
        <v/>
      </c>
      <c r="AA593" s="163">
        <f t="shared" si="56"/>
        <v>0</v>
      </c>
    </row>
    <row r="594" spans="1:27" ht="26.1" customHeight="1" thickTop="1" thickBot="1">
      <c r="A594" s="32"/>
      <c r="B594" s="33"/>
      <c r="C594" s="32"/>
      <c r="D594" s="34"/>
      <c r="E594" s="35"/>
      <c r="F594" s="36"/>
      <c r="G594" s="34"/>
      <c r="H594" s="1"/>
      <c r="I594" s="2"/>
      <c r="J594" s="1"/>
      <c r="K594" s="2"/>
      <c r="L594" s="1"/>
      <c r="M594" s="2"/>
      <c r="N594" s="1"/>
      <c r="O594" s="2"/>
      <c r="P594" s="1"/>
      <c r="Q594" s="2"/>
      <c r="R594" s="1"/>
      <c r="S594" s="2"/>
      <c r="T594" s="169" t="str">
        <f t="shared" si="57"/>
        <v/>
      </c>
      <c r="U594" s="39" t="str">
        <f t="shared" si="58"/>
        <v/>
      </c>
      <c r="V594" s="170"/>
      <c r="W594" s="40"/>
      <c r="X594" s="41" t="str">
        <f t="shared" si="59"/>
        <v/>
      </c>
      <c r="Y594" s="205" t="str">
        <f t="shared" si="54"/>
        <v/>
      </c>
      <c r="Z594" s="205" t="str">
        <f t="shared" si="55"/>
        <v/>
      </c>
      <c r="AA594" s="163">
        <f t="shared" si="56"/>
        <v>0</v>
      </c>
    </row>
    <row r="595" spans="1:27" ht="26.1" customHeight="1" thickTop="1" thickBot="1">
      <c r="A595" s="32"/>
      <c r="B595" s="33"/>
      <c r="C595" s="32"/>
      <c r="D595" s="34"/>
      <c r="E595" s="35"/>
      <c r="F595" s="36"/>
      <c r="G595" s="34"/>
      <c r="H595" s="1"/>
      <c r="I595" s="2"/>
      <c r="J595" s="1"/>
      <c r="K595" s="2"/>
      <c r="L595" s="1"/>
      <c r="M595" s="2"/>
      <c r="N595" s="1"/>
      <c r="O595" s="2"/>
      <c r="P595" s="1"/>
      <c r="Q595" s="2"/>
      <c r="R595" s="1"/>
      <c r="S595" s="2"/>
      <c r="T595" s="169" t="str">
        <f t="shared" si="57"/>
        <v/>
      </c>
      <c r="U595" s="39" t="str">
        <f t="shared" si="58"/>
        <v/>
      </c>
      <c r="V595" s="170"/>
      <c r="W595" s="40"/>
      <c r="X595" s="41" t="str">
        <f t="shared" si="59"/>
        <v/>
      </c>
      <c r="Y595" s="205" t="str">
        <f t="shared" si="54"/>
        <v/>
      </c>
      <c r="Z595" s="205" t="str">
        <f t="shared" si="55"/>
        <v/>
      </c>
      <c r="AA595" s="163">
        <f t="shared" si="56"/>
        <v>0</v>
      </c>
    </row>
    <row r="596" spans="1:27" ht="26.1" customHeight="1" thickTop="1" thickBot="1">
      <c r="A596" s="32"/>
      <c r="B596" s="33"/>
      <c r="C596" s="32"/>
      <c r="D596" s="34"/>
      <c r="E596" s="35"/>
      <c r="F596" s="36"/>
      <c r="G596" s="34"/>
      <c r="H596" s="1"/>
      <c r="I596" s="2"/>
      <c r="J596" s="1"/>
      <c r="K596" s="2"/>
      <c r="L596" s="1"/>
      <c r="M596" s="2"/>
      <c r="N596" s="1"/>
      <c r="O596" s="2"/>
      <c r="P596" s="1"/>
      <c r="Q596" s="2"/>
      <c r="R596" s="1"/>
      <c r="S596" s="2"/>
      <c r="T596" s="169" t="str">
        <f t="shared" si="57"/>
        <v/>
      </c>
      <c r="U596" s="39" t="str">
        <f t="shared" si="58"/>
        <v/>
      </c>
      <c r="V596" s="170"/>
      <c r="W596" s="40"/>
      <c r="X596" s="41" t="str">
        <f t="shared" si="59"/>
        <v/>
      </c>
      <c r="Y596" s="205" t="str">
        <f t="shared" si="54"/>
        <v/>
      </c>
      <c r="Z596" s="205" t="str">
        <f t="shared" si="55"/>
        <v/>
      </c>
      <c r="AA596" s="163">
        <f t="shared" si="56"/>
        <v>0</v>
      </c>
    </row>
    <row r="597" spans="1:27" ht="26.1" customHeight="1" thickTop="1" thickBot="1">
      <c r="A597" s="32"/>
      <c r="B597" s="33"/>
      <c r="C597" s="32"/>
      <c r="D597" s="34"/>
      <c r="E597" s="35"/>
      <c r="F597" s="36"/>
      <c r="G597" s="34"/>
      <c r="H597" s="1"/>
      <c r="I597" s="2"/>
      <c r="J597" s="1"/>
      <c r="K597" s="2"/>
      <c r="L597" s="1"/>
      <c r="M597" s="2"/>
      <c r="N597" s="1"/>
      <c r="O597" s="2"/>
      <c r="P597" s="1"/>
      <c r="Q597" s="2"/>
      <c r="R597" s="1"/>
      <c r="S597" s="2"/>
      <c r="T597" s="169" t="str">
        <f t="shared" si="57"/>
        <v/>
      </c>
      <c r="U597" s="39" t="str">
        <f t="shared" si="58"/>
        <v/>
      </c>
      <c r="V597" s="170"/>
      <c r="W597" s="40"/>
      <c r="X597" s="41" t="str">
        <f t="shared" si="59"/>
        <v/>
      </c>
      <c r="Y597" s="205" t="str">
        <f t="shared" si="54"/>
        <v/>
      </c>
      <c r="Z597" s="205" t="str">
        <f t="shared" si="55"/>
        <v/>
      </c>
      <c r="AA597" s="163">
        <f t="shared" si="56"/>
        <v>0</v>
      </c>
    </row>
    <row r="598" spans="1:27" ht="26.1" customHeight="1" thickTop="1" thickBot="1">
      <c r="A598" s="32"/>
      <c r="B598" s="33"/>
      <c r="C598" s="32"/>
      <c r="D598" s="34"/>
      <c r="E598" s="35"/>
      <c r="F598" s="36"/>
      <c r="G598" s="34"/>
      <c r="H598" s="1"/>
      <c r="I598" s="2"/>
      <c r="J598" s="1"/>
      <c r="K598" s="2"/>
      <c r="L598" s="1"/>
      <c r="M598" s="2"/>
      <c r="N598" s="1"/>
      <c r="O598" s="2"/>
      <c r="P598" s="1"/>
      <c r="Q598" s="2"/>
      <c r="R598" s="1"/>
      <c r="S598" s="2"/>
      <c r="T598" s="169" t="str">
        <f t="shared" si="57"/>
        <v/>
      </c>
      <c r="U598" s="39" t="str">
        <f t="shared" si="58"/>
        <v/>
      </c>
      <c r="V598" s="170"/>
      <c r="W598" s="40"/>
      <c r="X598" s="41" t="str">
        <f t="shared" si="59"/>
        <v/>
      </c>
      <c r="Y598" s="205" t="str">
        <f t="shared" si="54"/>
        <v/>
      </c>
      <c r="Z598" s="205" t="str">
        <f t="shared" si="55"/>
        <v/>
      </c>
      <c r="AA598" s="163">
        <f t="shared" si="56"/>
        <v>0</v>
      </c>
    </row>
    <row r="599" spans="1:27" ht="26.1" customHeight="1" thickTop="1" thickBot="1">
      <c r="A599" s="32"/>
      <c r="B599" s="33"/>
      <c r="C599" s="32"/>
      <c r="D599" s="34"/>
      <c r="E599" s="35"/>
      <c r="F599" s="36"/>
      <c r="G599" s="34"/>
      <c r="H599" s="1"/>
      <c r="I599" s="2"/>
      <c r="J599" s="1"/>
      <c r="K599" s="2"/>
      <c r="L599" s="1"/>
      <c r="M599" s="2"/>
      <c r="N599" s="1"/>
      <c r="O599" s="2"/>
      <c r="P599" s="1"/>
      <c r="Q599" s="2"/>
      <c r="R599" s="1"/>
      <c r="S599" s="2"/>
      <c r="T599" s="169" t="str">
        <f t="shared" si="57"/>
        <v/>
      </c>
      <c r="U599" s="39" t="str">
        <f t="shared" si="58"/>
        <v/>
      </c>
      <c r="V599" s="170"/>
      <c r="W599" s="40"/>
      <c r="X599" s="41" t="str">
        <f t="shared" si="59"/>
        <v/>
      </c>
      <c r="Y599" s="205" t="str">
        <f t="shared" si="54"/>
        <v/>
      </c>
      <c r="Z599" s="205" t="str">
        <f t="shared" si="55"/>
        <v/>
      </c>
      <c r="AA599" s="163">
        <f t="shared" si="56"/>
        <v>0</v>
      </c>
    </row>
    <row r="600" spans="1:27" ht="26.1" customHeight="1" thickTop="1" thickBot="1">
      <c r="A600" s="32"/>
      <c r="B600" s="33"/>
      <c r="C600" s="32"/>
      <c r="D600" s="34"/>
      <c r="E600" s="35"/>
      <c r="F600" s="36"/>
      <c r="G600" s="34"/>
      <c r="H600" s="1"/>
      <c r="I600" s="2"/>
      <c r="J600" s="1"/>
      <c r="K600" s="2"/>
      <c r="L600" s="1"/>
      <c r="M600" s="2"/>
      <c r="N600" s="1"/>
      <c r="O600" s="2"/>
      <c r="P600" s="1"/>
      <c r="Q600" s="2"/>
      <c r="R600" s="1"/>
      <c r="S600" s="2"/>
      <c r="T600" s="169" t="str">
        <f t="shared" si="57"/>
        <v/>
      </c>
      <c r="U600" s="39" t="str">
        <f t="shared" si="58"/>
        <v/>
      </c>
      <c r="V600" s="170"/>
      <c r="W600" s="40"/>
      <c r="X600" s="41" t="str">
        <f t="shared" si="59"/>
        <v/>
      </c>
      <c r="Y600" s="205" t="str">
        <f t="shared" si="54"/>
        <v/>
      </c>
      <c r="Z600" s="205" t="str">
        <f t="shared" si="55"/>
        <v/>
      </c>
      <c r="AA600" s="163">
        <f t="shared" si="56"/>
        <v>0</v>
      </c>
    </row>
    <row r="601" spans="1:27" ht="26.1" customHeight="1" thickTop="1" thickBot="1">
      <c r="A601" s="32"/>
      <c r="B601" s="33"/>
      <c r="C601" s="32"/>
      <c r="D601" s="34"/>
      <c r="E601" s="35"/>
      <c r="F601" s="36"/>
      <c r="G601" s="34"/>
      <c r="H601" s="1"/>
      <c r="I601" s="2"/>
      <c r="J601" s="1"/>
      <c r="K601" s="2"/>
      <c r="L601" s="1"/>
      <c r="M601" s="2"/>
      <c r="N601" s="1"/>
      <c r="O601" s="2"/>
      <c r="P601" s="1"/>
      <c r="Q601" s="2"/>
      <c r="R601" s="1"/>
      <c r="S601" s="2"/>
      <c r="T601" s="169" t="str">
        <f t="shared" si="57"/>
        <v/>
      </c>
      <c r="U601" s="39" t="str">
        <f t="shared" si="58"/>
        <v/>
      </c>
      <c r="V601" s="170"/>
      <c r="W601" s="40"/>
      <c r="X601" s="41" t="str">
        <f t="shared" si="59"/>
        <v/>
      </c>
      <c r="Y601" s="205" t="str">
        <f t="shared" si="54"/>
        <v/>
      </c>
      <c r="Z601" s="205" t="str">
        <f t="shared" si="55"/>
        <v/>
      </c>
      <c r="AA601" s="163">
        <f t="shared" si="56"/>
        <v>0</v>
      </c>
    </row>
    <row r="602" spans="1:27" ht="26.1" customHeight="1" thickTop="1" thickBot="1">
      <c r="A602" s="32"/>
      <c r="B602" s="33"/>
      <c r="C602" s="32"/>
      <c r="D602" s="34"/>
      <c r="E602" s="35"/>
      <c r="F602" s="36"/>
      <c r="G602" s="34"/>
      <c r="H602" s="1"/>
      <c r="I602" s="2"/>
      <c r="J602" s="1"/>
      <c r="K602" s="2"/>
      <c r="L602" s="1"/>
      <c r="M602" s="2"/>
      <c r="N602" s="1"/>
      <c r="O602" s="2"/>
      <c r="P602" s="1"/>
      <c r="Q602" s="2"/>
      <c r="R602" s="1"/>
      <c r="S602" s="2"/>
      <c r="T602" s="169" t="str">
        <f t="shared" si="57"/>
        <v/>
      </c>
      <c r="U602" s="39" t="str">
        <f t="shared" si="58"/>
        <v/>
      </c>
      <c r="V602" s="170"/>
      <c r="W602" s="40"/>
      <c r="X602" s="41" t="str">
        <f t="shared" si="59"/>
        <v/>
      </c>
      <c r="Y602" s="205" t="str">
        <f t="shared" si="54"/>
        <v/>
      </c>
      <c r="Z602" s="205" t="str">
        <f t="shared" si="55"/>
        <v/>
      </c>
      <c r="AA602" s="163">
        <f t="shared" si="56"/>
        <v>0</v>
      </c>
    </row>
    <row r="603" spans="1:27" ht="26.1" customHeight="1" thickTop="1" thickBot="1">
      <c r="A603" s="32"/>
      <c r="B603" s="33"/>
      <c r="C603" s="32"/>
      <c r="D603" s="34"/>
      <c r="E603" s="35"/>
      <c r="F603" s="36"/>
      <c r="G603" s="34"/>
      <c r="H603" s="1"/>
      <c r="I603" s="2"/>
      <c r="J603" s="1"/>
      <c r="K603" s="2"/>
      <c r="L603" s="1"/>
      <c r="M603" s="2"/>
      <c r="N603" s="1"/>
      <c r="O603" s="2"/>
      <c r="P603" s="1"/>
      <c r="Q603" s="2"/>
      <c r="R603" s="1"/>
      <c r="S603" s="2"/>
      <c r="T603" s="169" t="str">
        <f t="shared" si="57"/>
        <v/>
      </c>
      <c r="U603" s="39" t="str">
        <f t="shared" si="58"/>
        <v/>
      </c>
      <c r="V603" s="170"/>
      <c r="W603" s="40"/>
      <c r="X603" s="41" t="str">
        <f t="shared" si="59"/>
        <v/>
      </c>
      <c r="Y603" s="205" t="str">
        <f t="shared" si="54"/>
        <v/>
      </c>
      <c r="Z603" s="205" t="str">
        <f t="shared" si="55"/>
        <v/>
      </c>
      <c r="AA603" s="163">
        <f t="shared" si="56"/>
        <v>0</v>
      </c>
    </row>
    <row r="604" spans="1:27" ht="26.1" customHeight="1" thickTop="1" thickBot="1">
      <c r="A604" s="32"/>
      <c r="B604" s="33"/>
      <c r="C604" s="32"/>
      <c r="D604" s="34"/>
      <c r="E604" s="35"/>
      <c r="F604" s="36"/>
      <c r="G604" s="34"/>
      <c r="H604" s="1"/>
      <c r="I604" s="2"/>
      <c r="J604" s="1"/>
      <c r="K604" s="2"/>
      <c r="L604" s="1"/>
      <c r="M604" s="2"/>
      <c r="N604" s="1"/>
      <c r="O604" s="2"/>
      <c r="P604" s="1"/>
      <c r="Q604" s="2"/>
      <c r="R604" s="1"/>
      <c r="S604" s="2"/>
      <c r="T604" s="169" t="str">
        <f t="shared" si="57"/>
        <v/>
      </c>
      <c r="U604" s="39" t="str">
        <f t="shared" si="58"/>
        <v/>
      </c>
      <c r="V604" s="170"/>
      <c r="W604" s="40"/>
      <c r="X604" s="41" t="str">
        <f t="shared" si="59"/>
        <v/>
      </c>
      <c r="Y604" s="205" t="str">
        <f t="shared" si="54"/>
        <v/>
      </c>
      <c r="Z604" s="205" t="str">
        <f t="shared" si="55"/>
        <v/>
      </c>
      <c r="AA604" s="163">
        <f t="shared" si="56"/>
        <v>0</v>
      </c>
    </row>
    <row r="605" spans="1:27" ht="26.1" customHeight="1" thickTop="1" thickBot="1">
      <c r="A605" s="32"/>
      <c r="B605" s="33"/>
      <c r="C605" s="32"/>
      <c r="D605" s="34"/>
      <c r="E605" s="35"/>
      <c r="F605" s="36"/>
      <c r="G605" s="34"/>
      <c r="H605" s="1"/>
      <c r="I605" s="2"/>
      <c r="J605" s="1"/>
      <c r="K605" s="2"/>
      <c r="L605" s="1"/>
      <c r="M605" s="2"/>
      <c r="N605" s="1"/>
      <c r="O605" s="2"/>
      <c r="P605" s="1"/>
      <c r="Q605" s="2"/>
      <c r="R605" s="1"/>
      <c r="S605" s="2"/>
      <c r="T605" s="169" t="str">
        <f t="shared" si="57"/>
        <v/>
      </c>
      <c r="U605" s="39" t="str">
        <f t="shared" si="58"/>
        <v/>
      </c>
      <c r="V605" s="170"/>
      <c r="W605" s="40"/>
      <c r="X605" s="41" t="str">
        <f t="shared" si="59"/>
        <v/>
      </c>
      <c r="Y605" s="205" t="str">
        <f t="shared" si="54"/>
        <v/>
      </c>
      <c r="Z605" s="205" t="str">
        <f t="shared" si="55"/>
        <v/>
      </c>
      <c r="AA605" s="163">
        <f t="shared" si="56"/>
        <v>0</v>
      </c>
    </row>
    <row r="606" spans="1:27" ht="26.1" customHeight="1" thickTop="1" thickBot="1">
      <c r="A606" s="32"/>
      <c r="B606" s="33"/>
      <c r="C606" s="32"/>
      <c r="D606" s="34"/>
      <c r="E606" s="35"/>
      <c r="F606" s="36"/>
      <c r="G606" s="34"/>
      <c r="H606" s="1"/>
      <c r="I606" s="2"/>
      <c r="J606" s="1"/>
      <c r="K606" s="2"/>
      <c r="L606" s="1"/>
      <c r="M606" s="2"/>
      <c r="N606" s="1"/>
      <c r="O606" s="2"/>
      <c r="P606" s="1"/>
      <c r="Q606" s="2"/>
      <c r="R606" s="1"/>
      <c r="S606" s="2"/>
      <c r="T606" s="169" t="str">
        <f t="shared" si="57"/>
        <v/>
      </c>
      <c r="U606" s="39" t="str">
        <f t="shared" si="58"/>
        <v/>
      </c>
      <c r="V606" s="170"/>
      <c r="W606" s="40"/>
      <c r="X606" s="41" t="str">
        <f t="shared" si="59"/>
        <v/>
      </c>
      <c r="Y606" s="205" t="str">
        <f t="shared" si="54"/>
        <v/>
      </c>
      <c r="Z606" s="205" t="str">
        <f t="shared" si="55"/>
        <v/>
      </c>
      <c r="AA606" s="163">
        <f t="shared" si="56"/>
        <v>0</v>
      </c>
    </row>
    <row r="607" spans="1:27" ht="26.1" customHeight="1" thickTop="1" thickBot="1">
      <c r="A607" s="32"/>
      <c r="B607" s="33"/>
      <c r="C607" s="32"/>
      <c r="D607" s="34"/>
      <c r="E607" s="35"/>
      <c r="F607" s="36"/>
      <c r="G607" s="34"/>
      <c r="H607" s="1"/>
      <c r="I607" s="2"/>
      <c r="J607" s="1"/>
      <c r="K607" s="2"/>
      <c r="L607" s="1"/>
      <c r="M607" s="2"/>
      <c r="N607" s="1"/>
      <c r="O607" s="2"/>
      <c r="P607" s="1"/>
      <c r="Q607" s="2"/>
      <c r="R607" s="1"/>
      <c r="S607" s="2"/>
      <c r="T607" s="169" t="str">
        <f t="shared" si="57"/>
        <v/>
      </c>
      <c r="U607" s="39" t="str">
        <f t="shared" si="58"/>
        <v/>
      </c>
      <c r="V607" s="170"/>
      <c r="W607" s="40"/>
      <c r="X607" s="41" t="str">
        <f t="shared" si="59"/>
        <v/>
      </c>
      <c r="Y607" s="205" t="str">
        <f t="shared" si="54"/>
        <v/>
      </c>
      <c r="Z607" s="205" t="str">
        <f t="shared" si="55"/>
        <v/>
      </c>
      <c r="AA607" s="163">
        <f t="shared" si="56"/>
        <v>0</v>
      </c>
    </row>
    <row r="608" spans="1:27" ht="26.1" customHeight="1" thickTop="1" thickBot="1">
      <c r="A608" s="32"/>
      <c r="B608" s="33"/>
      <c r="C608" s="32"/>
      <c r="D608" s="34"/>
      <c r="E608" s="35"/>
      <c r="F608" s="36"/>
      <c r="G608" s="34"/>
      <c r="H608" s="1"/>
      <c r="I608" s="2"/>
      <c r="J608" s="1"/>
      <c r="K608" s="2"/>
      <c r="L608" s="1"/>
      <c r="M608" s="2"/>
      <c r="N608" s="1"/>
      <c r="O608" s="2"/>
      <c r="P608" s="1"/>
      <c r="Q608" s="2"/>
      <c r="R608" s="1"/>
      <c r="S608" s="2"/>
      <c r="T608" s="169" t="str">
        <f t="shared" si="57"/>
        <v/>
      </c>
      <c r="U608" s="39" t="str">
        <f t="shared" si="58"/>
        <v/>
      </c>
      <c r="V608" s="170"/>
      <c r="W608" s="40"/>
      <c r="X608" s="41" t="str">
        <f t="shared" si="59"/>
        <v/>
      </c>
      <c r="Y608" s="205" t="str">
        <f t="shared" si="54"/>
        <v/>
      </c>
      <c r="Z608" s="205" t="str">
        <f t="shared" si="55"/>
        <v/>
      </c>
      <c r="AA608" s="163">
        <f t="shared" si="56"/>
        <v>0</v>
      </c>
    </row>
    <row r="609" spans="1:27" ht="26.1" customHeight="1" thickTop="1" thickBot="1">
      <c r="A609" s="32"/>
      <c r="B609" s="33"/>
      <c r="C609" s="32"/>
      <c r="D609" s="34"/>
      <c r="E609" s="35"/>
      <c r="F609" s="36"/>
      <c r="G609" s="34"/>
      <c r="H609" s="1"/>
      <c r="I609" s="2"/>
      <c r="J609" s="1"/>
      <c r="K609" s="2"/>
      <c r="L609" s="1"/>
      <c r="M609" s="2"/>
      <c r="N609" s="1"/>
      <c r="O609" s="2"/>
      <c r="P609" s="1"/>
      <c r="Q609" s="2"/>
      <c r="R609" s="1"/>
      <c r="S609" s="2"/>
      <c r="T609" s="169" t="str">
        <f t="shared" si="57"/>
        <v/>
      </c>
      <c r="U609" s="39" t="str">
        <f t="shared" si="58"/>
        <v/>
      </c>
      <c r="V609" s="170"/>
      <c r="W609" s="40"/>
      <c r="X609" s="41" t="str">
        <f t="shared" si="59"/>
        <v/>
      </c>
      <c r="Y609" s="205" t="str">
        <f t="shared" si="54"/>
        <v/>
      </c>
      <c r="Z609" s="205" t="str">
        <f t="shared" si="55"/>
        <v/>
      </c>
      <c r="AA609" s="163">
        <f t="shared" si="56"/>
        <v>0</v>
      </c>
    </row>
    <row r="610" spans="1:27" ht="26.1" customHeight="1" thickTop="1" thickBot="1">
      <c r="A610" s="32"/>
      <c r="B610" s="33"/>
      <c r="C610" s="32"/>
      <c r="D610" s="34"/>
      <c r="E610" s="35"/>
      <c r="F610" s="36"/>
      <c r="G610" s="34"/>
      <c r="H610" s="1"/>
      <c r="I610" s="2"/>
      <c r="J610" s="1"/>
      <c r="K610" s="2"/>
      <c r="L610" s="1"/>
      <c r="M610" s="2"/>
      <c r="N610" s="1"/>
      <c r="O610" s="2"/>
      <c r="P610" s="1"/>
      <c r="Q610" s="2"/>
      <c r="R610" s="1"/>
      <c r="S610" s="2"/>
      <c r="T610" s="169" t="str">
        <f t="shared" si="57"/>
        <v/>
      </c>
      <c r="U610" s="39" t="str">
        <f t="shared" si="58"/>
        <v/>
      </c>
      <c r="V610" s="170"/>
      <c r="W610" s="40"/>
      <c r="X610" s="41" t="str">
        <f t="shared" si="59"/>
        <v/>
      </c>
      <c r="Y610" s="205" t="str">
        <f t="shared" si="54"/>
        <v/>
      </c>
      <c r="Z610" s="205" t="str">
        <f t="shared" si="55"/>
        <v/>
      </c>
      <c r="AA610" s="163">
        <f t="shared" si="56"/>
        <v>0</v>
      </c>
    </row>
    <row r="611" spans="1:27" ht="26.1" customHeight="1" thickTop="1" thickBot="1">
      <c r="A611" s="32"/>
      <c r="B611" s="33"/>
      <c r="C611" s="32"/>
      <c r="D611" s="34"/>
      <c r="E611" s="35"/>
      <c r="F611" s="36"/>
      <c r="G611" s="34"/>
      <c r="H611" s="1"/>
      <c r="I611" s="2"/>
      <c r="J611" s="1"/>
      <c r="K611" s="2"/>
      <c r="L611" s="1"/>
      <c r="M611" s="2"/>
      <c r="N611" s="1"/>
      <c r="O611" s="2"/>
      <c r="P611" s="1"/>
      <c r="Q611" s="2"/>
      <c r="R611" s="1"/>
      <c r="S611" s="2"/>
      <c r="T611" s="169" t="str">
        <f t="shared" si="57"/>
        <v/>
      </c>
      <c r="U611" s="39" t="str">
        <f t="shared" si="58"/>
        <v/>
      </c>
      <c r="V611" s="170"/>
      <c r="W611" s="40"/>
      <c r="X611" s="41" t="str">
        <f t="shared" si="59"/>
        <v/>
      </c>
      <c r="Y611" s="205" t="str">
        <f t="shared" si="54"/>
        <v/>
      </c>
      <c r="Z611" s="205" t="str">
        <f t="shared" si="55"/>
        <v/>
      </c>
      <c r="AA611" s="163">
        <f t="shared" si="56"/>
        <v>0</v>
      </c>
    </row>
    <row r="612" spans="1:27" ht="26.1" customHeight="1" thickTop="1" thickBot="1">
      <c r="A612" s="32"/>
      <c r="B612" s="33"/>
      <c r="C612" s="32"/>
      <c r="D612" s="34"/>
      <c r="E612" s="35"/>
      <c r="F612" s="36"/>
      <c r="G612" s="34"/>
      <c r="H612" s="1"/>
      <c r="I612" s="2"/>
      <c r="J612" s="1"/>
      <c r="K612" s="2"/>
      <c r="L612" s="1"/>
      <c r="M612" s="2"/>
      <c r="N612" s="1"/>
      <c r="O612" s="2"/>
      <c r="P612" s="1"/>
      <c r="Q612" s="2"/>
      <c r="R612" s="1"/>
      <c r="S612" s="2"/>
      <c r="T612" s="169" t="str">
        <f t="shared" si="57"/>
        <v/>
      </c>
      <c r="U612" s="39" t="str">
        <f t="shared" si="58"/>
        <v/>
      </c>
      <c r="V612" s="170"/>
      <c r="W612" s="40"/>
      <c r="X612" s="41" t="str">
        <f t="shared" si="59"/>
        <v/>
      </c>
      <c r="Y612" s="205" t="str">
        <f t="shared" si="54"/>
        <v/>
      </c>
      <c r="Z612" s="205" t="str">
        <f t="shared" si="55"/>
        <v/>
      </c>
      <c r="AA612" s="163">
        <f t="shared" si="56"/>
        <v>0</v>
      </c>
    </row>
    <row r="613" spans="1:27" ht="26.1" customHeight="1" thickTop="1" thickBot="1">
      <c r="A613" s="32"/>
      <c r="B613" s="33"/>
      <c r="C613" s="32"/>
      <c r="D613" s="34"/>
      <c r="E613" s="35"/>
      <c r="F613" s="36"/>
      <c r="G613" s="34"/>
      <c r="H613" s="1"/>
      <c r="I613" s="2"/>
      <c r="J613" s="1"/>
      <c r="K613" s="2"/>
      <c r="L613" s="1"/>
      <c r="M613" s="2"/>
      <c r="N613" s="1"/>
      <c r="O613" s="2"/>
      <c r="P613" s="1"/>
      <c r="Q613" s="2"/>
      <c r="R613" s="1"/>
      <c r="S613" s="2"/>
      <c r="T613" s="169" t="str">
        <f t="shared" si="57"/>
        <v/>
      </c>
      <c r="U613" s="39" t="str">
        <f t="shared" si="58"/>
        <v/>
      </c>
      <c r="V613" s="170"/>
      <c r="W613" s="40"/>
      <c r="X613" s="41" t="str">
        <f t="shared" si="59"/>
        <v/>
      </c>
      <c r="Y613" s="205" t="str">
        <f t="shared" si="54"/>
        <v/>
      </c>
      <c r="Z613" s="205" t="str">
        <f t="shared" si="55"/>
        <v/>
      </c>
      <c r="AA613" s="163">
        <f t="shared" si="56"/>
        <v>0</v>
      </c>
    </row>
    <row r="614" spans="1:27" ht="26.1" customHeight="1" thickTop="1" thickBot="1">
      <c r="A614" s="32"/>
      <c r="B614" s="33"/>
      <c r="C614" s="32"/>
      <c r="D614" s="34"/>
      <c r="E614" s="35"/>
      <c r="F614" s="36"/>
      <c r="G614" s="34"/>
      <c r="H614" s="1"/>
      <c r="I614" s="2"/>
      <c r="J614" s="1"/>
      <c r="K614" s="2"/>
      <c r="L614" s="1"/>
      <c r="M614" s="2"/>
      <c r="N614" s="1"/>
      <c r="O614" s="2"/>
      <c r="P614" s="1"/>
      <c r="Q614" s="2"/>
      <c r="R614" s="1"/>
      <c r="S614" s="2"/>
      <c r="T614" s="169" t="str">
        <f t="shared" si="57"/>
        <v/>
      </c>
      <c r="U614" s="39" t="str">
        <f t="shared" si="58"/>
        <v/>
      </c>
      <c r="V614" s="170"/>
      <c r="W614" s="40"/>
      <c r="X614" s="41" t="str">
        <f t="shared" si="59"/>
        <v/>
      </c>
      <c r="Y614" s="205" t="str">
        <f t="shared" si="54"/>
        <v/>
      </c>
      <c r="Z614" s="205" t="str">
        <f t="shared" si="55"/>
        <v/>
      </c>
      <c r="AA614" s="163">
        <f t="shared" si="56"/>
        <v>0</v>
      </c>
    </row>
    <row r="615" spans="1:27" ht="26.1" customHeight="1" thickTop="1" thickBot="1">
      <c r="A615" s="32"/>
      <c r="B615" s="33"/>
      <c r="C615" s="32"/>
      <c r="D615" s="34"/>
      <c r="E615" s="35"/>
      <c r="F615" s="36"/>
      <c r="G615" s="34"/>
      <c r="H615" s="1"/>
      <c r="I615" s="2"/>
      <c r="J615" s="1"/>
      <c r="K615" s="2"/>
      <c r="L615" s="1"/>
      <c r="M615" s="2"/>
      <c r="N615" s="1"/>
      <c r="O615" s="2"/>
      <c r="P615" s="1"/>
      <c r="Q615" s="2"/>
      <c r="R615" s="1"/>
      <c r="S615" s="2"/>
      <c r="T615" s="169" t="str">
        <f t="shared" si="57"/>
        <v/>
      </c>
      <c r="U615" s="39" t="str">
        <f t="shared" si="58"/>
        <v/>
      </c>
      <c r="V615" s="170"/>
      <c r="W615" s="40"/>
      <c r="X615" s="41" t="str">
        <f t="shared" si="59"/>
        <v/>
      </c>
      <c r="Y615" s="205" t="str">
        <f t="shared" si="54"/>
        <v/>
      </c>
      <c r="Z615" s="205" t="str">
        <f t="shared" si="55"/>
        <v/>
      </c>
      <c r="AA615" s="163">
        <f t="shared" si="56"/>
        <v>0</v>
      </c>
    </row>
    <row r="616" spans="1:27" ht="26.1" customHeight="1" thickTop="1" thickBot="1">
      <c r="A616" s="32"/>
      <c r="B616" s="33"/>
      <c r="C616" s="32"/>
      <c r="D616" s="34"/>
      <c r="E616" s="35"/>
      <c r="F616" s="36"/>
      <c r="G616" s="34"/>
      <c r="H616" s="1"/>
      <c r="I616" s="2"/>
      <c r="J616" s="1"/>
      <c r="K616" s="2"/>
      <c r="L616" s="1"/>
      <c r="M616" s="2"/>
      <c r="N616" s="1"/>
      <c r="O616" s="2"/>
      <c r="P616" s="1"/>
      <c r="Q616" s="2"/>
      <c r="R616" s="1"/>
      <c r="S616" s="2"/>
      <c r="T616" s="169" t="str">
        <f t="shared" si="57"/>
        <v/>
      </c>
      <c r="U616" s="39" t="str">
        <f t="shared" si="58"/>
        <v/>
      </c>
      <c r="V616" s="170"/>
      <c r="W616" s="40"/>
      <c r="X616" s="41" t="str">
        <f t="shared" si="59"/>
        <v/>
      </c>
      <c r="Y616" s="205" t="str">
        <f t="shared" si="54"/>
        <v/>
      </c>
      <c r="Z616" s="205" t="str">
        <f t="shared" si="55"/>
        <v/>
      </c>
      <c r="AA616" s="163">
        <f t="shared" si="56"/>
        <v>0</v>
      </c>
    </row>
    <row r="617" spans="1:27" ht="26.1" customHeight="1" thickTop="1" thickBot="1">
      <c r="A617" s="32"/>
      <c r="B617" s="33"/>
      <c r="C617" s="32"/>
      <c r="D617" s="34"/>
      <c r="E617" s="35"/>
      <c r="F617" s="36"/>
      <c r="G617" s="34"/>
      <c r="H617" s="1"/>
      <c r="I617" s="2"/>
      <c r="J617" s="1"/>
      <c r="K617" s="2"/>
      <c r="L617" s="1"/>
      <c r="M617" s="2"/>
      <c r="N617" s="1"/>
      <c r="O617" s="2"/>
      <c r="P617" s="1"/>
      <c r="Q617" s="2"/>
      <c r="R617" s="1"/>
      <c r="S617" s="2"/>
      <c r="T617" s="169" t="str">
        <f t="shared" si="57"/>
        <v/>
      </c>
      <c r="U617" s="39" t="str">
        <f t="shared" si="58"/>
        <v/>
      </c>
      <c r="V617" s="170"/>
      <c r="W617" s="40"/>
      <c r="X617" s="41" t="str">
        <f t="shared" si="59"/>
        <v/>
      </c>
      <c r="Y617" s="205" t="str">
        <f t="shared" si="54"/>
        <v/>
      </c>
      <c r="Z617" s="205" t="str">
        <f t="shared" si="55"/>
        <v/>
      </c>
      <c r="AA617" s="163">
        <f t="shared" si="56"/>
        <v>0</v>
      </c>
    </row>
    <row r="618" spans="1:27" ht="26.1" customHeight="1" thickTop="1" thickBot="1">
      <c r="A618" s="32"/>
      <c r="B618" s="33"/>
      <c r="C618" s="32"/>
      <c r="D618" s="34"/>
      <c r="E618" s="35"/>
      <c r="F618" s="36"/>
      <c r="G618" s="34"/>
      <c r="H618" s="1"/>
      <c r="I618" s="2"/>
      <c r="J618" s="1"/>
      <c r="K618" s="2"/>
      <c r="L618" s="1"/>
      <c r="M618" s="2"/>
      <c r="N618" s="1"/>
      <c r="O618" s="2"/>
      <c r="P618" s="1"/>
      <c r="Q618" s="2"/>
      <c r="R618" s="1"/>
      <c r="S618" s="2"/>
      <c r="T618" s="169" t="str">
        <f t="shared" si="57"/>
        <v/>
      </c>
      <c r="U618" s="39" t="str">
        <f t="shared" si="58"/>
        <v/>
      </c>
      <c r="V618" s="170"/>
      <c r="W618" s="40"/>
      <c r="X618" s="41" t="str">
        <f t="shared" si="59"/>
        <v/>
      </c>
      <c r="Y618" s="205" t="str">
        <f t="shared" si="54"/>
        <v/>
      </c>
      <c r="Z618" s="205" t="str">
        <f t="shared" si="55"/>
        <v/>
      </c>
      <c r="AA618" s="163">
        <f t="shared" si="56"/>
        <v>0</v>
      </c>
    </row>
    <row r="619" spans="1:27" ht="26.1" customHeight="1" thickTop="1" thickBot="1">
      <c r="A619" s="32"/>
      <c r="B619" s="33"/>
      <c r="C619" s="32"/>
      <c r="D619" s="34"/>
      <c r="E619" s="35"/>
      <c r="F619" s="36"/>
      <c r="G619" s="34"/>
      <c r="H619" s="1"/>
      <c r="I619" s="2"/>
      <c r="J619" s="1"/>
      <c r="K619" s="2"/>
      <c r="L619" s="1"/>
      <c r="M619" s="2"/>
      <c r="N619" s="1"/>
      <c r="O619" s="2"/>
      <c r="P619" s="1"/>
      <c r="Q619" s="2"/>
      <c r="R619" s="1"/>
      <c r="S619" s="2"/>
      <c r="T619" s="169" t="str">
        <f t="shared" si="57"/>
        <v/>
      </c>
      <c r="U619" s="39" t="str">
        <f t="shared" si="58"/>
        <v/>
      </c>
      <c r="V619" s="170"/>
      <c r="W619" s="40"/>
      <c r="X619" s="41" t="str">
        <f t="shared" si="59"/>
        <v/>
      </c>
      <c r="Y619" s="205" t="str">
        <f t="shared" si="54"/>
        <v/>
      </c>
      <c r="Z619" s="205" t="str">
        <f t="shared" si="55"/>
        <v/>
      </c>
      <c r="AA619" s="163">
        <f t="shared" si="56"/>
        <v>0</v>
      </c>
    </row>
    <row r="620" spans="1:27" ht="26.1" customHeight="1" thickTop="1" thickBot="1">
      <c r="A620" s="32"/>
      <c r="B620" s="33"/>
      <c r="C620" s="32"/>
      <c r="D620" s="34"/>
      <c r="E620" s="35"/>
      <c r="F620" s="36"/>
      <c r="G620" s="34"/>
      <c r="H620" s="1"/>
      <c r="I620" s="2"/>
      <c r="J620" s="1"/>
      <c r="K620" s="2"/>
      <c r="L620" s="1"/>
      <c r="M620" s="2"/>
      <c r="N620" s="1"/>
      <c r="O620" s="2"/>
      <c r="P620" s="1"/>
      <c r="Q620" s="2"/>
      <c r="R620" s="1"/>
      <c r="S620" s="2"/>
      <c r="T620" s="169" t="str">
        <f t="shared" si="57"/>
        <v/>
      </c>
      <c r="U620" s="39" t="str">
        <f t="shared" si="58"/>
        <v/>
      </c>
      <c r="V620" s="170"/>
      <c r="W620" s="40"/>
      <c r="X620" s="41" t="str">
        <f t="shared" si="59"/>
        <v/>
      </c>
      <c r="Y620" s="205" t="str">
        <f t="shared" si="54"/>
        <v/>
      </c>
      <c r="Z620" s="205" t="str">
        <f t="shared" si="55"/>
        <v/>
      </c>
      <c r="AA620" s="163">
        <f t="shared" si="56"/>
        <v>0</v>
      </c>
    </row>
    <row r="621" spans="1:27" ht="26.1" customHeight="1" thickTop="1" thickBot="1">
      <c r="A621" s="32"/>
      <c r="B621" s="33"/>
      <c r="C621" s="32"/>
      <c r="D621" s="34"/>
      <c r="E621" s="35"/>
      <c r="F621" s="36"/>
      <c r="G621" s="34"/>
      <c r="H621" s="1"/>
      <c r="I621" s="2"/>
      <c r="J621" s="1"/>
      <c r="K621" s="2"/>
      <c r="L621" s="1"/>
      <c r="M621" s="2"/>
      <c r="N621" s="1"/>
      <c r="O621" s="2"/>
      <c r="P621" s="1"/>
      <c r="Q621" s="2"/>
      <c r="R621" s="1"/>
      <c r="S621" s="2"/>
      <c r="T621" s="169" t="str">
        <f t="shared" si="57"/>
        <v/>
      </c>
      <c r="U621" s="39" t="str">
        <f t="shared" si="58"/>
        <v/>
      </c>
      <c r="V621" s="170"/>
      <c r="W621" s="40"/>
      <c r="X621" s="41" t="str">
        <f t="shared" si="59"/>
        <v/>
      </c>
      <c r="Y621" s="205" t="str">
        <f t="shared" si="54"/>
        <v/>
      </c>
      <c r="Z621" s="205" t="str">
        <f t="shared" si="55"/>
        <v/>
      </c>
      <c r="AA621" s="163">
        <f t="shared" si="56"/>
        <v>0</v>
      </c>
    </row>
    <row r="622" spans="1:27" ht="26.1" customHeight="1" thickTop="1" thickBot="1">
      <c r="A622" s="32"/>
      <c r="B622" s="33"/>
      <c r="C622" s="32"/>
      <c r="D622" s="34"/>
      <c r="E622" s="35"/>
      <c r="F622" s="36"/>
      <c r="G622" s="34"/>
      <c r="H622" s="1"/>
      <c r="I622" s="2"/>
      <c r="J622" s="1"/>
      <c r="K622" s="2"/>
      <c r="L622" s="1"/>
      <c r="M622" s="2"/>
      <c r="N622" s="1"/>
      <c r="O622" s="2"/>
      <c r="P622" s="1"/>
      <c r="Q622" s="2"/>
      <c r="R622" s="1"/>
      <c r="S622" s="2"/>
      <c r="T622" s="169" t="str">
        <f t="shared" si="57"/>
        <v/>
      </c>
      <c r="U622" s="39" t="str">
        <f t="shared" si="58"/>
        <v/>
      </c>
      <c r="V622" s="170"/>
      <c r="W622" s="40"/>
      <c r="X622" s="41" t="str">
        <f t="shared" si="59"/>
        <v/>
      </c>
      <c r="Y622" s="205" t="str">
        <f t="shared" si="54"/>
        <v/>
      </c>
      <c r="Z622" s="205" t="str">
        <f t="shared" si="55"/>
        <v/>
      </c>
      <c r="AA622" s="163">
        <f t="shared" si="56"/>
        <v>0</v>
      </c>
    </row>
    <row r="623" spans="1:27" ht="26.1" customHeight="1" thickTop="1" thickBot="1">
      <c r="A623" s="32"/>
      <c r="B623" s="33"/>
      <c r="C623" s="32"/>
      <c r="D623" s="34"/>
      <c r="E623" s="35"/>
      <c r="F623" s="36"/>
      <c r="G623" s="34"/>
      <c r="H623" s="1"/>
      <c r="I623" s="2"/>
      <c r="J623" s="1"/>
      <c r="K623" s="2"/>
      <c r="L623" s="1"/>
      <c r="M623" s="2"/>
      <c r="N623" s="1"/>
      <c r="O623" s="2"/>
      <c r="P623" s="1"/>
      <c r="Q623" s="2"/>
      <c r="R623" s="1"/>
      <c r="S623" s="2"/>
      <c r="T623" s="169" t="str">
        <f t="shared" si="57"/>
        <v/>
      </c>
      <c r="U623" s="39" t="str">
        <f t="shared" si="58"/>
        <v/>
      </c>
      <c r="V623" s="170"/>
      <c r="W623" s="40"/>
      <c r="X623" s="41" t="str">
        <f t="shared" si="59"/>
        <v/>
      </c>
      <c r="Y623" s="205" t="str">
        <f t="shared" si="54"/>
        <v/>
      </c>
      <c r="Z623" s="205" t="str">
        <f t="shared" si="55"/>
        <v/>
      </c>
      <c r="AA623" s="163">
        <f t="shared" si="56"/>
        <v>0</v>
      </c>
    </row>
    <row r="624" spans="1:27" ht="26.1" customHeight="1" thickTop="1" thickBot="1">
      <c r="A624" s="32"/>
      <c r="B624" s="33"/>
      <c r="C624" s="32"/>
      <c r="D624" s="34"/>
      <c r="E624" s="35"/>
      <c r="F624" s="36"/>
      <c r="G624" s="34"/>
      <c r="H624" s="1"/>
      <c r="I624" s="2"/>
      <c r="J624" s="1"/>
      <c r="K624" s="2"/>
      <c r="L624" s="1"/>
      <c r="M624" s="2"/>
      <c r="N624" s="1"/>
      <c r="O624" s="2"/>
      <c r="P624" s="1"/>
      <c r="Q624" s="2"/>
      <c r="R624" s="1"/>
      <c r="S624" s="2"/>
      <c r="T624" s="169" t="str">
        <f t="shared" si="57"/>
        <v/>
      </c>
      <c r="U624" s="39" t="str">
        <f t="shared" si="58"/>
        <v/>
      </c>
      <c r="V624" s="170"/>
      <c r="W624" s="40"/>
      <c r="X624" s="41" t="str">
        <f t="shared" si="59"/>
        <v/>
      </c>
      <c r="Y624" s="205" t="str">
        <f t="shared" si="54"/>
        <v/>
      </c>
      <c r="Z624" s="205" t="str">
        <f t="shared" si="55"/>
        <v/>
      </c>
      <c r="AA624" s="163">
        <f t="shared" si="56"/>
        <v>0</v>
      </c>
    </row>
    <row r="625" spans="1:27" ht="26.1" customHeight="1" thickTop="1" thickBot="1">
      <c r="A625" s="32"/>
      <c r="B625" s="33"/>
      <c r="C625" s="32"/>
      <c r="D625" s="34"/>
      <c r="E625" s="35"/>
      <c r="F625" s="36"/>
      <c r="G625" s="34"/>
      <c r="H625" s="1"/>
      <c r="I625" s="2"/>
      <c r="J625" s="1"/>
      <c r="K625" s="2"/>
      <c r="L625" s="1"/>
      <c r="M625" s="2"/>
      <c r="N625" s="1"/>
      <c r="O625" s="2"/>
      <c r="P625" s="1"/>
      <c r="Q625" s="2"/>
      <c r="R625" s="1"/>
      <c r="S625" s="2"/>
      <c r="T625" s="169" t="str">
        <f t="shared" si="57"/>
        <v/>
      </c>
      <c r="U625" s="39" t="str">
        <f t="shared" si="58"/>
        <v/>
      </c>
      <c r="V625" s="170"/>
      <c r="W625" s="40"/>
      <c r="X625" s="41" t="str">
        <f t="shared" si="59"/>
        <v/>
      </c>
      <c r="Y625" s="205" t="str">
        <f t="shared" si="54"/>
        <v/>
      </c>
      <c r="Z625" s="205" t="str">
        <f t="shared" si="55"/>
        <v/>
      </c>
      <c r="AA625" s="163">
        <f t="shared" si="56"/>
        <v>0</v>
      </c>
    </row>
    <row r="626" spans="1:27" ht="26.1" customHeight="1" thickTop="1" thickBot="1">
      <c r="A626" s="32"/>
      <c r="B626" s="33"/>
      <c r="C626" s="32"/>
      <c r="D626" s="34"/>
      <c r="E626" s="35"/>
      <c r="F626" s="36"/>
      <c r="G626" s="34"/>
      <c r="H626" s="1"/>
      <c r="I626" s="2"/>
      <c r="J626" s="1"/>
      <c r="K626" s="2"/>
      <c r="L626" s="1"/>
      <c r="M626" s="2"/>
      <c r="N626" s="1"/>
      <c r="O626" s="2"/>
      <c r="P626" s="1"/>
      <c r="Q626" s="2"/>
      <c r="R626" s="1"/>
      <c r="S626" s="2"/>
      <c r="T626" s="169" t="str">
        <f t="shared" si="57"/>
        <v/>
      </c>
      <c r="U626" s="39" t="str">
        <f t="shared" si="58"/>
        <v/>
      </c>
      <c r="V626" s="170"/>
      <c r="W626" s="40"/>
      <c r="X626" s="41" t="str">
        <f t="shared" si="59"/>
        <v/>
      </c>
      <c r="Y626" s="205" t="str">
        <f t="shared" si="54"/>
        <v/>
      </c>
      <c r="Z626" s="205" t="str">
        <f t="shared" si="55"/>
        <v/>
      </c>
      <c r="AA626" s="163">
        <f t="shared" si="56"/>
        <v>0</v>
      </c>
    </row>
    <row r="627" spans="1:27" ht="26.1" customHeight="1" thickTop="1" thickBot="1">
      <c r="A627" s="32"/>
      <c r="B627" s="33"/>
      <c r="C627" s="32"/>
      <c r="D627" s="34"/>
      <c r="E627" s="35"/>
      <c r="F627" s="36"/>
      <c r="G627" s="34"/>
      <c r="H627" s="1"/>
      <c r="I627" s="2"/>
      <c r="J627" s="1"/>
      <c r="K627" s="2"/>
      <c r="L627" s="1"/>
      <c r="M627" s="2"/>
      <c r="N627" s="1"/>
      <c r="O627" s="2"/>
      <c r="P627" s="1"/>
      <c r="Q627" s="2"/>
      <c r="R627" s="1"/>
      <c r="S627" s="2"/>
      <c r="T627" s="169" t="str">
        <f t="shared" si="57"/>
        <v/>
      </c>
      <c r="U627" s="39" t="str">
        <f t="shared" si="58"/>
        <v/>
      </c>
      <c r="V627" s="170"/>
      <c r="W627" s="40"/>
      <c r="X627" s="41" t="str">
        <f t="shared" si="59"/>
        <v/>
      </c>
      <c r="Y627" s="205" t="str">
        <f t="shared" si="54"/>
        <v/>
      </c>
      <c r="Z627" s="205" t="str">
        <f t="shared" si="55"/>
        <v/>
      </c>
      <c r="AA627" s="163">
        <f t="shared" si="56"/>
        <v>0</v>
      </c>
    </row>
    <row r="628" spans="1:27" ht="26.1" customHeight="1" thickTop="1" thickBot="1">
      <c r="A628" s="32"/>
      <c r="B628" s="33"/>
      <c r="C628" s="32"/>
      <c r="D628" s="34"/>
      <c r="E628" s="35"/>
      <c r="F628" s="36"/>
      <c r="G628" s="34"/>
      <c r="H628" s="1"/>
      <c r="I628" s="2"/>
      <c r="J628" s="1"/>
      <c r="K628" s="2"/>
      <c r="L628" s="1"/>
      <c r="M628" s="2"/>
      <c r="N628" s="1"/>
      <c r="O628" s="2"/>
      <c r="P628" s="1"/>
      <c r="Q628" s="2"/>
      <c r="R628" s="1"/>
      <c r="S628" s="2"/>
      <c r="T628" s="169" t="str">
        <f t="shared" si="57"/>
        <v/>
      </c>
      <c r="U628" s="39" t="str">
        <f t="shared" si="58"/>
        <v/>
      </c>
      <c r="V628" s="170"/>
      <c r="W628" s="40"/>
      <c r="X628" s="41" t="str">
        <f t="shared" si="59"/>
        <v/>
      </c>
      <c r="Y628" s="205" t="str">
        <f t="shared" si="54"/>
        <v/>
      </c>
      <c r="Z628" s="205" t="str">
        <f t="shared" si="55"/>
        <v/>
      </c>
      <c r="AA628" s="163">
        <f t="shared" si="56"/>
        <v>0</v>
      </c>
    </row>
    <row r="629" spans="1:27" ht="26.1" customHeight="1" thickTop="1" thickBot="1">
      <c r="A629" s="32"/>
      <c r="B629" s="33"/>
      <c r="C629" s="32"/>
      <c r="D629" s="34"/>
      <c r="E629" s="35"/>
      <c r="F629" s="36"/>
      <c r="G629" s="34"/>
      <c r="H629" s="1"/>
      <c r="I629" s="2"/>
      <c r="J629" s="1"/>
      <c r="K629" s="2"/>
      <c r="L629" s="1"/>
      <c r="M629" s="2"/>
      <c r="N629" s="1"/>
      <c r="O629" s="2"/>
      <c r="P629" s="1"/>
      <c r="Q629" s="2"/>
      <c r="R629" s="1"/>
      <c r="S629" s="2"/>
      <c r="T629" s="169" t="str">
        <f t="shared" si="57"/>
        <v/>
      </c>
      <c r="U629" s="39" t="str">
        <f t="shared" si="58"/>
        <v/>
      </c>
      <c r="V629" s="170"/>
      <c r="W629" s="40"/>
      <c r="X629" s="41" t="str">
        <f t="shared" si="59"/>
        <v/>
      </c>
      <c r="Y629" s="205" t="str">
        <f t="shared" si="54"/>
        <v/>
      </c>
      <c r="Z629" s="205" t="str">
        <f t="shared" si="55"/>
        <v/>
      </c>
      <c r="AA629" s="163">
        <f t="shared" si="56"/>
        <v>0</v>
      </c>
    </row>
    <row r="630" spans="1:27" ht="26.1" customHeight="1" thickTop="1" thickBot="1">
      <c r="A630" s="32"/>
      <c r="B630" s="33"/>
      <c r="C630" s="32"/>
      <c r="D630" s="34"/>
      <c r="E630" s="35"/>
      <c r="F630" s="36"/>
      <c r="G630" s="34"/>
      <c r="H630" s="1"/>
      <c r="I630" s="2"/>
      <c r="J630" s="1"/>
      <c r="K630" s="2"/>
      <c r="L630" s="1"/>
      <c r="M630" s="2"/>
      <c r="N630" s="1"/>
      <c r="O630" s="2"/>
      <c r="P630" s="1"/>
      <c r="Q630" s="2"/>
      <c r="R630" s="1"/>
      <c r="S630" s="2"/>
      <c r="T630" s="169" t="str">
        <f t="shared" si="57"/>
        <v/>
      </c>
      <c r="U630" s="39" t="str">
        <f t="shared" si="58"/>
        <v/>
      </c>
      <c r="V630" s="170"/>
      <c r="W630" s="40"/>
      <c r="X630" s="41" t="str">
        <f t="shared" si="59"/>
        <v/>
      </c>
      <c r="Y630" s="205" t="str">
        <f t="shared" si="54"/>
        <v/>
      </c>
      <c r="Z630" s="205" t="str">
        <f t="shared" si="55"/>
        <v/>
      </c>
      <c r="AA630" s="163">
        <f t="shared" si="56"/>
        <v>0</v>
      </c>
    </row>
    <row r="631" spans="1:27" ht="26.1" customHeight="1" thickTop="1" thickBot="1">
      <c r="A631" s="32"/>
      <c r="B631" s="33"/>
      <c r="C631" s="32"/>
      <c r="D631" s="34"/>
      <c r="E631" s="35"/>
      <c r="F631" s="36"/>
      <c r="G631" s="34"/>
      <c r="H631" s="1"/>
      <c r="I631" s="2"/>
      <c r="J631" s="1"/>
      <c r="K631" s="2"/>
      <c r="L631" s="1"/>
      <c r="M631" s="2"/>
      <c r="N631" s="1"/>
      <c r="O631" s="2"/>
      <c r="P631" s="1"/>
      <c r="Q631" s="2"/>
      <c r="R631" s="1"/>
      <c r="S631" s="2"/>
      <c r="T631" s="169" t="str">
        <f t="shared" si="57"/>
        <v/>
      </c>
      <c r="U631" s="39" t="str">
        <f t="shared" si="58"/>
        <v/>
      </c>
      <c r="V631" s="170"/>
      <c r="W631" s="40"/>
      <c r="X631" s="41" t="str">
        <f t="shared" si="59"/>
        <v/>
      </c>
      <c r="Y631" s="205" t="str">
        <f t="shared" si="54"/>
        <v/>
      </c>
      <c r="Z631" s="205" t="str">
        <f t="shared" si="55"/>
        <v/>
      </c>
      <c r="AA631" s="163">
        <f t="shared" si="56"/>
        <v>0</v>
      </c>
    </row>
    <row r="632" spans="1:27" ht="26.1" customHeight="1" thickTop="1" thickBot="1">
      <c r="A632" s="32"/>
      <c r="B632" s="33"/>
      <c r="C632" s="32"/>
      <c r="D632" s="34"/>
      <c r="E632" s="35"/>
      <c r="F632" s="36"/>
      <c r="G632" s="34"/>
      <c r="H632" s="1"/>
      <c r="I632" s="2"/>
      <c r="J632" s="1"/>
      <c r="K632" s="2"/>
      <c r="L632" s="1"/>
      <c r="M632" s="2"/>
      <c r="N632" s="1"/>
      <c r="O632" s="2"/>
      <c r="P632" s="1"/>
      <c r="Q632" s="2"/>
      <c r="R632" s="1"/>
      <c r="S632" s="2"/>
      <c r="T632" s="169" t="str">
        <f t="shared" si="57"/>
        <v/>
      </c>
      <c r="U632" s="39" t="str">
        <f t="shared" si="58"/>
        <v/>
      </c>
      <c r="V632" s="170"/>
      <c r="W632" s="40"/>
      <c r="X632" s="41" t="str">
        <f t="shared" si="59"/>
        <v/>
      </c>
      <c r="Y632" s="205" t="str">
        <f t="shared" si="54"/>
        <v/>
      </c>
      <c r="Z632" s="205" t="str">
        <f t="shared" si="55"/>
        <v/>
      </c>
      <c r="AA632" s="163">
        <f t="shared" si="56"/>
        <v>0</v>
      </c>
    </row>
    <row r="633" spans="1:27" ht="26.1" customHeight="1" thickTop="1" thickBot="1">
      <c r="A633" s="32"/>
      <c r="B633" s="33"/>
      <c r="C633" s="32"/>
      <c r="D633" s="34"/>
      <c r="E633" s="35"/>
      <c r="F633" s="36"/>
      <c r="G633" s="34"/>
      <c r="H633" s="1"/>
      <c r="I633" s="2"/>
      <c r="J633" s="1"/>
      <c r="K633" s="2"/>
      <c r="L633" s="1"/>
      <c r="M633" s="2"/>
      <c r="N633" s="1"/>
      <c r="O633" s="2"/>
      <c r="P633" s="1"/>
      <c r="Q633" s="2"/>
      <c r="R633" s="1"/>
      <c r="S633" s="2"/>
      <c r="T633" s="169" t="str">
        <f t="shared" si="57"/>
        <v/>
      </c>
      <c r="U633" s="39" t="str">
        <f t="shared" si="58"/>
        <v/>
      </c>
      <c r="V633" s="170"/>
      <c r="W633" s="40"/>
      <c r="X633" s="41" t="str">
        <f t="shared" si="59"/>
        <v/>
      </c>
      <c r="Y633" s="205" t="str">
        <f t="shared" si="54"/>
        <v/>
      </c>
      <c r="Z633" s="205" t="str">
        <f t="shared" si="55"/>
        <v/>
      </c>
      <c r="AA633" s="163">
        <f t="shared" si="56"/>
        <v>0</v>
      </c>
    </row>
    <row r="634" spans="1:27" ht="26.1" customHeight="1" thickTop="1" thickBot="1">
      <c r="A634" s="32"/>
      <c r="B634" s="33"/>
      <c r="C634" s="32"/>
      <c r="D634" s="34"/>
      <c r="E634" s="35"/>
      <c r="F634" s="36"/>
      <c r="G634" s="34"/>
      <c r="H634" s="1"/>
      <c r="I634" s="2"/>
      <c r="J634" s="1"/>
      <c r="K634" s="2"/>
      <c r="L634" s="1"/>
      <c r="M634" s="2"/>
      <c r="N634" s="1"/>
      <c r="O634" s="2"/>
      <c r="P634" s="1"/>
      <c r="Q634" s="2"/>
      <c r="R634" s="1"/>
      <c r="S634" s="2"/>
      <c r="T634" s="169" t="str">
        <f t="shared" si="57"/>
        <v/>
      </c>
      <c r="U634" s="39" t="str">
        <f t="shared" si="58"/>
        <v/>
      </c>
      <c r="V634" s="170"/>
      <c r="W634" s="40"/>
      <c r="X634" s="41" t="str">
        <f t="shared" si="59"/>
        <v/>
      </c>
      <c r="Y634" s="205" t="str">
        <f t="shared" si="54"/>
        <v/>
      </c>
      <c r="Z634" s="205" t="str">
        <f t="shared" si="55"/>
        <v/>
      </c>
      <c r="AA634" s="163">
        <f t="shared" si="56"/>
        <v>0</v>
      </c>
    </row>
    <row r="635" spans="1:27" ht="26.1" customHeight="1" thickTop="1" thickBot="1">
      <c r="A635" s="32"/>
      <c r="B635" s="33"/>
      <c r="C635" s="32"/>
      <c r="D635" s="34"/>
      <c r="E635" s="35"/>
      <c r="F635" s="36"/>
      <c r="G635" s="34"/>
      <c r="H635" s="1"/>
      <c r="I635" s="2"/>
      <c r="J635" s="1"/>
      <c r="K635" s="2"/>
      <c r="L635" s="1"/>
      <c r="M635" s="2"/>
      <c r="N635" s="1"/>
      <c r="O635" s="2"/>
      <c r="P635" s="1"/>
      <c r="Q635" s="2"/>
      <c r="R635" s="1"/>
      <c r="S635" s="2"/>
      <c r="T635" s="169" t="str">
        <f t="shared" si="57"/>
        <v/>
      </c>
      <c r="U635" s="39" t="str">
        <f t="shared" si="58"/>
        <v/>
      </c>
      <c r="V635" s="170"/>
      <c r="W635" s="40"/>
      <c r="X635" s="41" t="str">
        <f t="shared" si="59"/>
        <v/>
      </c>
      <c r="Y635" s="205" t="str">
        <f t="shared" si="54"/>
        <v/>
      </c>
      <c r="Z635" s="205" t="str">
        <f t="shared" si="55"/>
        <v/>
      </c>
      <c r="AA635" s="163">
        <f t="shared" si="56"/>
        <v>0</v>
      </c>
    </row>
    <row r="636" spans="1:27" ht="26.1" customHeight="1" thickTop="1" thickBot="1">
      <c r="A636" s="32"/>
      <c r="B636" s="33"/>
      <c r="C636" s="32"/>
      <c r="D636" s="34"/>
      <c r="E636" s="35"/>
      <c r="F636" s="36"/>
      <c r="G636" s="34"/>
      <c r="H636" s="1"/>
      <c r="I636" s="2"/>
      <c r="J636" s="1"/>
      <c r="K636" s="2"/>
      <c r="L636" s="1"/>
      <c r="M636" s="2"/>
      <c r="N636" s="1"/>
      <c r="O636" s="2"/>
      <c r="P636" s="1"/>
      <c r="Q636" s="2"/>
      <c r="R636" s="1"/>
      <c r="S636" s="2"/>
      <c r="T636" s="169" t="str">
        <f t="shared" si="57"/>
        <v/>
      </c>
      <c r="U636" s="39" t="str">
        <f t="shared" si="58"/>
        <v/>
      </c>
      <c r="V636" s="170"/>
      <c r="W636" s="40"/>
      <c r="X636" s="41" t="str">
        <f t="shared" si="59"/>
        <v/>
      </c>
      <c r="Y636" s="205" t="str">
        <f t="shared" si="54"/>
        <v/>
      </c>
      <c r="Z636" s="205" t="str">
        <f t="shared" si="55"/>
        <v/>
      </c>
      <c r="AA636" s="163">
        <f t="shared" si="56"/>
        <v>0</v>
      </c>
    </row>
    <row r="637" spans="1:27" ht="26.1" customHeight="1" thickTop="1" thickBot="1">
      <c r="A637" s="32"/>
      <c r="B637" s="33"/>
      <c r="C637" s="32"/>
      <c r="D637" s="34"/>
      <c r="E637" s="35"/>
      <c r="F637" s="36"/>
      <c r="G637" s="34"/>
      <c r="H637" s="1"/>
      <c r="I637" s="2"/>
      <c r="J637" s="1"/>
      <c r="K637" s="2"/>
      <c r="L637" s="1"/>
      <c r="M637" s="2"/>
      <c r="N637" s="1"/>
      <c r="O637" s="2"/>
      <c r="P637" s="1"/>
      <c r="Q637" s="2"/>
      <c r="R637" s="1"/>
      <c r="S637" s="2"/>
      <c r="T637" s="169" t="str">
        <f t="shared" si="57"/>
        <v/>
      </c>
      <c r="U637" s="39" t="str">
        <f t="shared" si="58"/>
        <v/>
      </c>
      <c r="V637" s="170"/>
      <c r="W637" s="40"/>
      <c r="X637" s="41" t="str">
        <f t="shared" si="59"/>
        <v/>
      </c>
      <c r="Y637" s="205" t="str">
        <f t="shared" si="54"/>
        <v/>
      </c>
      <c r="Z637" s="205" t="str">
        <f t="shared" si="55"/>
        <v/>
      </c>
      <c r="AA637" s="163">
        <f t="shared" si="56"/>
        <v>0</v>
      </c>
    </row>
    <row r="638" spans="1:27" ht="26.1" customHeight="1" thickTop="1" thickBot="1">
      <c r="A638" s="32"/>
      <c r="B638" s="33"/>
      <c r="C638" s="32"/>
      <c r="D638" s="34"/>
      <c r="E638" s="35"/>
      <c r="F638" s="36"/>
      <c r="G638" s="34"/>
      <c r="H638" s="1"/>
      <c r="I638" s="2"/>
      <c r="J638" s="1"/>
      <c r="K638" s="2"/>
      <c r="L638" s="1"/>
      <c r="M638" s="2"/>
      <c r="N638" s="1"/>
      <c r="O638" s="2"/>
      <c r="P638" s="1"/>
      <c r="Q638" s="2"/>
      <c r="R638" s="1"/>
      <c r="S638" s="2"/>
      <c r="T638" s="169" t="str">
        <f t="shared" si="57"/>
        <v/>
      </c>
      <c r="U638" s="39" t="str">
        <f t="shared" si="58"/>
        <v/>
      </c>
      <c r="V638" s="170"/>
      <c r="W638" s="40"/>
      <c r="X638" s="41" t="str">
        <f t="shared" si="59"/>
        <v/>
      </c>
      <c r="Y638" s="205" t="str">
        <f t="shared" si="54"/>
        <v/>
      </c>
      <c r="Z638" s="205" t="str">
        <f t="shared" si="55"/>
        <v/>
      </c>
      <c r="AA638" s="163">
        <f t="shared" si="56"/>
        <v>0</v>
      </c>
    </row>
    <row r="639" spans="1:27" ht="26.1" customHeight="1" thickTop="1" thickBot="1">
      <c r="A639" s="32"/>
      <c r="B639" s="33"/>
      <c r="C639" s="32"/>
      <c r="D639" s="34"/>
      <c r="E639" s="35"/>
      <c r="F639" s="36"/>
      <c r="G639" s="34"/>
      <c r="H639" s="1"/>
      <c r="I639" s="2"/>
      <c r="J639" s="1"/>
      <c r="K639" s="2"/>
      <c r="L639" s="1"/>
      <c r="M639" s="2"/>
      <c r="N639" s="1"/>
      <c r="O639" s="2"/>
      <c r="P639" s="1"/>
      <c r="Q639" s="2"/>
      <c r="R639" s="1"/>
      <c r="S639" s="2"/>
      <c r="T639" s="169" t="str">
        <f t="shared" si="57"/>
        <v/>
      </c>
      <c r="U639" s="39" t="str">
        <f t="shared" si="58"/>
        <v/>
      </c>
      <c r="V639" s="170"/>
      <c r="W639" s="40"/>
      <c r="X639" s="41" t="str">
        <f t="shared" si="59"/>
        <v/>
      </c>
      <c r="Y639" s="205" t="str">
        <f t="shared" si="54"/>
        <v/>
      </c>
      <c r="Z639" s="205" t="str">
        <f t="shared" si="55"/>
        <v/>
      </c>
      <c r="AA639" s="163">
        <f t="shared" si="56"/>
        <v>0</v>
      </c>
    </row>
    <row r="640" spans="1:27" ht="26.1" customHeight="1" thickTop="1" thickBot="1">
      <c r="A640" s="32"/>
      <c r="B640" s="33"/>
      <c r="C640" s="32"/>
      <c r="D640" s="34"/>
      <c r="E640" s="35"/>
      <c r="F640" s="36"/>
      <c r="G640" s="34"/>
      <c r="H640" s="1"/>
      <c r="I640" s="2"/>
      <c r="J640" s="1"/>
      <c r="K640" s="2"/>
      <c r="L640" s="1"/>
      <c r="M640" s="2"/>
      <c r="N640" s="1"/>
      <c r="O640" s="2"/>
      <c r="P640" s="1"/>
      <c r="Q640" s="2"/>
      <c r="R640" s="1"/>
      <c r="S640" s="2"/>
      <c r="T640" s="169" t="str">
        <f t="shared" si="57"/>
        <v/>
      </c>
      <c r="U640" s="39" t="str">
        <f t="shared" si="58"/>
        <v/>
      </c>
      <c r="V640" s="170"/>
      <c r="W640" s="40"/>
      <c r="X640" s="41" t="str">
        <f t="shared" si="59"/>
        <v/>
      </c>
      <c r="Y640" s="205" t="str">
        <f t="shared" si="54"/>
        <v/>
      </c>
      <c r="Z640" s="205" t="str">
        <f t="shared" si="55"/>
        <v/>
      </c>
      <c r="AA640" s="163">
        <f t="shared" si="56"/>
        <v>0</v>
      </c>
    </row>
    <row r="641" spans="1:27" ht="26.1" customHeight="1" thickTop="1" thickBot="1">
      <c r="A641" s="32"/>
      <c r="B641" s="33"/>
      <c r="C641" s="32"/>
      <c r="D641" s="34"/>
      <c r="E641" s="35"/>
      <c r="F641" s="36"/>
      <c r="G641" s="34"/>
      <c r="H641" s="1"/>
      <c r="I641" s="2"/>
      <c r="J641" s="1"/>
      <c r="K641" s="2"/>
      <c r="L641" s="1"/>
      <c r="M641" s="2"/>
      <c r="N641" s="1"/>
      <c r="O641" s="2"/>
      <c r="P641" s="1"/>
      <c r="Q641" s="2"/>
      <c r="R641" s="1"/>
      <c r="S641" s="2"/>
      <c r="T641" s="169" t="str">
        <f t="shared" si="57"/>
        <v/>
      </c>
      <c r="U641" s="39" t="str">
        <f t="shared" si="58"/>
        <v/>
      </c>
      <c r="V641" s="170"/>
      <c r="W641" s="40"/>
      <c r="X641" s="41" t="str">
        <f t="shared" si="59"/>
        <v/>
      </c>
      <c r="Y641" s="205" t="str">
        <f t="shared" si="54"/>
        <v/>
      </c>
      <c r="Z641" s="205" t="str">
        <f t="shared" si="55"/>
        <v/>
      </c>
      <c r="AA641" s="163">
        <f t="shared" si="56"/>
        <v>0</v>
      </c>
    </row>
    <row r="642" spans="1:27" ht="26.1" customHeight="1" thickTop="1" thickBot="1">
      <c r="A642" s="32"/>
      <c r="B642" s="33"/>
      <c r="C642" s="32"/>
      <c r="D642" s="34"/>
      <c r="E642" s="35"/>
      <c r="F642" s="36"/>
      <c r="G642" s="34"/>
      <c r="H642" s="1"/>
      <c r="I642" s="2"/>
      <c r="J642" s="1"/>
      <c r="K642" s="2"/>
      <c r="L642" s="1"/>
      <c r="M642" s="2"/>
      <c r="N642" s="1"/>
      <c r="O642" s="2"/>
      <c r="P642" s="1"/>
      <c r="Q642" s="2"/>
      <c r="R642" s="1"/>
      <c r="S642" s="2"/>
      <c r="T642" s="169" t="str">
        <f t="shared" si="57"/>
        <v/>
      </c>
      <c r="U642" s="39" t="str">
        <f t="shared" si="58"/>
        <v/>
      </c>
      <c r="V642" s="170"/>
      <c r="W642" s="40"/>
      <c r="X642" s="41" t="str">
        <f t="shared" si="59"/>
        <v/>
      </c>
      <c r="Y642" s="205" t="str">
        <f t="shared" si="54"/>
        <v/>
      </c>
      <c r="Z642" s="205" t="str">
        <f t="shared" si="55"/>
        <v/>
      </c>
      <c r="AA642" s="163">
        <f t="shared" si="56"/>
        <v>0</v>
      </c>
    </row>
    <row r="643" spans="1:27" ht="26.1" customHeight="1" thickTop="1" thickBot="1">
      <c r="A643" s="32"/>
      <c r="B643" s="33"/>
      <c r="C643" s="32"/>
      <c r="D643" s="34"/>
      <c r="E643" s="35"/>
      <c r="F643" s="36"/>
      <c r="G643" s="34"/>
      <c r="H643" s="1"/>
      <c r="I643" s="2"/>
      <c r="J643" s="1"/>
      <c r="K643" s="2"/>
      <c r="L643" s="1"/>
      <c r="M643" s="2"/>
      <c r="N643" s="1"/>
      <c r="O643" s="2"/>
      <c r="P643" s="1"/>
      <c r="Q643" s="2"/>
      <c r="R643" s="1"/>
      <c r="S643" s="2"/>
      <c r="T643" s="169" t="str">
        <f t="shared" si="57"/>
        <v/>
      </c>
      <c r="U643" s="39" t="str">
        <f t="shared" si="58"/>
        <v/>
      </c>
      <c r="V643" s="170"/>
      <c r="W643" s="40"/>
      <c r="X643" s="41" t="str">
        <f t="shared" si="59"/>
        <v/>
      </c>
      <c r="Y643" s="205" t="str">
        <f t="shared" si="54"/>
        <v/>
      </c>
      <c r="Z643" s="205" t="str">
        <f t="shared" si="55"/>
        <v/>
      </c>
      <c r="AA643" s="163">
        <f t="shared" si="56"/>
        <v>0</v>
      </c>
    </row>
    <row r="644" spans="1:27" ht="26.1" customHeight="1" thickTop="1" thickBot="1">
      <c r="A644" s="32"/>
      <c r="B644" s="33"/>
      <c r="C644" s="32"/>
      <c r="D644" s="34"/>
      <c r="E644" s="35"/>
      <c r="F644" s="36"/>
      <c r="G644" s="34"/>
      <c r="H644" s="1"/>
      <c r="I644" s="2"/>
      <c r="J644" s="1"/>
      <c r="K644" s="2"/>
      <c r="L644" s="1"/>
      <c r="M644" s="2"/>
      <c r="N644" s="1"/>
      <c r="O644" s="2"/>
      <c r="P644" s="1"/>
      <c r="Q644" s="2"/>
      <c r="R644" s="1"/>
      <c r="S644" s="2"/>
      <c r="T644" s="169" t="str">
        <f t="shared" si="57"/>
        <v/>
      </c>
      <c r="U644" s="39" t="str">
        <f t="shared" si="58"/>
        <v/>
      </c>
      <c r="V644" s="170"/>
      <c r="W644" s="40"/>
      <c r="X644" s="41" t="str">
        <f t="shared" si="59"/>
        <v/>
      </c>
      <c r="Y644" s="205" t="str">
        <f t="shared" si="54"/>
        <v/>
      </c>
      <c r="Z644" s="205" t="str">
        <f t="shared" si="55"/>
        <v/>
      </c>
      <c r="AA644" s="163">
        <f t="shared" si="56"/>
        <v>0</v>
      </c>
    </row>
    <row r="645" spans="1:27" ht="26.1" customHeight="1" thickTop="1" thickBot="1">
      <c r="A645" s="32"/>
      <c r="B645" s="33"/>
      <c r="C645" s="32"/>
      <c r="D645" s="34"/>
      <c r="E645" s="35"/>
      <c r="F645" s="36"/>
      <c r="G645" s="34"/>
      <c r="H645" s="1"/>
      <c r="I645" s="2"/>
      <c r="J645" s="1"/>
      <c r="K645" s="2"/>
      <c r="L645" s="1"/>
      <c r="M645" s="2"/>
      <c r="N645" s="1"/>
      <c r="O645" s="2"/>
      <c r="P645" s="1"/>
      <c r="Q645" s="2"/>
      <c r="R645" s="1"/>
      <c r="S645" s="2"/>
      <c r="T645" s="169" t="str">
        <f t="shared" si="57"/>
        <v/>
      </c>
      <c r="U645" s="39" t="str">
        <f t="shared" si="58"/>
        <v/>
      </c>
      <c r="V645" s="170"/>
      <c r="W645" s="40"/>
      <c r="X645" s="41" t="str">
        <f t="shared" si="59"/>
        <v/>
      </c>
      <c r="Y645" s="205" t="str">
        <f t="shared" si="54"/>
        <v/>
      </c>
      <c r="Z645" s="205" t="str">
        <f t="shared" si="55"/>
        <v/>
      </c>
      <c r="AA645" s="163">
        <f t="shared" si="56"/>
        <v>0</v>
      </c>
    </row>
    <row r="646" spans="1:27" ht="26.1" customHeight="1" thickTop="1" thickBot="1">
      <c r="A646" s="32"/>
      <c r="B646" s="33"/>
      <c r="C646" s="32"/>
      <c r="D646" s="34"/>
      <c r="E646" s="35"/>
      <c r="F646" s="36"/>
      <c r="G646" s="34"/>
      <c r="H646" s="1"/>
      <c r="I646" s="2"/>
      <c r="J646" s="1"/>
      <c r="K646" s="2"/>
      <c r="L646" s="1"/>
      <c r="M646" s="2"/>
      <c r="N646" s="1"/>
      <c r="O646" s="2"/>
      <c r="P646" s="1"/>
      <c r="Q646" s="2"/>
      <c r="R646" s="1"/>
      <c r="S646" s="2"/>
      <c r="T646" s="169" t="str">
        <f t="shared" si="57"/>
        <v/>
      </c>
      <c r="U646" s="39" t="str">
        <f t="shared" si="58"/>
        <v/>
      </c>
      <c r="V646" s="170"/>
      <c r="W646" s="40"/>
      <c r="X646" s="41" t="str">
        <f t="shared" si="59"/>
        <v/>
      </c>
      <c r="Y646" s="205" t="str">
        <f t="shared" si="54"/>
        <v/>
      </c>
      <c r="Z646" s="205" t="str">
        <f t="shared" si="55"/>
        <v/>
      </c>
      <c r="AA646" s="163">
        <f t="shared" si="56"/>
        <v>0</v>
      </c>
    </row>
    <row r="647" spans="1:27" ht="26.1" customHeight="1" thickTop="1" thickBot="1">
      <c r="A647" s="32"/>
      <c r="B647" s="33"/>
      <c r="C647" s="32"/>
      <c r="D647" s="34"/>
      <c r="E647" s="35"/>
      <c r="F647" s="36"/>
      <c r="G647" s="34"/>
      <c r="H647" s="1"/>
      <c r="I647" s="2"/>
      <c r="J647" s="1"/>
      <c r="K647" s="2"/>
      <c r="L647" s="1"/>
      <c r="M647" s="2"/>
      <c r="N647" s="1"/>
      <c r="O647" s="2"/>
      <c r="P647" s="1"/>
      <c r="Q647" s="2"/>
      <c r="R647" s="1"/>
      <c r="S647" s="2"/>
      <c r="T647" s="169" t="str">
        <f t="shared" si="57"/>
        <v/>
      </c>
      <c r="U647" s="39" t="str">
        <f t="shared" si="58"/>
        <v/>
      </c>
      <c r="V647" s="170"/>
      <c r="W647" s="40"/>
      <c r="X647" s="41" t="str">
        <f t="shared" si="59"/>
        <v/>
      </c>
      <c r="Y647" s="205" t="str">
        <f t="shared" si="54"/>
        <v/>
      </c>
      <c r="Z647" s="205" t="str">
        <f t="shared" si="55"/>
        <v/>
      </c>
      <c r="AA647" s="163">
        <f t="shared" si="56"/>
        <v>0</v>
      </c>
    </row>
    <row r="648" spans="1:27" ht="26.1" customHeight="1" thickTop="1" thickBot="1">
      <c r="A648" s="32"/>
      <c r="B648" s="33"/>
      <c r="C648" s="32"/>
      <c r="D648" s="34"/>
      <c r="E648" s="35"/>
      <c r="F648" s="36"/>
      <c r="G648" s="34"/>
      <c r="H648" s="1"/>
      <c r="I648" s="2"/>
      <c r="J648" s="1"/>
      <c r="K648" s="2"/>
      <c r="L648" s="1"/>
      <c r="M648" s="2"/>
      <c r="N648" s="1"/>
      <c r="O648" s="2"/>
      <c r="P648" s="1"/>
      <c r="Q648" s="2"/>
      <c r="R648" s="1"/>
      <c r="S648" s="2"/>
      <c r="T648" s="169" t="str">
        <f t="shared" si="57"/>
        <v/>
      </c>
      <c r="U648" s="39" t="str">
        <f t="shared" si="58"/>
        <v/>
      </c>
      <c r="V648" s="170"/>
      <c r="W648" s="40"/>
      <c r="X648" s="41" t="str">
        <f t="shared" si="59"/>
        <v/>
      </c>
      <c r="Y648" s="205" t="str">
        <f t="shared" si="54"/>
        <v/>
      </c>
      <c r="Z648" s="205" t="str">
        <f t="shared" si="55"/>
        <v/>
      </c>
      <c r="AA648" s="163">
        <f t="shared" si="56"/>
        <v>0</v>
      </c>
    </row>
    <row r="649" spans="1:27" ht="26.1" customHeight="1" thickTop="1" thickBot="1">
      <c r="A649" s="32"/>
      <c r="B649" s="33"/>
      <c r="C649" s="32"/>
      <c r="D649" s="34"/>
      <c r="E649" s="35"/>
      <c r="F649" s="36"/>
      <c r="G649" s="34"/>
      <c r="H649" s="1"/>
      <c r="I649" s="2"/>
      <c r="J649" s="1"/>
      <c r="K649" s="2"/>
      <c r="L649" s="1"/>
      <c r="M649" s="2"/>
      <c r="N649" s="1"/>
      <c r="O649" s="2"/>
      <c r="P649" s="1"/>
      <c r="Q649" s="2"/>
      <c r="R649" s="1"/>
      <c r="S649" s="2"/>
      <c r="T649" s="169" t="str">
        <f t="shared" si="57"/>
        <v/>
      </c>
      <c r="U649" s="39" t="str">
        <f t="shared" si="58"/>
        <v/>
      </c>
      <c r="V649" s="170"/>
      <c r="W649" s="40"/>
      <c r="X649" s="41" t="str">
        <f t="shared" si="59"/>
        <v/>
      </c>
      <c r="Y649" s="205" t="str">
        <f t="shared" si="54"/>
        <v/>
      </c>
      <c r="Z649" s="205" t="str">
        <f t="shared" si="55"/>
        <v/>
      </c>
      <c r="AA649" s="163">
        <f t="shared" si="56"/>
        <v>0</v>
      </c>
    </row>
    <row r="650" spans="1:27" ht="26.1" customHeight="1" thickTop="1" thickBot="1">
      <c r="A650" s="32"/>
      <c r="B650" s="33"/>
      <c r="C650" s="32"/>
      <c r="D650" s="34"/>
      <c r="E650" s="35"/>
      <c r="F650" s="36"/>
      <c r="G650" s="34"/>
      <c r="H650" s="1"/>
      <c r="I650" s="2"/>
      <c r="J650" s="1"/>
      <c r="K650" s="2"/>
      <c r="L650" s="1"/>
      <c r="M650" s="2"/>
      <c r="N650" s="1"/>
      <c r="O650" s="2"/>
      <c r="P650" s="1"/>
      <c r="Q650" s="2"/>
      <c r="R650" s="1"/>
      <c r="S650" s="2"/>
      <c r="T650" s="169" t="str">
        <f t="shared" si="57"/>
        <v/>
      </c>
      <c r="U650" s="39" t="str">
        <f t="shared" si="58"/>
        <v/>
      </c>
      <c r="V650" s="170"/>
      <c r="W650" s="40"/>
      <c r="X650" s="41" t="str">
        <f t="shared" si="59"/>
        <v/>
      </c>
      <c r="Y650" s="205" t="str">
        <f t="shared" si="54"/>
        <v/>
      </c>
      <c r="Z650" s="205" t="str">
        <f t="shared" si="55"/>
        <v/>
      </c>
      <c r="AA650" s="163">
        <f t="shared" si="56"/>
        <v>0</v>
      </c>
    </row>
    <row r="651" spans="1:27" ht="26.1" customHeight="1" thickTop="1" thickBot="1">
      <c r="A651" s="32"/>
      <c r="B651" s="33"/>
      <c r="C651" s="32"/>
      <c r="D651" s="34"/>
      <c r="E651" s="35"/>
      <c r="F651" s="36"/>
      <c r="G651" s="34"/>
      <c r="H651" s="1"/>
      <c r="I651" s="2"/>
      <c r="J651" s="1"/>
      <c r="K651" s="2"/>
      <c r="L651" s="1"/>
      <c r="M651" s="2"/>
      <c r="N651" s="1"/>
      <c r="O651" s="2"/>
      <c r="P651" s="1"/>
      <c r="Q651" s="2"/>
      <c r="R651" s="1"/>
      <c r="S651" s="2"/>
      <c r="T651" s="169" t="str">
        <f t="shared" si="57"/>
        <v/>
      </c>
      <c r="U651" s="39" t="str">
        <f t="shared" si="58"/>
        <v/>
      </c>
      <c r="V651" s="170"/>
      <c r="W651" s="40"/>
      <c r="X651" s="41" t="str">
        <f t="shared" si="59"/>
        <v/>
      </c>
      <c r="Y651" s="205" t="str">
        <f t="shared" si="54"/>
        <v/>
      </c>
      <c r="Z651" s="205" t="str">
        <f t="shared" si="55"/>
        <v/>
      </c>
      <c r="AA651" s="163">
        <f t="shared" si="56"/>
        <v>0</v>
      </c>
    </row>
    <row r="652" spans="1:27" ht="26.1" customHeight="1" thickTop="1" thickBot="1">
      <c r="A652" s="32"/>
      <c r="B652" s="33"/>
      <c r="C652" s="32"/>
      <c r="D652" s="34"/>
      <c r="E652" s="35"/>
      <c r="F652" s="36"/>
      <c r="G652" s="34"/>
      <c r="H652" s="1"/>
      <c r="I652" s="2"/>
      <c r="J652" s="1"/>
      <c r="K652" s="2"/>
      <c r="L652" s="1"/>
      <c r="M652" s="2"/>
      <c r="N652" s="1"/>
      <c r="O652" s="2"/>
      <c r="P652" s="1"/>
      <c r="Q652" s="2"/>
      <c r="R652" s="1"/>
      <c r="S652" s="2"/>
      <c r="T652" s="169" t="str">
        <f t="shared" si="57"/>
        <v/>
      </c>
      <c r="U652" s="39" t="str">
        <f t="shared" si="58"/>
        <v/>
      </c>
      <c r="V652" s="170"/>
      <c r="W652" s="40"/>
      <c r="X652" s="41" t="str">
        <f t="shared" si="59"/>
        <v/>
      </c>
      <c r="Y652" s="205" t="str">
        <f t="shared" si="54"/>
        <v/>
      </c>
      <c r="Z652" s="205" t="str">
        <f t="shared" si="55"/>
        <v/>
      </c>
      <c r="AA652" s="163">
        <f t="shared" si="56"/>
        <v>0</v>
      </c>
    </row>
    <row r="653" spans="1:27" ht="26.1" customHeight="1" thickTop="1" thickBot="1">
      <c r="A653" s="32"/>
      <c r="B653" s="33"/>
      <c r="C653" s="32"/>
      <c r="D653" s="34"/>
      <c r="E653" s="35"/>
      <c r="F653" s="36"/>
      <c r="G653" s="34"/>
      <c r="H653" s="1"/>
      <c r="I653" s="2"/>
      <c r="J653" s="1"/>
      <c r="K653" s="2"/>
      <c r="L653" s="1"/>
      <c r="M653" s="2"/>
      <c r="N653" s="1"/>
      <c r="O653" s="2"/>
      <c r="P653" s="1"/>
      <c r="Q653" s="2"/>
      <c r="R653" s="1"/>
      <c r="S653" s="2"/>
      <c r="T653" s="169" t="str">
        <f t="shared" si="57"/>
        <v/>
      </c>
      <c r="U653" s="39" t="str">
        <f t="shared" si="58"/>
        <v/>
      </c>
      <c r="V653" s="170"/>
      <c r="W653" s="40"/>
      <c r="X653" s="41" t="str">
        <f t="shared" si="59"/>
        <v/>
      </c>
      <c r="Y653" s="205" t="str">
        <f t="shared" si="54"/>
        <v/>
      </c>
      <c r="Z653" s="205" t="str">
        <f t="shared" si="55"/>
        <v/>
      </c>
      <c r="AA653" s="163">
        <f t="shared" si="56"/>
        <v>0</v>
      </c>
    </row>
    <row r="654" spans="1:27" ht="26.1" customHeight="1" thickTop="1" thickBot="1">
      <c r="A654" s="32"/>
      <c r="B654" s="33"/>
      <c r="C654" s="32"/>
      <c r="D654" s="34"/>
      <c r="E654" s="35"/>
      <c r="F654" s="36"/>
      <c r="G654" s="34"/>
      <c r="H654" s="1"/>
      <c r="I654" s="2"/>
      <c r="J654" s="1"/>
      <c r="K654" s="2"/>
      <c r="L654" s="1"/>
      <c r="M654" s="2"/>
      <c r="N654" s="1"/>
      <c r="O654" s="2"/>
      <c r="P654" s="1"/>
      <c r="Q654" s="2"/>
      <c r="R654" s="1"/>
      <c r="S654" s="2"/>
      <c r="T654" s="169" t="str">
        <f t="shared" si="57"/>
        <v/>
      </c>
      <c r="U654" s="39" t="str">
        <f t="shared" si="58"/>
        <v/>
      </c>
      <c r="V654" s="170"/>
      <c r="W654" s="40"/>
      <c r="X654" s="41" t="str">
        <f t="shared" si="59"/>
        <v/>
      </c>
      <c r="Y654" s="205" t="str">
        <f t="shared" ref="Y654:Y717" si="60">IF(AND(COUNTA(G654)=1,COUNTIF(T654:U654,"x")=0),1,"")</f>
        <v/>
      </c>
      <c r="Z654" s="205" t="str">
        <f t="shared" ref="Z654:Z717" si="61">IF(AND($Y654=1,F654="x"),1,"")</f>
        <v/>
      </c>
      <c r="AA654" s="163">
        <f t="shared" ref="AA654:AA717" si="62">IF(AND(U654="X",F654="X"),1,0)</f>
        <v>0</v>
      </c>
    </row>
    <row r="655" spans="1:27" ht="26.1" customHeight="1" thickTop="1" thickBot="1">
      <c r="A655" s="32"/>
      <c r="B655" s="33"/>
      <c r="C655" s="32"/>
      <c r="D655" s="34"/>
      <c r="E655" s="35"/>
      <c r="F655" s="36"/>
      <c r="G655" s="34"/>
      <c r="H655" s="1"/>
      <c r="I655" s="2"/>
      <c r="J655" s="1"/>
      <c r="K655" s="2"/>
      <c r="L655" s="1"/>
      <c r="M655" s="2"/>
      <c r="N655" s="1"/>
      <c r="O655" s="2"/>
      <c r="P655" s="1"/>
      <c r="Q655" s="2"/>
      <c r="R655" s="1"/>
      <c r="S655" s="2"/>
      <c r="T655" s="169" t="str">
        <f t="shared" ref="T655:T718" si="63">IF(AND(COUNTA(I655,K655,M655,O655,Q655,S655)=0,COUNTA(H655,J655,L655,N655,P655,R655)=6),"x","")</f>
        <v/>
      </c>
      <c r="U655" s="39" t="str">
        <f t="shared" ref="U655:U718" si="64">IF(COUNTA(I655,K655,M655,O655,Q655,S655)=1,"x","")</f>
        <v/>
      </c>
      <c r="V655" s="170"/>
      <c r="W655" s="40"/>
      <c r="X655" s="41" t="str">
        <f t="shared" ref="X655:X718" si="65">IF(AND(T655="x",U655="",V655&gt;0),EDATE(V655,$X$9),"")</f>
        <v/>
      </c>
      <c r="Y655" s="205" t="str">
        <f t="shared" si="60"/>
        <v/>
      </c>
      <c r="Z655" s="205" t="str">
        <f t="shared" si="61"/>
        <v/>
      </c>
      <c r="AA655" s="163">
        <f t="shared" si="62"/>
        <v>0</v>
      </c>
    </row>
    <row r="656" spans="1:27" ht="26.1" customHeight="1" thickTop="1" thickBot="1">
      <c r="A656" s="32"/>
      <c r="B656" s="33"/>
      <c r="C656" s="32"/>
      <c r="D656" s="34"/>
      <c r="E656" s="35"/>
      <c r="F656" s="36"/>
      <c r="G656" s="34"/>
      <c r="H656" s="1"/>
      <c r="I656" s="2"/>
      <c r="J656" s="1"/>
      <c r="K656" s="2"/>
      <c r="L656" s="1"/>
      <c r="M656" s="2"/>
      <c r="N656" s="1"/>
      <c r="O656" s="2"/>
      <c r="P656" s="1"/>
      <c r="Q656" s="2"/>
      <c r="R656" s="1"/>
      <c r="S656" s="2"/>
      <c r="T656" s="169" t="str">
        <f t="shared" si="63"/>
        <v/>
      </c>
      <c r="U656" s="39" t="str">
        <f t="shared" si="64"/>
        <v/>
      </c>
      <c r="V656" s="170"/>
      <c r="W656" s="40"/>
      <c r="X656" s="41" t="str">
        <f t="shared" si="65"/>
        <v/>
      </c>
      <c r="Y656" s="205" t="str">
        <f t="shared" si="60"/>
        <v/>
      </c>
      <c r="Z656" s="205" t="str">
        <f t="shared" si="61"/>
        <v/>
      </c>
      <c r="AA656" s="163">
        <f t="shared" si="62"/>
        <v>0</v>
      </c>
    </row>
    <row r="657" spans="1:27" ht="26.1" customHeight="1" thickTop="1" thickBot="1">
      <c r="A657" s="32"/>
      <c r="B657" s="33"/>
      <c r="C657" s="32"/>
      <c r="D657" s="34"/>
      <c r="E657" s="35"/>
      <c r="F657" s="36"/>
      <c r="G657" s="34"/>
      <c r="H657" s="1"/>
      <c r="I657" s="2"/>
      <c r="J657" s="1"/>
      <c r="K657" s="2"/>
      <c r="L657" s="1"/>
      <c r="M657" s="2"/>
      <c r="N657" s="1"/>
      <c r="O657" s="2"/>
      <c r="P657" s="1"/>
      <c r="Q657" s="2"/>
      <c r="R657" s="1"/>
      <c r="S657" s="2"/>
      <c r="T657" s="169" t="str">
        <f t="shared" si="63"/>
        <v/>
      </c>
      <c r="U657" s="39" t="str">
        <f t="shared" si="64"/>
        <v/>
      </c>
      <c r="V657" s="170"/>
      <c r="W657" s="40"/>
      <c r="X657" s="41" t="str">
        <f t="shared" si="65"/>
        <v/>
      </c>
      <c r="Y657" s="205" t="str">
        <f t="shared" si="60"/>
        <v/>
      </c>
      <c r="Z657" s="205" t="str">
        <f t="shared" si="61"/>
        <v/>
      </c>
      <c r="AA657" s="163">
        <f t="shared" si="62"/>
        <v>0</v>
      </c>
    </row>
    <row r="658" spans="1:27" ht="26.1" customHeight="1" thickTop="1" thickBot="1">
      <c r="A658" s="32"/>
      <c r="B658" s="33"/>
      <c r="C658" s="32"/>
      <c r="D658" s="34"/>
      <c r="E658" s="35"/>
      <c r="F658" s="36"/>
      <c r="G658" s="34"/>
      <c r="H658" s="1"/>
      <c r="I658" s="2"/>
      <c r="J658" s="1"/>
      <c r="K658" s="2"/>
      <c r="L658" s="1"/>
      <c r="M658" s="2"/>
      <c r="N658" s="1"/>
      <c r="O658" s="2"/>
      <c r="P658" s="1"/>
      <c r="Q658" s="2"/>
      <c r="R658" s="1"/>
      <c r="S658" s="2"/>
      <c r="T658" s="169" t="str">
        <f t="shared" si="63"/>
        <v/>
      </c>
      <c r="U658" s="39" t="str">
        <f t="shared" si="64"/>
        <v/>
      </c>
      <c r="V658" s="170"/>
      <c r="W658" s="40"/>
      <c r="X658" s="41" t="str">
        <f t="shared" si="65"/>
        <v/>
      </c>
      <c r="Y658" s="205" t="str">
        <f t="shared" si="60"/>
        <v/>
      </c>
      <c r="Z658" s="205" t="str">
        <f t="shared" si="61"/>
        <v/>
      </c>
      <c r="AA658" s="163">
        <f t="shared" si="62"/>
        <v>0</v>
      </c>
    </row>
    <row r="659" spans="1:27" ht="26.1" customHeight="1" thickTop="1" thickBot="1">
      <c r="A659" s="32"/>
      <c r="B659" s="33"/>
      <c r="C659" s="32"/>
      <c r="D659" s="34"/>
      <c r="E659" s="35"/>
      <c r="F659" s="36"/>
      <c r="G659" s="34"/>
      <c r="H659" s="1"/>
      <c r="I659" s="2"/>
      <c r="J659" s="1"/>
      <c r="K659" s="2"/>
      <c r="L659" s="1"/>
      <c r="M659" s="2"/>
      <c r="N659" s="1"/>
      <c r="O659" s="2"/>
      <c r="P659" s="1"/>
      <c r="Q659" s="2"/>
      <c r="R659" s="1"/>
      <c r="S659" s="2"/>
      <c r="T659" s="169" t="str">
        <f t="shared" si="63"/>
        <v/>
      </c>
      <c r="U659" s="39" t="str">
        <f t="shared" si="64"/>
        <v/>
      </c>
      <c r="V659" s="170"/>
      <c r="W659" s="40"/>
      <c r="X659" s="41" t="str">
        <f t="shared" si="65"/>
        <v/>
      </c>
      <c r="Y659" s="205" t="str">
        <f t="shared" si="60"/>
        <v/>
      </c>
      <c r="Z659" s="205" t="str">
        <f t="shared" si="61"/>
        <v/>
      </c>
      <c r="AA659" s="163">
        <f t="shared" si="62"/>
        <v>0</v>
      </c>
    </row>
    <row r="660" spans="1:27" ht="26.1" customHeight="1" thickTop="1" thickBot="1">
      <c r="A660" s="32"/>
      <c r="B660" s="33"/>
      <c r="C660" s="32"/>
      <c r="D660" s="34"/>
      <c r="E660" s="35"/>
      <c r="F660" s="36"/>
      <c r="G660" s="34"/>
      <c r="H660" s="1"/>
      <c r="I660" s="2"/>
      <c r="J660" s="1"/>
      <c r="K660" s="2"/>
      <c r="L660" s="1"/>
      <c r="M660" s="2"/>
      <c r="N660" s="1"/>
      <c r="O660" s="2"/>
      <c r="P660" s="1"/>
      <c r="Q660" s="2"/>
      <c r="R660" s="1"/>
      <c r="S660" s="2"/>
      <c r="T660" s="169" t="str">
        <f t="shared" si="63"/>
        <v/>
      </c>
      <c r="U660" s="39" t="str">
        <f t="shared" si="64"/>
        <v/>
      </c>
      <c r="V660" s="170"/>
      <c r="W660" s="40"/>
      <c r="X660" s="41" t="str">
        <f t="shared" si="65"/>
        <v/>
      </c>
      <c r="Y660" s="205" t="str">
        <f t="shared" si="60"/>
        <v/>
      </c>
      <c r="Z660" s="205" t="str">
        <f t="shared" si="61"/>
        <v/>
      </c>
      <c r="AA660" s="163">
        <f t="shared" si="62"/>
        <v>0</v>
      </c>
    </row>
    <row r="661" spans="1:27" ht="26.1" customHeight="1" thickTop="1" thickBot="1">
      <c r="A661" s="32"/>
      <c r="B661" s="33"/>
      <c r="C661" s="32"/>
      <c r="D661" s="34"/>
      <c r="E661" s="35"/>
      <c r="F661" s="36"/>
      <c r="G661" s="34"/>
      <c r="H661" s="1"/>
      <c r="I661" s="2"/>
      <c r="J661" s="1"/>
      <c r="K661" s="2"/>
      <c r="L661" s="1"/>
      <c r="M661" s="2"/>
      <c r="N661" s="1"/>
      <c r="O661" s="2"/>
      <c r="P661" s="1"/>
      <c r="Q661" s="2"/>
      <c r="R661" s="1"/>
      <c r="S661" s="2"/>
      <c r="T661" s="169" t="str">
        <f t="shared" si="63"/>
        <v/>
      </c>
      <c r="U661" s="39" t="str">
        <f t="shared" si="64"/>
        <v/>
      </c>
      <c r="V661" s="170"/>
      <c r="W661" s="40"/>
      <c r="X661" s="41" t="str">
        <f t="shared" si="65"/>
        <v/>
      </c>
      <c r="Y661" s="205" t="str">
        <f t="shared" si="60"/>
        <v/>
      </c>
      <c r="Z661" s="205" t="str">
        <f t="shared" si="61"/>
        <v/>
      </c>
      <c r="AA661" s="163">
        <f t="shared" si="62"/>
        <v>0</v>
      </c>
    </row>
    <row r="662" spans="1:27" ht="26.1" customHeight="1" thickTop="1" thickBot="1">
      <c r="A662" s="32"/>
      <c r="B662" s="33"/>
      <c r="C662" s="32"/>
      <c r="D662" s="34"/>
      <c r="E662" s="35"/>
      <c r="F662" s="36"/>
      <c r="G662" s="34"/>
      <c r="H662" s="1"/>
      <c r="I662" s="2"/>
      <c r="J662" s="1"/>
      <c r="K662" s="2"/>
      <c r="L662" s="1"/>
      <c r="M662" s="2"/>
      <c r="N662" s="1"/>
      <c r="O662" s="2"/>
      <c r="P662" s="1"/>
      <c r="Q662" s="2"/>
      <c r="R662" s="1"/>
      <c r="S662" s="2"/>
      <c r="T662" s="169" t="str">
        <f t="shared" si="63"/>
        <v/>
      </c>
      <c r="U662" s="39" t="str">
        <f t="shared" si="64"/>
        <v/>
      </c>
      <c r="V662" s="170"/>
      <c r="W662" s="40"/>
      <c r="X662" s="41" t="str">
        <f t="shared" si="65"/>
        <v/>
      </c>
      <c r="Y662" s="205" t="str">
        <f t="shared" si="60"/>
        <v/>
      </c>
      <c r="Z662" s="205" t="str">
        <f t="shared" si="61"/>
        <v/>
      </c>
      <c r="AA662" s="163">
        <f t="shared" si="62"/>
        <v>0</v>
      </c>
    </row>
    <row r="663" spans="1:27" ht="26.1" customHeight="1" thickTop="1" thickBot="1">
      <c r="A663" s="32"/>
      <c r="B663" s="33"/>
      <c r="C663" s="32"/>
      <c r="D663" s="34"/>
      <c r="E663" s="35"/>
      <c r="F663" s="36"/>
      <c r="G663" s="34"/>
      <c r="H663" s="1"/>
      <c r="I663" s="2"/>
      <c r="J663" s="1"/>
      <c r="K663" s="2"/>
      <c r="L663" s="1"/>
      <c r="M663" s="2"/>
      <c r="N663" s="1"/>
      <c r="O663" s="2"/>
      <c r="P663" s="1"/>
      <c r="Q663" s="2"/>
      <c r="R663" s="1"/>
      <c r="S663" s="2"/>
      <c r="T663" s="169" t="str">
        <f t="shared" si="63"/>
        <v/>
      </c>
      <c r="U663" s="39" t="str">
        <f t="shared" si="64"/>
        <v/>
      </c>
      <c r="V663" s="170"/>
      <c r="W663" s="40"/>
      <c r="X663" s="41" t="str">
        <f t="shared" si="65"/>
        <v/>
      </c>
      <c r="Y663" s="205" t="str">
        <f t="shared" si="60"/>
        <v/>
      </c>
      <c r="Z663" s="205" t="str">
        <f t="shared" si="61"/>
        <v/>
      </c>
      <c r="AA663" s="163">
        <f t="shared" si="62"/>
        <v>0</v>
      </c>
    </row>
    <row r="664" spans="1:27" ht="26.1" customHeight="1" thickTop="1" thickBot="1">
      <c r="A664" s="32"/>
      <c r="B664" s="33"/>
      <c r="C664" s="32"/>
      <c r="D664" s="34"/>
      <c r="E664" s="35"/>
      <c r="F664" s="36"/>
      <c r="G664" s="34"/>
      <c r="H664" s="1"/>
      <c r="I664" s="2"/>
      <c r="J664" s="1"/>
      <c r="K664" s="2"/>
      <c r="L664" s="1"/>
      <c r="M664" s="2"/>
      <c r="N664" s="1"/>
      <c r="O664" s="2"/>
      <c r="P664" s="1"/>
      <c r="Q664" s="2"/>
      <c r="R664" s="1"/>
      <c r="S664" s="2"/>
      <c r="T664" s="169" t="str">
        <f t="shared" si="63"/>
        <v/>
      </c>
      <c r="U664" s="39" t="str">
        <f t="shared" si="64"/>
        <v/>
      </c>
      <c r="V664" s="170"/>
      <c r="W664" s="40"/>
      <c r="X664" s="41" t="str">
        <f t="shared" si="65"/>
        <v/>
      </c>
      <c r="Y664" s="205" t="str">
        <f t="shared" si="60"/>
        <v/>
      </c>
      <c r="Z664" s="205" t="str">
        <f t="shared" si="61"/>
        <v/>
      </c>
      <c r="AA664" s="163">
        <f t="shared" si="62"/>
        <v>0</v>
      </c>
    </row>
    <row r="665" spans="1:27" ht="26.1" customHeight="1" thickTop="1" thickBot="1">
      <c r="A665" s="32"/>
      <c r="B665" s="33"/>
      <c r="C665" s="32"/>
      <c r="D665" s="34"/>
      <c r="E665" s="35"/>
      <c r="F665" s="36"/>
      <c r="G665" s="34"/>
      <c r="H665" s="1"/>
      <c r="I665" s="2"/>
      <c r="J665" s="1"/>
      <c r="K665" s="2"/>
      <c r="L665" s="1"/>
      <c r="M665" s="2"/>
      <c r="N665" s="1"/>
      <c r="O665" s="2"/>
      <c r="P665" s="1"/>
      <c r="Q665" s="2"/>
      <c r="R665" s="1"/>
      <c r="S665" s="2"/>
      <c r="T665" s="169" t="str">
        <f t="shared" si="63"/>
        <v/>
      </c>
      <c r="U665" s="39" t="str">
        <f t="shared" si="64"/>
        <v/>
      </c>
      <c r="V665" s="170"/>
      <c r="W665" s="40"/>
      <c r="X665" s="41" t="str">
        <f t="shared" si="65"/>
        <v/>
      </c>
      <c r="Y665" s="205" t="str">
        <f t="shared" si="60"/>
        <v/>
      </c>
      <c r="Z665" s="205" t="str">
        <f t="shared" si="61"/>
        <v/>
      </c>
      <c r="AA665" s="163">
        <f t="shared" si="62"/>
        <v>0</v>
      </c>
    </row>
    <row r="666" spans="1:27" ht="26.1" customHeight="1" thickTop="1" thickBot="1">
      <c r="A666" s="32"/>
      <c r="B666" s="33"/>
      <c r="C666" s="32"/>
      <c r="D666" s="34"/>
      <c r="E666" s="35"/>
      <c r="F666" s="36"/>
      <c r="G666" s="34"/>
      <c r="H666" s="1"/>
      <c r="I666" s="2"/>
      <c r="J666" s="1"/>
      <c r="K666" s="2"/>
      <c r="L666" s="1"/>
      <c r="M666" s="2"/>
      <c r="N666" s="1"/>
      <c r="O666" s="2"/>
      <c r="P666" s="1"/>
      <c r="Q666" s="2"/>
      <c r="R666" s="1"/>
      <c r="S666" s="2"/>
      <c r="T666" s="169" t="str">
        <f t="shared" si="63"/>
        <v/>
      </c>
      <c r="U666" s="39" t="str">
        <f t="shared" si="64"/>
        <v/>
      </c>
      <c r="V666" s="170"/>
      <c r="W666" s="40"/>
      <c r="X666" s="41" t="str">
        <f t="shared" si="65"/>
        <v/>
      </c>
      <c r="Y666" s="205" t="str">
        <f t="shared" si="60"/>
        <v/>
      </c>
      <c r="Z666" s="205" t="str">
        <f t="shared" si="61"/>
        <v/>
      </c>
      <c r="AA666" s="163">
        <f t="shared" si="62"/>
        <v>0</v>
      </c>
    </row>
    <row r="667" spans="1:27" ht="26.1" customHeight="1" thickTop="1" thickBot="1">
      <c r="A667" s="32"/>
      <c r="B667" s="33"/>
      <c r="C667" s="32"/>
      <c r="D667" s="34"/>
      <c r="E667" s="35"/>
      <c r="F667" s="36"/>
      <c r="G667" s="34"/>
      <c r="H667" s="1"/>
      <c r="I667" s="2"/>
      <c r="J667" s="1"/>
      <c r="K667" s="2"/>
      <c r="L667" s="1"/>
      <c r="M667" s="2"/>
      <c r="N667" s="1"/>
      <c r="O667" s="2"/>
      <c r="P667" s="1"/>
      <c r="Q667" s="2"/>
      <c r="R667" s="1"/>
      <c r="S667" s="2"/>
      <c r="T667" s="169" t="str">
        <f t="shared" si="63"/>
        <v/>
      </c>
      <c r="U667" s="39" t="str">
        <f t="shared" si="64"/>
        <v/>
      </c>
      <c r="V667" s="170"/>
      <c r="W667" s="40"/>
      <c r="X667" s="41" t="str">
        <f t="shared" si="65"/>
        <v/>
      </c>
      <c r="Y667" s="205" t="str">
        <f t="shared" si="60"/>
        <v/>
      </c>
      <c r="Z667" s="205" t="str">
        <f t="shared" si="61"/>
        <v/>
      </c>
      <c r="AA667" s="163">
        <f t="shared" si="62"/>
        <v>0</v>
      </c>
    </row>
    <row r="668" spans="1:27" ht="26.1" customHeight="1" thickTop="1" thickBot="1">
      <c r="A668" s="32"/>
      <c r="B668" s="33"/>
      <c r="C668" s="32"/>
      <c r="D668" s="34"/>
      <c r="E668" s="35"/>
      <c r="F668" s="36"/>
      <c r="G668" s="34"/>
      <c r="H668" s="1"/>
      <c r="I668" s="2"/>
      <c r="J668" s="1"/>
      <c r="K668" s="2"/>
      <c r="L668" s="1"/>
      <c r="M668" s="2"/>
      <c r="N668" s="1"/>
      <c r="O668" s="2"/>
      <c r="P668" s="1"/>
      <c r="Q668" s="2"/>
      <c r="R668" s="1"/>
      <c r="S668" s="2"/>
      <c r="T668" s="169" t="str">
        <f t="shared" si="63"/>
        <v/>
      </c>
      <c r="U668" s="39" t="str">
        <f t="shared" si="64"/>
        <v/>
      </c>
      <c r="V668" s="170"/>
      <c r="W668" s="40"/>
      <c r="X668" s="41" t="str">
        <f t="shared" si="65"/>
        <v/>
      </c>
      <c r="Y668" s="205" t="str">
        <f t="shared" si="60"/>
        <v/>
      </c>
      <c r="Z668" s="205" t="str">
        <f t="shared" si="61"/>
        <v/>
      </c>
      <c r="AA668" s="163">
        <f t="shared" si="62"/>
        <v>0</v>
      </c>
    </row>
    <row r="669" spans="1:27" ht="26.1" customHeight="1" thickTop="1" thickBot="1">
      <c r="A669" s="32"/>
      <c r="B669" s="33"/>
      <c r="C669" s="32"/>
      <c r="D669" s="34"/>
      <c r="E669" s="35"/>
      <c r="F669" s="36"/>
      <c r="G669" s="34"/>
      <c r="H669" s="1"/>
      <c r="I669" s="2"/>
      <c r="J669" s="1"/>
      <c r="K669" s="2"/>
      <c r="L669" s="1"/>
      <c r="M669" s="2"/>
      <c r="N669" s="1"/>
      <c r="O669" s="2"/>
      <c r="P669" s="1"/>
      <c r="Q669" s="2"/>
      <c r="R669" s="1"/>
      <c r="S669" s="2"/>
      <c r="T669" s="169" t="str">
        <f t="shared" si="63"/>
        <v/>
      </c>
      <c r="U669" s="39" t="str">
        <f t="shared" si="64"/>
        <v/>
      </c>
      <c r="V669" s="170"/>
      <c r="W669" s="40"/>
      <c r="X669" s="41" t="str">
        <f t="shared" si="65"/>
        <v/>
      </c>
      <c r="Y669" s="205" t="str">
        <f t="shared" si="60"/>
        <v/>
      </c>
      <c r="Z669" s="205" t="str">
        <f t="shared" si="61"/>
        <v/>
      </c>
      <c r="AA669" s="163">
        <f t="shared" si="62"/>
        <v>0</v>
      </c>
    </row>
    <row r="670" spans="1:27" ht="26.1" customHeight="1" thickTop="1" thickBot="1">
      <c r="A670" s="32"/>
      <c r="B670" s="33"/>
      <c r="C670" s="32"/>
      <c r="D670" s="34"/>
      <c r="E670" s="35"/>
      <c r="F670" s="36"/>
      <c r="G670" s="34"/>
      <c r="H670" s="1"/>
      <c r="I670" s="2"/>
      <c r="J670" s="1"/>
      <c r="K670" s="2"/>
      <c r="L670" s="1"/>
      <c r="M670" s="2"/>
      <c r="N670" s="1"/>
      <c r="O670" s="2"/>
      <c r="P670" s="1"/>
      <c r="Q670" s="2"/>
      <c r="R670" s="1"/>
      <c r="S670" s="2"/>
      <c r="T670" s="169" t="str">
        <f t="shared" si="63"/>
        <v/>
      </c>
      <c r="U670" s="39" t="str">
        <f t="shared" si="64"/>
        <v/>
      </c>
      <c r="V670" s="170"/>
      <c r="W670" s="40"/>
      <c r="X670" s="41" t="str">
        <f t="shared" si="65"/>
        <v/>
      </c>
      <c r="Y670" s="205" t="str">
        <f t="shared" si="60"/>
        <v/>
      </c>
      <c r="Z670" s="205" t="str">
        <f t="shared" si="61"/>
        <v/>
      </c>
      <c r="AA670" s="163">
        <f t="shared" si="62"/>
        <v>0</v>
      </c>
    </row>
    <row r="671" spans="1:27" ht="26.1" customHeight="1" thickTop="1" thickBot="1">
      <c r="A671" s="32"/>
      <c r="B671" s="33"/>
      <c r="C671" s="32"/>
      <c r="D671" s="34"/>
      <c r="E671" s="35"/>
      <c r="F671" s="36"/>
      <c r="G671" s="34"/>
      <c r="H671" s="1"/>
      <c r="I671" s="2"/>
      <c r="J671" s="1"/>
      <c r="K671" s="2"/>
      <c r="L671" s="1"/>
      <c r="M671" s="2"/>
      <c r="N671" s="1"/>
      <c r="O671" s="2"/>
      <c r="P671" s="1"/>
      <c r="Q671" s="2"/>
      <c r="R671" s="1"/>
      <c r="S671" s="2"/>
      <c r="T671" s="169" t="str">
        <f t="shared" si="63"/>
        <v/>
      </c>
      <c r="U671" s="39" t="str">
        <f t="shared" si="64"/>
        <v/>
      </c>
      <c r="V671" s="170"/>
      <c r="W671" s="40"/>
      <c r="X671" s="41" t="str">
        <f t="shared" si="65"/>
        <v/>
      </c>
      <c r="Y671" s="205" t="str">
        <f t="shared" si="60"/>
        <v/>
      </c>
      <c r="Z671" s="205" t="str">
        <f t="shared" si="61"/>
        <v/>
      </c>
      <c r="AA671" s="163">
        <f t="shared" si="62"/>
        <v>0</v>
      </c>
    </row>
    <row r="672" spans="1:27" ht="26.1" customHeight="1" thickTop="1" thickBot="1">
      <c r="A672" s="32"/>
      <c r="B672" s="33"/>
      <c r="C672" s="32"/>
      <c r="D672" s="34"/>
      <c r="E672" s="35"/>
      <c r="F672" s="36"/>
      <c r="G672" s="34"/>
      <c r="H672" s="1"/>
      <c r="I672" s="2"/>
      <c r="J672" s="1"/>
      <c r="K672" s="2"/>
      <c r="L672" s="1"/>
      <c r="M672" s="2"/>
      <c r="N672" s="1"/>
      <c r="O672" s="2"/>
      <c r="P672" s="1"/>
      <c r="Q672" s="2"/>
      <c r="R672" s="1"/>
      <c r="S672" s="2"/>
      <c r="T672" s="169" t="str">
        <f t="shared" si="63"/>
        <v/>
      </c>
      <c r="U672" s="39" t="str">
        <f t="shared" si="64"/>
        <v/>
      </c>
      <c r="V672" s="170"/>
      <c r="W672" s="40"/>
      <c r="X672" s="41" t="str">
        <f t="shared" si="65"/>
        <v/>
      </c>
      <c r="Y672" s="205" t="str">
        <f t="shared" si="60"/>
        <v/>
      </c>
      <c r="Z672" s="205" t="str">
        <f t="shared" si="61"/>
        <v/>
      </c>
      <c r="AA672" s="163">
        <f t="shared" si="62"/>
        <v>0</v>
      </c>
    </row>
    <row r="673" spans="1:27" ht="26.1" customHeight="1" thickTop="1" thickBot="1">
      <c r="A673" s="32"/>
      <c r="B673" s="33"/>
      <c r="C673" s="32"/>
      <c r="D673" s="34"/>
      <c r="E673" s="35"/>
      <c r="F673" s="36"/>
      <c r="G673" s="34"/>
      <c r="H673" s="1"/>
      <c r="I673" s="2"/>
      <c r="J673" s="1"/>
      <c r="K673" s="2"/>
      <c r="L673" s="1"/>
      <c r="M673" s="2"/>
      <c r="N673" s="1"/>
      <c r="O673" s="2"/>
      <c r="P673" s="1"/>
      <c r="Q673" s="2"/>
      <c r="R673" s="1"/>
      <c r="S673" s="2"/>
      <c r="T673" s="169" t="str">
        <f t="shared" si="63"/>
        <v/>
      </c>
      <c r="U673" s="39" t="str">
        <f t="shared" si="64"/>
        <v/>
      </c>
      <c r="V673" s="170"/>
      <c r="W673" s="40"/>
      <c r="X673" s="41" t="str">
        <f t="shared" si="65"/>
        <v/>
      </c>
      <c r="Y673" s="205" t="str">
        <f t="shared" si="60"/>
        <v/>
      </c>
      <c r="Z673" s="205" t="str">
        <f t="shared" si="61"/>
        <v/>
      </c>
      <c r="AA673" s="163">
        <f t="shared" si="62"/>
        <v>0</v>
      </c>
    </row>
    <row r="674" spans="1:27" ht="26.1" customHeight="1" thickTop="1" thickBot="1">
      <c r="A674" s="32"/>
      <c r="B674" s="33"/>
      <c r="C674" s="32"/>
      <c r="D674" s="34"/>
      <c r="E674" s="35"/>
      <c r="F674" s="36"/>
      <c r="G674" s="34"/>
      <c r="H674" s="1"/>
      <c r="I674" s="2"/>
      <c r="J674" s="1"/>
      <c r="K674" s="2"/>
      <c r="L674" s="1"/>
      <c r="M674" s="2"/>
      <c r="N674" s="1"/>
      <c r="O674" s="2"/>
      <c r="P674" s="1"/>
      <c r="Q674" s="2"/>
      <c r="R674" s="1"/>
      <c r="S674" s="2"/>
      <c r="T674" s="169" t="str">
        <f t="shared" si="63"/>
        <v/>
      </c>
      <c r="U674" s="39" t="str">
        <f t="shared" si="64"/>
        <v/>
      </c>
      <c r="V674" s="170"/>
      <c r="W674" s="40"/>
      <c r="X674" s="41" t="str">
        <f t="shared" si="65"/>
        <v/>
      </c>
      <c r="Y674" s="205" t="str">
        <f t="shared" si="60"/>
        <v/>
      </c>
      <c r="Z674" s="205" t="str">
        <f t="shared" si="61"/>
        <v/>
      </c>
      <c r="AA674" s="163">
        <f t="shared" si="62"/>
        <v>0</v>
      </c>
    </row>
    <row r="675" spans="1:27" ht="26.1" customHeight="1" thickTop="1" thickBot="1">
      <c r="A675" s="32"/>
      <c r="B675" s="33"/>
      <c r="C675" s="32"/>
      <c r="D675" s="34"/>
      <c r="E675" s="35"/>
      <c r="F675" s="36"/>
      <c r="G675" s="34"/>
      <c r="H675" s="1"/>
      <c r="I675" s="2"/>
      <c r="J675" s="1"/>
      <c r="K675" s="2"/>
      <c r="L675" s="1"/>
      <c r="M675" s="2"/>
      <c r="N675" s="1"/>
      <c r="O675" s="2"/>
      <c r="P675" s="1"/>
      <c r="Q675" s="2"/>
      <c r="R675" s="1"/>
      <c r="S675" s="2"/>
      <c r="T675" s="169" t="str">
        <f t="shared" si="63"/>
        <v/>
      </c>
      <c r="U675" s="39" t="str">
        <f t="shared" si="64"/>
        <v/>
      </c>
      <c r="V675" s="170"/>
      <c r="W675" s="40"/>
      <c r="X675" s="41" t="str">
        <f t="shared" si="65"/>
        <v/>
      </c>
      <c r="Y675" s="205" t="str">
        <f t="shared" si="60"/>
        <v/>
      </c>
      <c r="Z675" s="205" t="str">
        <f t="shared" si="61"/>
        <v/>
      </c>
      <c r="AA675" s="163">
        <f t="shared" si="62"/>
        <v>0</v>
      </c>
    </row>
    <row r="676" spans="1:27" ht="26.1" customHeight="1" thickTop="1" thickBot="1">
      <c r="A676" s="32"/>
      <c r="B676" s="33"/>
      <c r="C676" s="32"/>
      <c r="D676" s="34"/>
      <c r="E676" s="35"/>
      <c r="F676" s="36"/>
      <c r="G676" s="34"/>
      <c r="H676" s="1"/>
      <c r="I676" s="2"/>
      <c r="J676" s="1"/>
      <c r="K676" s="2"/>
      <c r="L676" s="1"/>
      <c r="M676" s="2"/>
      <c r="N676" s="1"/>
      <c r="O676" s="2"/>
      <c r="P676" s="1"/>
      <c r="Q676" s="2"/>
      <c r="R676" s="1"/>
      <c r="S676" s="2"/>
      <c r="T676" s="169" t="str">
        <f t="shared" si="63"/>
        <v/>
      </c>
      <c r="U676" s="39" t="str">
        <f t="shared" si="64"/>
        <v/>
      </c>
      <c r="V676" s="170"/>
      <c r="W676" s="40"/>
      <c r="X676" s="41" t="str">
        <f t="shared" si="65"/>
        <v/>
      </c>
      <c r="Y676" s="205" t="str">
        <f t="shared" si="60"/>
        <v/>
      </c>
      <c r="Z676" s="205" t="str">
        <f t="shared" si="61"/>
        <v/>
      </c>
      <c r="AA676" s="163">
        <f t="shared" si="62"/>
        <v>0</v>
      </c>
    </row>
    <row r="677" spans="1:27" ht="26.1" customHeight="1" thickTop="1" thickBot="1">
      <c r="A677" s="32"/>
      <c r="B677" s="33"/>
      <c r="C677" s="32"/>
      <c r="D677" s="34"/>
      <c r="E677" s="35"/>
      <c r="F677" s="36"/>
      <c r="G677" s="34"/>
      <c r="H677" s="1"/>
      <c r="I677" s="2"/>
      <c r="J677" s="1"/>
      <c r="K677" s="2"/>
      <c r="L677" s="1"/>
      <c r="M677" s="2"/>
      <c r="N677" s="1"/>
      <c r="O677" s="2"/>
      <c r="P677" s="1"/>
      <c r="Q677" s="2"/>
      <c r="R677" s="1"/>
      <c r="S677" s="2"/>
      <c r="T677" s="169" t="str">
        <f t="shared" si="63"/>
        <v/>
      </c>
      <c r="U677" s="39" t="str">
        <f t="shared" si="64"/>
        <v/>
      </c>
      <c r="V677" s="170"/>
      <c r="W677" s="40"/>
      <c r="X677" s="41" t="str">
        <f t="shared" si="65"/>
        <v/>
      </c>
      <c r="Y677" s="205" t="str">
        <f t="shared" si="60"/>
        <v/>
      </c>
      <c r="Z677" s="205" t="str">
        <f t="shared" si="61"/>
        <v/>
      </c>
      <c r="AA677" s="163">
        <f t="shared" si="62"/>
        <v>0</v>
      </c>
    </row>
    <row r="678" spans="1:27" ht="26.1" customHeight="1" thickTop="1" thickBot="1">
      <c r="A678" s="32"/>
      <c r="B678" s="33"/>
      <c r="C678" s="32"/>
      <c r="D678" s="34"/>
      <c r="E678" s="35"/>
      <c r="F678" s="36"/>
      <c r="G678" s="34"/>
      <c r="H678" s="1"/>
      <c r="I678" s="2"/>
      <c r="J678" s="1"/>
      <c r="K678" s="2"/>
      <c r="L678" s="1"/>
      <c r="M678" s="2"/>
      <c r="N678" s="1"/>
      <c r="O678" s="2"/>
      <c r="P678" s="1"/>
      <c r="Q678" s="2"/>
      <c r="R678" s="1"/>
      <c r="S678" s="2"/>
      <c r="T678" s="169" t="str">
        <f t="shared" si="63"/>
        <v/>
      </c>
      <c r="U678" s="39" t="str">
        <f t="shared" si="64"/>
        <v/>
      </c>
      <c r="V678" s="170"/>
      <c r="W678" s="40"/>
      <c r="X678" s="41" t="str">
        <f t="shared" si="65"/>
        <v/>
      </c>
      <c r="Y678" s="205" t="str">
        <f t="shared" si="60"/>
        <v/>
      </c>
      <c r="Z678" s="205" t="str">
        <f t="shared" si="61"/>
        <v/>
      </c>
      <c r="AA678" s="163">
        <f t="shared" si="62"/>
        <v>0</v>
      </c>
    </row>
    <row r="679" spans="1:27" ht="26.1" customHeight="1" thickTop="1" thickBot="1">
      <c r="A679" s="32"/>
      <c r="B679" s="33"/>
      <c r="C679" s="32"/>
      <c r="D679" s="34"/>
      <c r="E679" s="35"/>
      <c r="F679" s="36"/>
      <c r="G679" s="34"/>
      <c r="H679" s="1"/>
      <c r="I679" s="2"/>
      <c r="J679" s="1"/>
      <c r="K679" s="2"/>
      <c r="L679" s="1"/>
      <c r="M679" s="2"/>
      <c r="N679" s="1"/>
      <c r="O679" s="2"/>
      <c r="P679" s="1"/>
      <c r="Q679" s="2"/>
      <c r="R679" s="1"/>
      <c r="S679" s="2"/>
      <c r="T679" s="169" t="str">
        <f t="shared" si="63"/>
        <v/>
      </c>
      <c r="U679" s="39" t="str">
        <f t="shared" si="64"/>
        <v/>
      </c>
      <c r="V679" s="170"/>
      <c r="W679" s="40"/>
      <c r="X679" s="41" t="str">
        <f t="shared" si="65"/>
        <v/>
      </c>
      <c r="Y679" s="205" t="str">
        <f t="shared" si="60"/>
        <v/>
      </c>
      <c r="Z679" s="205" t="str">
        <f t="shared" si="61"/>
        <v/>
      </c>
      <c r="AA679" s="163">
        <f t="shared" si="62"/>
        <v>0</v>
      </c>
    </row>
    <row r="680" spans="1:27" ht="26.1" customHeight="1" thickTop="1" thickBot="1">
      <c r="A680" s="32"/>
      <c r="B680" s="33"/>
      <c r="C680" s="32"/>
      <c r="D680" s="34"/>
      <c r="E680" s="35"/>
      <c r="F680" s="36"/>
      <c r="G680" s="34"/>
      <c r="H680" s="1"/>
      <c r="I680" s="2"/>
      <c r="J680" s="1"/>
      <c r="K680" s="2"/>
      <c r="L680" s="1"/>
      <c r="M680" s="2"/>
      <c r="N680" s="1"/>
      <c r="O680" s="2"/>
      <c r="P680" s="1"/>
      <c r="Q680" s="2"/>
      <c r="R680" s="1"/>
      <c r="S680" s="2"/>
      <c r="T680" s="169" t="str">
        <f t="shared" si="63"/>
        <v/>
      </c>
      <c r="U680" s="39" t="str">
        <f t="shared" si="64"/>
        <v/>
      </c>
      <c r="V680" s="170"/>
      <c r="W680" s="40"/>
      <c r="X680" s="41" t="str">
        <f t="shared" si="65"/>
        <v/>
      </c>
      <c r="Y680" s="205" t="str">
        <f t="shared" si="60"/>
        <v/>
      </c>
      <c r="Z680" s="205" t="str">
        <f t="shared" si="61"/>
        <v/>
      </c>
      <c r="AA680" s="163">
        <f t="shared" si="62"/>
        <v>0</v>
      </c>
    </row>
    <row r="681" spans="1:27" ht="26.1" customHeight="1" thickTop="1" thickBot="1">
      <c r="A681" s="32"/>
      <c r="B681" s="33"/>
      <c r="C681" s="32"/>
      <c r="D681" s="34"/>
      <c r="E681" s="35"/>
      <c r="F681" s="36"/>
      <c r="G681" s="34"/>
      <c r="H681" s="1"/>
      <c r="I681" s="2"/>
      <c r="J681" s="1"/>
      <c r="K681" s="2"/>
      <c r="L681" s="1"/>
      <c r="M681" s="2"/>
      <c r="N681" s="1"/>
      <c r="O681" s="2"/>
      <c r="P681" s="1"/>
      <c r="Q681" s="2"/>
      <c r="R681" s="1"/>
      <c r="S681" s="2"/>
      <c r="T681" s="169" t="str">
        <f t="shared" si="63"/>
        <v/>
      </c>
      <c r="U681" s="39" t="str">
        <f t="shared" si="64"/>
        <v/>
      </c>
      <c r="V681" s="170"/>
      <c r="W681" s="40"/>
      <c r="X681" s="41" t="str">
        <f t="shared" si="65"/>
        <v/>
      </c>
      <c r="Y681" s="205" t="str">
        <f t="shared" si="60"/>
        <v/>
      </c>
      <c r="Z681" s="205" t="str">
        <f t="shared" si="61"/>
        <v/>
      </c>
      <c r="AA681" s="163">
        <f t="shared" si="62"/>
        <v>0</v>
      </c>
    </row>
    <row r="682" spans="1:27" ht="26.1" customHeight="1" thickTop="1" thickBot="1">
      <c r="A682" s="32"/>
      <c r="B682" s="33"/>
      <c r="C682" s="32"/>
      <c r="D682" s="34"/>
      <c r="E682" s="35"/>
      <c r="F682" s="36"/>
      <c r="G682" s="34"/>
      <c r="H682" s="1"/>
      <c r="I682" s="2"/>
      <c r="J682" s="1"/>
      <c r="K682" s="2"/>
      <c r="L682" s="1"/>
      <c r="M682" s="2"/>
      <c r="N682" s="1"/>
      <c r="O682" s="2"/>
      <c r="P682" s="1"/>
      <c r="Q682" s="2"/>
      <c r="R682" s="1"/>
      <c r="S682" s="2"/>
      <c r="T682" s="169" t="str">
        <f t="shared" si="63"/>
        <v/>
      </c>
      <c r="U682" s="39" t="str">
        <f t="shared" si="64"/>
        <v/>
      </c>
      <c r="V682" s="170"/>
      <c r="W682" s="40"/>
      <c r="X682" s="41" t="str">
        <f t="shared" si="65"/>
        <v/>
      </c>
      <c r="Y682" s="205" t="str">
        <f t="shared" si="60"/>
        <v/>
      </c>
      <c r="Z682" s="205" t="str">
        <f t="shared" si="61"/>
        <v/>
      </c>
      <c r="AA682" s="163">
        <f t="shared" si="62"/>
        <v>0</v>
      </c>
    </row>
    <row r="683" spans="1:27" ht="26.1" customHeight="1" thickTop="1" thickBot="1">
      <c r="A683" s="32"/>
      <c r="B683" s="33"/>
      <c r="C683" s="32"/>
      <c r="D683" s="34"/>
      <c r="E683" s="35"/>
      <c r="F683" s="36"/>
      <c r="G683" s="34"/>
      <c r="H683" s="1"/>
      <c r="I683" s="2"/>
      <c r="J683" s="1"/>
      <c r="K683" s="2"/>
      <c r="L683" s="1"/>
      <c r="M683" s="2"/>
      <c r="N683" s="1"/>
      <c r="O683" s="2"/>
      <c r="P683" s="1"/>
      <c r="Q683" s="2"/>
      <c r="R683" s="1"/>
      <c r="S683" s="2"/>
      <c r="T683" s="169" t="str">
        <f t="shared" si="63"/>
        <v/>
      </c>
      <c r="U683" s="39" t="str">
        <f t="shared" si="64"/>
        <v/>
      </c>
      <c r="V683" s="170"/>
      <c r="W683" s="40"/>
      <c r="X683" s="41" t="str">
        <f t="shared" si="65"/>
        <v/>
      </c>
      <c r="Y683" s="205" t="str">
        <f t="shared" si="60"/>
        <v/>
      </c>
      <c r="Z683" s="205" t="str">
        <f t="shared" si="61"/>
        <v/>
      </c>
      <c r="AA683" s="163">
        <f t="shared" si="62"/>
        <v>0</v>
      </c>
    </row>
    <row r="684" spans="1:27" ht="26.1" customHeight="1" thickTop="1" thickBot="1">
      <c r="A684" s="32"/>
      <c r="B684" s="33"/>
      <c r="C684" s="32"/>
      <c r="D684" s="34"/>
      <c r="E684" s="35"/>
      <c r="F684" s="36"/>
      <c r="G684" s="34"/>
      <c r="H684" s="1"/>
      <c r="I684" s="2"/>
      <c r="J684" s="1"/>
      <c r="K684" s="2"/>
      <c r="L684" s="1"/>
      <c r="M684" s="2"/>
      <c r="N684" s="1"/>
      <c r="O684" s="2"/>
      <c r="P684" s="1"/>
      <c r="Q684" s="2"/>
      <c r="R684" s="1"/>
      <c r="S684" s="2"/>
      <c r="T684" s="169" t="str">
        <f t="shared" si="63"/>
        <v/>
      </c>
      <c r="U684" s="39" t="str">
        <f t="shared" si="64"/>
        <v/>
      </c>
      <c r="V684" s="170"/>
      <c r="W684" s="40"/>
      <c r="X684" s="41" t="str">
        <f t="shared" si="65"/>
        <v/>
      </c>
      <c r="Y684" s="205" t="str">
        <f t="shared" si="60"/>
        <v/>
      </c>
      <c r="Z684" s="205" t="str">
        <f t="shared" si="61"/>
        <v/>
      </c>
      <c r="AA684" s="163">
        <f t="shared" si="62"/>
        <v>0</v>
      </c>
    </row>
    <row r="685" spans="1:27" ht="26.1" customHeight="1" thickTop="1" thickBot="1">
      <c r="A685" s="32"/>
      <c r="B685" s="33"/>
      <c r="C685" s="32"/>
      <c r="D685" s="34"/>
      <c r="E685" s="35"/>
      <c r="F685" s="36"/>
      <c r="G685" s="34"/>
      <c r="H685" s="1"/>
      <c r="I685" s="2"/>
      <c r="J685" s="1"/>
      <c r="K685" s="2"/>
      <c r="L685" s="1"/>
      <c r="M685" s="2"/>
      <c r="N685" s="1"/>
      <c r="O685" s="2"/>
      <c r="P685" s="1"/>
      <c r="Q685" s="2"/>
      <c r="R685" s="1"/>
      <c r="S685" s="2"/>
      <c r="T685" s="169" t="str">
        <f t="shared" si="63"/>
        <v/>
      </c>
      <c r="U685" s="39" t="str">
        <f t="shared" si="64"/>
        <v/>
      </c>
      <c r="V685" s="170"/>
      <c r="W685" s="40"/>
      <c r="X685" s="41" t="str">
        <f t="shared" si="65"/>
        <v/>
      </c>
      <c r="Y685" s="205" t="str">
        <f t="shared" si="60"/>
        <v/>
      </c>
      <c r="Z685" s="205" t="str">
        <f t="shared" si="61"/>
        <v/>
      </c>
      <c r="AA685" s="163">
        <f t="shared" si="62"/>
        <v>0</v>
      </c>
    </row>
    <row r="686" spans="1:27" ht="26.1" customHeight="1" thickTop="1" thickBot="1">
      <c r="A686" s="32"/>
      <c r="B686" s="33"/>
      <c r="C686" s="32"/>
      <c r="D686" s="34"/>
      <c r="E686" s="35"/>
      <c r="F686" s="36"/>
      <c r="G686" s="34"/>
      <c r="H686" s="1"/>
      <c r="I686" s="2"/>
      <c r="J686" s="1"/>
      <c r="K686" s="2"/>
      <c r="L686" s="1"/>
      <c r="M686" s="2"/>
      <c r="N686" s="1"/>
      <c r="O686" s="2"/>
      <c r="P686" s="1"/>
      <c r="Q686" s="2"/>
      <c r="R686" s="1"/>
      <c r="S686" s="2"/>
      <c r="T686" s="169" t="str">
        <f t="shared" si="63"/>
        <v/>
      </c>
      <c r="U686" s="39" t="str">
        <f t="shared" si="64"/>
        <v/>
      </c>
      <c r="V686" s="170"/>
      <c r="W686" s="40"/>
      <c r="X686" s="41" t="str">
        <f t="shared" si="65"/>
        <v/>
      </c>
      <c r="Y686" s="205" t="str">
        <f t="shared" si="60"/>
        <v/>
      </c>
      <c r="Z686" s="205" t="str">
        <f t="shared" si="61"/>
        <v/>
      </c>
      <c r="AA686" s="163">
        <f t="shared" si="62"/>
        <v>0</v>
      </c>
    </row>
    <row r="687" spans="1:27" ht="26.1" customHeight="1" thickTop="1" thickBot="1">
      <c r="A687" s="32"/>
      <c r="B687" s="33"/>
      <c r="C687" s="32"/>
      <c r="D687" s="34"/>
      <c r="E687" s="35"/>
      <c r="F687" s="36"/>
      <c r="G687" s="34"/>
      <c r="H687" s="1"/>
      <c r="I687" s="2"/>
      <c r="J687" s="1"/>
      <c r="K687" s="2"/>
      <c r="L687" s="1"/>
      <c r="M687" s="2"/>
      <c r="N687" s="1"/>
      <c r="O687" s="2"/>
      <c r="P687" s="1"/>
      <c r="Q687" s="2"/>
      <c r="R687" s="1"/>
      <c r="S687" s="2"/>
      <c r="T687" s="169" t="str">
        <f t="shared" si="63"/>
        <v/>
      </c>
      <c r="U687" s="39" t="str">
        <f t="shared" si="64"/>
        <v/>
      </c>
      <c r="V687" s="170"/>
      <c r="W687" s="40"/>
      <c r="X687" s="41" t="str">
        <f t="shared" si="65"/>
        <v/>
      </c>
      <c r="Y687" s="205" t="str">
        <f t="shared" si="60"/>
        <v/>
      </c>
      <c r="Z687" s="205" t="str">
        <f t="shared" si="61"/>
        <v/>
      </c>
      <c r="AA687" s="163">
        <f t="shared" si="62"/>
        <v>0</v>
      </c>
    </row>
    <row r="688" spans="1:27" ht="26.1" customHeight="1" thickTop="1" thickBot="1">
      <c r="A688" s="32"/>
      <c r="B688" s="33"/>
      <c r="C688" s="32"/>
      <c r="D688" s="34"/>
      <c r="E688" s="35"/>
      <c r="F688" s="36"/>
      <c r="G688" s="34"/>
      <c r="H688" s="1"/>
      <c r="I688" s="2"/>
      <c r="J688" s="1"/>
      <c r="K688" s="2"/>
      <c r="L688" s="1"/>
      <c r="M688" s="2"/>
      <c r="N688" s="1"/>
      <c r="O688" s="2"/>
      <c r="P688" s="1"/>
      <c r="Q688" s="2"/>
      <c r="R688" s="1"/>
      <c r="S688" s="2"/>
      <c r="T688" s="169" t="str">
        <f t="shared" si="63"/>
        <v/>
      </c>
      <c r="U688" s="39" t="str">
        <f t="shared" si="64"/>
        <v/>
      </c>
      <c r="V688" s="170"/>
      <c r="W688" s="40"/>
      <c r="X688" s="41" t="str">
        <f t="shared" si="65"/>
        <v/>
      </c>
      <c r="Y688" s="205" t="str">
        <f t="shared" si="60"/>
        <v/>
      </c>
      <c r="Z688" s="205" t="str">
        <f t="shared" si="61"/>
        <v/>
      </c>
      <c r="AA688" s="163">
        <f t="shared" si="62"/>
        <v>0</v>
      </c>
    </row>
    <row r="689" spans="1:27" ht="26.1" customHeight="1" thickTop="1" thickBot="1">
      <c r="A689" s="32"/>
      <c r="B689" s="33"/>
      <c r="C689" s="32"/>
      <c r="D689" s="34"/>
      <c r="E689" s="35"/>
      <c r="F689" s="36"/>
      <c r="G689" s="34"/>
      <c r="H689" s="1"/>
      <c r="I689" s="2"/>
      <c r="J689" s="1"/>
      <c r="K689" s="2"/>
      <c r="L689" s="1"/>
      <c r="M689" s="2"/>
      <c r="N689" s="1"/>
      <c r="O689" s="2"/>
      <c r="P689" s="1"/>
      <c r="Q689" s="2"/>
      <c r="R689" s="1"/>
      <c r="S689" s="2"/>
      <c r="T689" s="169" t="str">
        <f t="shared" si="63"/>
        <v/>
      </c>
      <c r="U689" s="39" t="str">
        <f t="shared" si="64"/>
        <v/>
      </c>
      <c r="V689" s="170"/>
      <c r="W689" s="40"/>
      <c r="X689" s="41" t="str">
        <f t="shared" si="65"/>
        <v/>
      </c>
      <c r="Y689" s="205" t="str">
        <f t="shared" si="60"/>
        <v/>
      </c>
      <c r="Z689" s="205" t="str">
        <f t="shared" si="61"/>
        <v/>
      </c>
      <c r="AA689" s="163">
        <f t="shared" si="62"/>
        <v>0</v>
      </c>
    </row>
    <row r="690" spans="1:27" ht="26.1" customHeight="1" thickTop="1" thickBot="1">
      <c r="A690" s="32"/>
      <c r="B690" s="33"/>
      <c r="C690" s="32"/>
      <c r="D690" s="34"/>
      <c r="E690" s="35"/>
      <c r="F690" s="36"/>
      <c r="G690" s="34"/>
      <c r="H690" s="1"/>
      <c r="I690" s="2"/>
      <c r="J690" s="1"/>
      <c r="K690" s="2"/>
      <c r="L690" s="1"/>
      <c r="M690" s="2"/>
      <c r="N690" s="1"/>
      <c r="O690" s="2"/>
      <c r="P690" s="1"/>
      <c r="Q690" s="2"/>
      <c r="R690" s="1"/>
      <c r="S690" s="2"/>
      <c r="T690" s="169" t="str">
        <f t="shared" si="63"/>
        <v/>
      </c>
      <c r="U690" s="39" t="str">
        <f t="shared" si="64"/>
        <v/>
      </c>
      <c r="V690" s="170"/>
      <c r="W690" s="40"/>
      <c r="X690" s="41" t="str">
        <f t="shared" si="65"/>
        <v/>
      </c>
      <c r="Y690" s="205" t="str">
        <f t="shared" si="60"/>
        <v/>
      </c>
      <c r="Z690" s="205" t="str">
        <f t="shared" si="61"/>
        <v/>
      </c>
      <c r="AA690" s="163">
        <f t="shared" si="62"/>
        <v>0</v>
      </c>
    </row>
    <row r="691" spans="1:27" ht="26.1" customHeight="1" thickTop="1" thickBot="1">
      <c r="A691" s="32"/>
      <c r="B691" s="33"/>
      <c r="C691" s="32"/>
      <c r="D691" s="34"/>
      <c r="E691" s="35"/>
      <c r="F691" s="36"/>
      <c r="G691" s="34"/>
      <c r="H691" s="1"/>
      <c r="I691" s="2"/>
      <c r="J691" s="1"/>
      <c r="K691" s="2"/>
      <c r="L691" s="1"/>
      <c r="M691" s="2"/>
      <c r="N691" s="1"/>
      <c r="O691" s="2"/>
      <c r="P691" s="1"/>
      <c r="Q691" s="2"/>
      <c r="R691" s="1"/>
      <c r="S691" s="2"/>
      <c r="T691" s="169" t="str">
        <f t="shared" si="63"/>
        <v/>
      </c>
      <c r="U691" s="39" t="str">
        <f t="shared" si="64"/>
        <v/>
      </c>
      <c r="V691" s="170"/>
      <c r="W691" s="40"/>
      <c r="X691" s="41" t="str">
        <f t="shared" si="65"/>
        <v/>
      </c>
      <c r="Y691" s="205" t="str">
        <f t="shared" si="60"/>
        <v/>
      </c>
      <c r="Z691" s="205" t="str">
        <f t="shared" si="61"/>
        <v/>
      </c>
      <c r="AA691" s="163">
        <f t="shared" si="62"/>
        <v>0</v>
      </c>
    </row>
    <row r="692" spans="1:27" ht="26.1" customHeight="1" thickTop="1" thickBot="1">
      <c r="A692" s="32"/>
      <c r="B692" s="33"/>
      <c r="C692" s="32"/>
      <c r="D692" s="34"/>
      <c r="E692" s="35"/>
      <c r="F692" s="36"/>
      <c r="G692" s="34"/>
      <c r="H692" s="1"/>
      <c r="I692" s="2"/>
      <c r="J692" s="1"/>
      <c r="K692" s="2"/>
      <c r="L692" s="1"/>
      <c r="M692" s="2"/>
      <c r="N692" s="1"/>
      <c r="O692" s="2"/>
      <c r="P692" s="1"/>
      <c r="Q692" s="2"/>
      <c r="R692" s="1"/>
      <c r="S692" s="2"/>
      <c r="T692" s="169" t="str">
        <f t="shared" si="63"/>
        <v/>
      </c>
      <c r="U692" s="39" t="str">
        <f t="shared" si="64"/>
        <v/>
      </c>
      <c r="V692" s="170"/>
      <c r="W692" s="40"/>
      <c r="X692" s="41" t="str">
        <f t="shared" si="65"/>
        <v/>
      </c>
      <c r="Y692" s="205" t="str">
        <f t="shared" si="60"/>
        <v/>
      </c>
      <c r="Z692" s="205" t="str">
        <f t="shared" si="61"/>
        <v/>
      </c>
      <c r="AA692" s="163">
        <f t="shared" si="62"/>
        <v>0</v>
      </c>
    </row>
    <row r="693" spans="1:27" ht="26.1" customHeight="1" thickTop="1" thickBot="1">
      <c r="A693" s="32"/>
      <c r="B693" s="33"/>
      <c r="C693" s="32"/>
      <c r="D693" s="34"/>
      <c r="E693" s="35"/>
      <c r="F693" s="36"/>
      <c r="G693" s="34"/>
      <c r="H693" s="1"/>
      <c r="I693" s="2"/>
      <c r="J693" s="1"/>
      <c r="K693" s="2"/>
      <c r="L693" s="1"/>
      <c r="M693" s="2"/>
      <c r="N693" s="1"/>
      <c r="O693" s="2"/>
      <c r="P693" s="1"/>
      <c r="Q693" s="2"/>
      <c r="R693" s="1"/>
      <c r="S693" s="2"/>
      <c r="T693" s="169" t="str">
        <f t="shared" si="63"/>
        <v/>
      </c>
      <c r="U693" s="39" t="str">
        <f t="shared" si="64"/>
        <v/>
      </c>
      <c r="V693" s="170"/>
      <c r="W693" s="40"/>
      <c r="X693" s="41" t="str">
        <f t="shared" si="65"/>
        <v/>
      </c>
      <c r="Y693" s="205" t="str">
        <f t="shared" si="60"/>
        <v/>
      </c>
      <c r="Z693" s="205" t="str">
        <f t="shared" si="61"/>
        <v/>
      </c>
      <c r="AA693" s="163">
        <f t="shared" si="62"/>
        <v>0</v>
      </c>
    </row>
    <row r="694" spans="1:27" ht="26.1" customHeight="1" thickTop="1" thickBot="1">
      <c r="A694" s="32"/>
      <c r="B694" s="33"/>
      <c r="C694" s="32"/>
      <c r="D694" s="34"/>
      <c r="E694" s="35"/>
      <c r="F694" s="36"/>
      <c r="G694" s="34"/>
      <c r="H694" s="1"/>
      <c r="I694" s="2"/>
      <c r="J694" s="1"/>
      <c r="K694" s="2"/>
      <c r="L694" s="1"/>
      <c r="M694" s="2"/>
      <c r="N694" s="1"/>
      <c r="O694" s="2"/>
      <c r="P694" s="1"/>
      <c r="Q694" s="2"/>
      <c r="R694" s="1"/>
      <c r="S694" s="2"/>
      <c r="T694" s="169" t="str">
        <f t="shared" si="63"/>
        <v/>
      </c>
      <c r="U694" s="39" t="str">
        <f t="shared" si="64"/>
        <v/>
      </c>
      <c r="V694" s="170"/>
      <c r="W694" s="40"/>
      <c r="X694" s="41" t="str">
        <f t="shared" si="65"/>
        <v/>
      </c>
      <c r="Y694" s="205" t="str">
        <f t="shared" si="60"/>
        <v/>
      </c>
      <c r="Z694" s="205" t="str">
        <f t="shared" si="61"/>
        <v/>
      </c>
      <c r="AA694" s="163">
        <f t="shared" si="62"/>
        <v>0</v>
      </c>
    </row>
    <row r="695" spans="1:27" ht="26.1" customHeight="1" thickTop="1" thickBot="1">
      <c r="A695" s="32"/>
      <c r="B695" s="33"/>
      <c r="C695" s="32"/>
      <c r="D695" s="34"/>
      <c r="E695" s="35"/>
      <c r="F695" s="36"/>
      <c r="G695" s="34"/>
      <c r="H695" s="1"/>
      <c r="I695" s="2"/>
      <c r="J695" s="1"/>
      <c r="K695" s="2"/>
      <c r="L695" s="1"/>
      <c r="M695" s="2"/>
      <c r="N695" s="1"/>
      <c r="O695" s="2"/>
      <c r="P695" s="1"/>
      <c r="Q695" s="2"/>
      <c r="R695" s="1"/>
      <c r="S695" s="2"/>
      <c r="T695" s="169" t="str">
        <f t="shared" si="63"/>
        <v/>
      </c>
      <c r="U695" s="39" t="str">
        <f t="shared" si="64"/>
        <v/>
      </c>
      <c r="V695" s="170"/>
      <c r="W695" s="40"/>
      <c r="X695" s="41" t="str">
        <f t="shared" si="65"/>
        <v/>
      </c>
      <c r="Y695" s="205" t="str">
        <f t="shared" si="60"/>
        <v/>
      </c>
      <c r="Z695" s="205" t="str">
        <f t="shared" si="61"/>
        <v/>
      </c>
      <c r="AA695" s="163">
        <f t="shared" si="62"/>
        <v>0</v>
      </c>
    </row>
    <row r="696" spans="1:27" ht="26.1" customHeight="1" thickTop="1" thickBot="1">
      <c r="A696" s="32"/>
      <c r="B696" s="33"/>
      <c r="C696" s="32"/>
      <c r="D696" s="34"/>
      <c r="E696" s="35"/>
      <c r="F696" s="36"/>
      <c r="G696" s="34"/>
      <c r="H696" s="1"/>
      <c r="I696" s="2"/>
      <c r="J696" s="1"/>
      <c r="K696" s="2"/>
      <c r="L696" s="1"/>
      <c r="M696" s="2"/>
      <c r="N696" s="1"/>
      <c r="O696" s="2"/>
      <c r="P696" s="1"/>
      <c r="Q696" s="2"/>
      <c r="R696" s="1"/>
      <c r="S696" s="2"/>
      <c r="T696" s="169" t="str">
        <f t="shared" si="63"/>
        <v/>
      </c>
      <c r="U696" s="39" t="str">
        <f t="shared" si="64"/>
        <v/>
      </c>
      <c r="V696" s="170"/>
      <c r="W696" s="40"/>
      <c r="X696" s="41" t="str">
        <f t="shared" si="65"/>
        <v/>
      </c>
      <c r="Y696" s="205" t="str">
        <f t="shared" si="60"/>
        <v/>
      </c>
      <c r="Z696" s="205" t="str">
        <f t="shared" si="61"/>
        <v/>
      </c>
      <c r="AA696" s="163">
        <f t="shared" si="62"/>
        <v>0</v>
      </c>
    </row>
    <row r="697" spans="1:27" ht="26.1" customHeight="1" thickTop="1" thickBot="1">
      <c r="A697" s="32"/>
      <c r="B697" s="33"/>
      <c r="C697" s="32"/>
      <c r="D697" s="34"/>
      <c r="E697" s="35"/>
      <c r="F697" s="36"/>
      <c r="G697" s="34"/>
      <c r="H697" s="1"/>
      <c r="I697" s="2"/>
      <c r="J697" s="1"/>
      <c r="K697" s="2"/>
      <c r="L697" s="1"/>
      <c r="M697" s="2"/>
      <c r="N697" s="1"/>
      <c r="O697" s="2"/>
      <c r="P697" s="1"/>
      <c r="Q697" s="2"/>
      <c r="R697" s="1"/>
      <c r="S697" s="2"/>
      <c r="T697" s="169" t="str">
        <f t="shared" si="63"/>
        <v/>
      </c>
      <c r="U697" s="39" t="str">
        <f t="shared" si="64"/>
        <v/>
      </c>
      <c r="V697" s="170"/>
      <c r="W697" s="40"/>
      <c r="X697" s="41" t="str">
        <f t="shared" si="65"/>
        <v/>
      </c>
      <c r="Y697" s="205" t="str">
        <f t="shared" si="60"/>
        <v/>
      </c>
      <c r="Z697" s="205" t="str">
        <f t="shared" si="61"/>
        <v/>
      </c>
      <c r="AA697" s="163">
        <f t="shared" si="62"/>
        <v>0</v>
      </c>
    </row>
    <row r="698" spans="1:27" ht="26.1" customHeight="1" thickTop="1" thickBot="1">
      <c r="A698" s="32"/>
      <c r="B698" s="33"/>
      <c r="C698" s="32"/>
      <c r="D698" s="34"/>
      <c r="E698" s="35"/>
      <c r="F698" s="36"/>
      <c r="G698" s="34"/>
      <c r="H698" s="1"/>
      <c r="I698" s="2"/>
      <c r="J698" s="1"/>
      <c r="K698" s="2"/>
      <c r="L698" s="1"/>
      <c r="M698" s="2"/>
      <c r="N698" s="1"/>
      <c r="O698" s="2"/>
      <c r="P698" s="1"/>
      <c r="Q698" s="2"/>
      <c r="R698" s="1"/>
      <c r="S698" s="2"/>
      <c r="T698" s="169" t="str">
        <f t="shared" si="63"/>
        <v/>
      </c>
      <c r="U698" s="39" t="str">
        <f t="shared" si="64"/>
        <v/>
      </c>
      <c r="V698" s="170"/>
      <c r="W698" s="40"/>
      <c r="X698" s="41" t="str">
        <f t="shared" si="65"/>
        <v/>
      </c>
      <c r="Y698" s="205" t="str">
        <f t="shared" si="60"/>
        <v/>
      </c>
      <c r="Z698" s="205" t="str">
        <f t="shared" si="61"/>
        <v/>
      </c>
      <c r="AA698" s="163">
        <f t="shared" si="62"/>
        <v>0</v>
      </c>
    </row>
    <row r="699" spans="1:27" ht="26.1" customHeight="1" thickTop="1" thickBot="1">
      <c r="A699" s="32"/>
      <c r="B699" s="33"/>
      <c r="C699" s="32"/>
      <c r="D699" s="34"/>
      <c r="E699" s="35"/>
      <c r="F699" s="36"/>
      <c r="G699" s="34"/>
      <c r="H699" s="1"/>
      <c r="I699" s="2"/>
      <c r="J699" s="1"/>
      <c r="K699" s="2"/>
      <c r="L699" s="1"/>
      <c r="M699" s="2"/>
      <c r="N699" s="1"/>
      <c r="O699" s="2"/>
      <c r="P699" s="1"/>
      <c r="Q699" s="2"/>
      <c r="R699" s="1"/>
      <c r="S699" s="2"/>
      <c r="T699" s="169" t="str">
        <f t="shared" si="63"/>
        <v/>
      </c>
      <c r="U699" s="39" t="str">
        <f t="shared" si="64"/>
        <v/>
      </c>
      <c r="V699" s="170"/>
      <c r="W699" s="40"/>
      <c r="X699" s="41" t="str">
        <f t="shared" si="65"/>
        <v/>
      </c>
      <c r="Y699" s="205" t="str">
        <f t="shared" si="60"/>
        <v/>
      </c>
      <c r="Z699" s="205" t="str">
        <f t="shared" si="61"/>
        <v/>
      </c>
      <c r="AA699" s="163">
        <f t="shared" si="62"/>
        <v>0</v>
      </c>
    </row>
    <row r="700" spans="1:27" ht="26.1" customHeight="1" thickTop="1" thickBot="1">
      <c r="A700" s="32"/>
      <c r="B700" s="33"/>
      <c r="C700" s="32"/>
      <c r="D700" s="34"/>
      <c r="E700" s="35"/>
      <c r="F700" s="36"/>
      <c r="G700" s="34"/>
      <c r="H700" s="1"/>
      <c r="I700" s="2"/>
      <c r="J700" s="1"/>
      <c r="K700" s="2"/>
      <c r="L700" s="1"/>
      <c r="M700" s="2"/>
      <c r="N700" s="1"/>
      <c r="O700" s="2"/>
      <c r="P700" s="1"/>
      <c r="Q700" s="2"/>
      <c r="R700" s="1"/>
      <c r="S700" s="2"/>
      <c r="T700" s="169" t="str">
        <f t="shared" si="63"/>
        <v/>
      </c>
      <c r="U700" s="39" t="str">
        <f t="shared" si="64"/>
        <v/>
      </c>
      <c r="V700" s="170"/>
      <c r="W700" s="40"/>
      <c r="X700" s="41" t="str">
        <f t="shared" si="65"/>
        <v/>
      </c>
      <c r="Y700" s="205" t="str">
        <f t="shared" si="60"/>
        <v/>
      </c>
      <c r="Z700" s="205" t="str">
        <f t="shared" si="61"/>
        <v/>
      </c>
      <c r="AA700" s="163">
        <f t="shared" si="62"/>
        <v>0</v>
      </c>
    </row>
    <row r="701" spans="1:27" ht="26.1" customHeight="1" thickTop="1" thickBot="1">
      <c r="A701" s="32"/>
      <c r="B701" s="33"/>
      <c r="C701" s="32"/>
      <c r="D701" s="34"/>
      <c r="E701" s="35"/>
      <c r="F701" s="36"/>
      <c r="G701" s="34"/>
      <c r="H701" s="1"/>
      <c r="I701" s="2"/>
      <c r="J701" s="1"/>
      <c r="K701" s="2"/>
      <c r="L701" s="1"/>
      <c r="M701" s="2"/>
      <c r="N701" s="1"/>
      <c r="O701" s="2"/>
      <c r="P701" s="1"/>
      <c r="Q701" s="2"/>
      <c r="R701" s="1"/>
      <c r="S701" s="2"/>
      <c r="T701" s="169" t="str">
        <f t="shared" si="63"/>
        <v/>
      </c>
      <c r="U701" s="39" t="str">
        <f t="shared" si="64"/>
        <v/>
      </c>
      <c r="V701" s="170"/>
      <c r="W701" s="40"/>
      <c r="X701" s="41" t="str">
        <f t="shared" si="65"/>
        <v/>
      </c>
      <c r="Y701" s="205" t="str">
        <f t="shared" si="60"/>
        <v/>
      </c>
      <c r="Z701" s="205" t="str">
        <f t="shared" si="61"/>
        <v/>
      </c>
      <c r="AA701" s="163">
        <f t="shared" si="62"/>
        <v>0</v>
      </c>
    </row>
    <row r="702" spans="1:27" ht="26.1" customHeight="1" thickTop="1" thickBot="1">
      <c r="A702" s="32"/>
      <c r="B702" s="33"/>
      <c r="C702" s="32"/>
      <c r="D702" s="34"/>
      <c r="E702" s="35"/>
      <c r="F702" s="36"/>
      <c r="G702" s="34"/>
      <c r="H702" s="1"/>
      <c r="I702" s="2"/>
      <c r="J702" s="1"/>
      <c r="K702" s="2"/>
      <c r="L702" s="1"/>
      <c r="M702" s="2"/>
      <c r="N702" s="1"/>
      <c r="O702" s="2"/>
      <c r="P702" s="1"/>
      <c r="Q702" s="2"/>
      <c r="R702" s="1"/>
      <c r="S702" s="2"/>
      <c r="T702" s="169" t="str">
        <f t="shared" si="63"/>
        <v/>
      </c>
      <c r="U702" s="39" t="str">
        <f t="shared" si="64"/>
        <v/>
      </c>
      <c r="V702" s="170"/>
      <c r="W702" s="40"/>
      <c r="X702" s="41" t="str">
        <f t="shared" si="65"/>
        <v/>
      </c>
      <c r="Y702" s="205" t="str">
        <f t="shared" si="60"/>
        <v/>
      </c>
      <c r="Z702" s="205" t="str">
        <f t="shared" si="61"/>
        <v/>
      </c>
      <c r="AA702" s="163">
        <f t="shared" si="62"/>
        <v>0</v>
      </c>
    </row>
    <row r="703" spans="1:27" ht="26.1" customHeight="1" thickTop="1" thickBot="1">
      <c r="A703" s="32"/>
      <c r="B703" s="33"/>
      <c r="C703" s="32"/>
      <c r="D703" s="34"/>
      <c r="E703" s="35"/>
      <c r="F703" s="36"/>
      <c r="G703" s="34"/>
      <c r="H703" s="1"/>
      <c r="I703" s="2"/>
      <c r="J703" s="1"/>
      <c r="K703" s="2"/>
      <c r="L703" s="1"/>
      <c r="M703" s="2"/>
      <c r="N703" s="1"/>
      <c r="O703" s="2"/>
      <c r="P703" s="1"/>
      <c r="Q703" s="2"/>
      <c r="R703" s="1"/>
      <c r="S703" s="2"/>
      <c r="T703" s="169" t="str">
        <f t="shared" si="63"/>
        <v/>
      </c>
      <c r="U703" s="39" t="str">
        <f t="shared" si="64"/>
        <v/>
      </c>
      <c r="V703" s="170"/>
      <c r="W703" s="40"/>
      <c r="X703" s="41" t="str">
        <f t="shared" si="65"/>
        <v/>
      </c>
      <c r="Y703" s="205" t="str">
        <f t="shared" si="60"/>
        <v/>
      </c>
      <c r="Z703" s="205" t="str">
        <f t="shared" si="61"/>
        <v/>
      </c>
      <c r="AA703" s="163">
        <f t="shared" si="62"/>
        <v>0</v>
      </c>
    </row>
    <row r="704" spans="1:27" ht="26.1" customHeight="1" thickTop="1" thickBot="1">
      <c r="A704" s="32"/>
      <c r="B704" s="33"/>
      <c r="C704" s="32"/>
      <c r="D704" s="34"/>
      <c r="E704" s="35"/>
      <c r="F704" s="36"/>
      <c r="G704" s="34"/>
      <c r="H704" s="1"/>
      <c r="I704" s="2"/>
      <c r="J704" s="1"/>
      <c r="K704" s="2"/>
      <c r="L704" s="1"/>
      <c r="M704" s="2"/>
      <c r="N704" s="1"/>
      <c r="O704" s="2"/>
      <c r="P704" s="1"/>
      <c r="Q704" s="2"/>
      <c r="R704" s="1"/>
      <c r="S704" s="2"/>
      <c r="T704" s="169" t="str">
        <f t="shared" si="63"/>
        <v/>
      </c>
      <c r="U704" s="39" t="str">
        <f t="shared" si="64"/>
        <v/>
      </c>
      <c r="V704" s="170"/>
      <c r="W704" s="40"/>
      <c r="X704" s="41" t="str">
        <f t="shared" si="65"/>
        <v/>
      </c>
      <c r="Y704" s="205" t="str">
        <f t="shared" si="60"/>
        <v/>
      </c>
      <c r="Z704" s="205" t="str">
        <f t="shared" si="61"/>
        <v/>
      </c>
      <c r="AA704" s="163">
        <f t="shared" si="62"/>
        <v>0</v>
      </c>
    </row>
    <row r="705" spans="1:27" ht="26.1" customHeight="1" thickTop="1" thickBot="1">
      <c r="A705" s="32"/>
      <c r="B705" s="33"/>
      <c r="C705" s="32"/>
      <c r="D705" s="34"/>
      <c r="E705" s="35"/>
      <c r="F705" s="36"/>
      <c r="G705" s="34"/>
      <c r="H705" s="1"/>
      <c r="I705" s="2"/>
      <c r="J705" s="1"/>
      <c r="K705" s="2"/>
      <c r="L705" s="1"/>
      <c r="M705" s="2"/>
      <c r="N705" s="1"/>
      <c r="O705" s="2"/>
      <c r="P705" s="1"/>
      <c r="Q705" s="2"/>
      <c r="R705" s="1"/>
      <c r="S705" s="2"/>
      <c r="T705" s="169" t="str">
        <f t="shared" si="63"/>
        <v/>
      </c>
      <c r="U705" s="39" t="str">
        <f t="shared" si="64"/>
        <v/>
      </c>
      <c r="V705" s="170"/>
      <c r="W705" s="40"/>
      <c r="X705" s="41" t="str">
        <f t="shared" si="65"/>
        <v/>
      </c>
      <c r="Y705" s="205" t="str">
        <f t="shared" si="60"/>
        <v/>
      </c>
      <c r="Z705" s="205" t="str">
        <f t="shared" si="61"/>
        <v/>
      </c>
      <c r="AA705" s="163">
        <f t="shared" si="62"/>
        <v>0</v>
      </c>
    </row>
    <row r="706" spans="1:27" ht="26.1" customHeight="1" thickTop="1" thickBot="1">
      <c r="A706" s="32"/>
      <c r="B706" s="33"/>
      <c r="C706" s="32"/>
      <c r="D706" s="34"/>
      <c r="E706" s="35"/>
      <c r="F706" s="36"/>
      <c r="G706" s="34"/>
      <c r="H706" s="1"/>
      <c r="I706" s="2"/>
      <c r="J706" s="1"/>
      <c r="K706" s="2"/>
      <c r="L706" s="1"/>
      <c r="M706" s="2"/>
      <c r="N706" s="1"/>
      <c r="O706" s="2"/>
      <c r="P706" s="1"/>
      <c r="Q706" s="2"/>
      <c r="R706" s="1"/>
      <c r="S706" s="2"/>
      <c r="T706" s="169" t="str">
        <f t="shared" si="63"/>
        <v/>
      </c>
      <c r="U706" s="39" t="str">
        <f t="shared" si="64"/>
        <v/>
      </c>
      <c r="V706" s="170"/>
      <c r="W706" s="40"/>
      <c r="X706" s="41" t="str">
        <f t="shared" si="65"/>
        <v/>
      </c>
      <c r="Y706" s="205" t="str">
        <f t="shared" si="60"/>
        <v/>
      </c>
      <c r="Z706" s="205" t="str">
        <f t="shared" si="61"/>
        <v/>
      </c>
      <c r="AA706" s="163">
        <f t="shared" si="62"/>
        <v>0</v>
      </c>
    </row>
    <row r="707" spans="1:27" ht="26.1" customHeight="1" thickTop="1" thickBot="1">
      <c r="A707" s="32"/>
      <c r="B707" s="33"/>
      <c r="C707" s="32"/>
      <c r="D707" s="34"/>
      <c r="E707" s="35"/>
      <c r="F707" s="36"/>
      <c r="G707" s="34"/>
      <c r="H707" s="1"/>
      <c r="I707" s="2"/>
      <c r="J707" s="1"/>
      <c r="K707" s="2"/>
      <c r="L707" s="1"/>
      <c r="M707" s="2"/>
      <c r="N707" s="1"/>
      <c r="O707" s="2"/>
      <c r="P707" s="1"/>
      <c r="Q707" s="2"/>
      <c r="R707" s="1"/>
      <c r="S707" s="2"/>
      <c r="T707" s="169" t="str">
        <f t="shared" si="63"/>
        <v/>
      </c>
      <c r="U707" s="39" t="str">
        <f t="shared" si="64"/>
        <v/>
      </c>
      <c r="V707" s="170"/>
      <c r="W707" s="40"/>
      <c r="X707" s="41" t="str">
        <f t="shared" si="65"/>
        <v/>
      </c>
      <c r="Y707" s="205" t="str">
        <f t="shared" si="60"/>
        <v/>
      </c>
      <c r="Z707" s="205" t="str">
        <f t="shared" si="61"/>
        <v/>
      </c>
      <c r="AA707" s="163">
        <f t="shared" si="62"/>
        <v>0</v>
      </c>
    </row>
    <row r="708" spans="1:27" ht="26.1" customHeight="1" thickTop="1" thickBot="1">
      <c r="A708" s="32"/>
      <c r="B708" s="33"/>
      <c r="C708" s="32"/>
      <c r="D708" s="34"/>
      <c r="E708" s="35"/>
      <c r="F708" s="36"/>
      <c r="G708" s="34"/>
      <c r="H708" s="1"/>
      <c r="I708" s="2"/>
      <c r="J708" s="1"/>
      <c r="K708" s="2"/>
      <c r="L708" s="1"/>
      <c r="M708" s="2"/>
      <c r="N708" s="1"/>
      <c r="O708" s="2"/>
      <c r="P708" s="1"/>
      <c r="Q708" s="2"/>
      <c r="R708" s="1"/>
      <c r="S708" s="2"/>
      <c r="T708" s="169" t="str">
        <f t="shared" si="63"/>
        <v/>
      </c>
      <c r="U708" s="39" t="str">
        <f t="shared" si="64"/>
        <v/>
      </c>
      <c r="V708" s="170"/>
      <c r="W708" s="40"/>
      <c r="X708" s="41" t="str">
        <f t="shared" si="65"/>
        <v/>
      </c>
      <c r="Y708" s="205" t="str">
        <f t="shared" si="60"/>
        <v/>
      </c>
      <c r="Z708" s="205" t="str">
        <f t="shared" si="61"/>
        <v/>
      </c>
      <c r="AA708" s="163">
        <f t="shared" si="62"/>
        <v>0</v>
      </c>
    </row>
    <row r="709" spans="1:27" ht="26.1" customHeight="1" thickTop="1" thickBot="1">
      <c r="A709" s="32"/>
      <c r="B709" s="33"/>
      <c r="C709" s="32"/>
      <c r="D709" s="34"/>
      <c r="E709" s="35"/>
      <c r="F709" s="36"/>
      <c r="G709" s="34"/>
      <c r="H709" s="1"/>
      <c r="I709" s="2"/>
      <c r="J709" s="1"/>
      <c r="K709" s="2"/>
      <c r="L709" s="1"/>
      <c r="M709" s="2"/>
      <c r="N709" s="1"/>
      <c r="O709" s="2"/>
      <c r="P709" s="1"/>
      <c r="Q709" s="2"/>
      <c r="R709" s="1"/>
      <c r="S709" s="2"/>
      <c r="T709" s="169" t="str">
        <f t="shared" si="63"/>
        <v/>
      </c>
      <c r="U709" s="39" t="str">
        <f t="shared" si="64"/>
        <v/>
      </c>
      <c r="V709" s="170"/>
      <c r="W709" s="40"/>
      <c r="X709" s="41" t="str">
        <f t="shared" si="65"/>
        <v/>
      </c>
      <c r="Y709" s="205" t="str">
        <f t="shared" si="60"/>
        <v/>
      </c>
      <c r="Z709" s="205" t="str">
        <f t="shared" si="61"/>
        <v/>
      </c>
      <c r="AA709" s="163">
        <f t="shared" si="62"/>
        <v>0</v>
      </c>
    </row>
    <row r="710" spans="1:27" ht="26.1" customHeight="1" thickTop="1" thickBot="1">
      <c r="A710" s="32"/>
      <c r="B710" s="33"/>
      <c r="C710" s="32"/>
      <c r="D710" s="34"/>
      <c r="E710" s="35"/>
      <c r="F710" s="36"/>
      <c r="G710" s="34"/>
      <c r="H710" s="1"/>
      <c r="I710" s="2"/>
      <c r="J710" s="1"/>
      <c r="K710" s="2"/>
      <c r="L710" s="1"/>
      <c r="M710" s="2"/>
      <c r="N710" s="1"/>
      <c r="O710" s="2"/>
      <c r="P710" s="1"/>
      <c r="Q710" s="2"/>
      <c r="R710" s="1"/>
      <c r="S710" s="2"/>
      <c r="T710" s="169" t="str">
        <f t="shared" si="63"/>
        <v/>
      </c>
      <c r="U710" s="39" t="str">
        <f t="shared" si="64"/>
        <v/>
      </c>
      <c r="V710" s="170"/>
      <c r="W710" s="40"/>
      <c r="X710" s="41" t="str">
        <f t="shared" si="65"/>
        <v/>
      </c>
      <c r="Y710" s="205" t="str">
        <f t="shared" si="60"/>
        <v/>
      </c>
      <c r="Z710" s="205" t="str">
        <f t="shared" si="61"/>
        <v/>
      </c>
      <c r="AA710" s="163">
        <f t="shared" si="62"/>
        <v>0</v>
      </c>
    </row>
    <row r="711" spans="1:27" ht="26.1" customHeight="1" thickTop="1" thickBot="1">
      <c r="A711" s="32"/>
      <c r="B711" s="33"/>
      <c r="C711" s="32"/>
      <c r="D711" s="34"/>
      <c r="E711" s="35"/>
      <c r="F711" s="36"/>
      <c r="G711" s="34"/>
      <c r="H711" s="1"/>
      <c r="I711" s="2"/>
      <c r="J711" s="1"/>
      <c r="K711" s="2"/>
      <c r="L711" s="1"/>
      <c r="M711" s="2"/>
      <c r="N711" s="1"/>
      <c r="O711" s="2"/>
      <c r="P711" s="1"/>
      <c r="Q711" s="2"/>
      <c r="R711" s="1"/>
      <c r="S711" s="2"/>
      <c r="T711" s="169" t="str">
        <f t="shared" si="63"/>
        <v/>
      </c>
      <c r="U711" s="39" t="str">
        <f t="shared" si="64"/>
        <v/>
      </c>
      <c r="V711" s="170"/>
      <c r="W711" s="40"/>
      <c r="X711" s="41" t="str">
        <f t="shared" si="65"/>
        <v/>
      </c>
      <c r="Y711" s="205" t="str">
        <f t="shared" si="60"/>
        <v/>
      </c>
      <c r="Z711" s="205" t="str">
        <f t="shared" si="61"/>
        <v/>
      </c>
      <c r="AA711" s="163">
        <f t="shared" si="62"/>
        <v>0</v>
      </c>
    </row>
    <row r="712" spans="1:27" ht="26.1" customHeight="1" thickTop="1" thickBot="1">
      <c r="A712" s="32"/>
      <c r="B712" s="33"/>
      <c r="C712" s="32"/>
      <c r="D712" s="34"/>
      <c r="E712" s="35"/>
      <c r="F712" s="36"/>
      <c r="G712" s="34"/>
      <c r="H712" s="1"/>
      <c r="I712" s="2"/>
      <c r="J712" s="1"/>
      <c r="K712" s="2"/>
      <c r="L712" s="1"/>
      <c r="M712" s="2"/>
      <c r="N712" s="1"/>
      <c r="O712" s="2"/>
      <c r="P712" s="1"/>
      <c r="Q712" s="2"/>
      <c r="R712" s="1"/>
      <c r="S712" s="2"/>
      <c r="T712" s="169" t="str">
        <f t="shared" si="63"/>
        <v/>
      </c>
      <c r="U712" s="39" t="str">
        <f t="shared" si="64"/>
        <v/>
      </c>
      <c r="V712" s="170"/>
      <c r="W712" s="40"/>
      <c r="X712" s="41" t="str">
        <f t="shared" si="65"/>
        <v/>
      </c>
      <c r="Y712" s="205" t="str">
        <f t="shared" si="60"/>
        <v/>
      </c>
      <c r="Z712" s="205" t="str">
        <f t="shared" si="61"/>
        <v/>
      </c>
      <c r="AA712" s="163">
        <f t="shared" si="62"/>
        <v>0</v>
      </c>
    </row>
    <row r="713" spans="1:27" ht="26.1" customHeight="1" thickTop="1" thickBot="1">
      <c r="A713" s="32"/>
      <c r="B713" s="33"/>
      <c r="C713" s="32"/>
      <c r="D713" s="34"/>
      <c r="E713" s="35"/>
      <c r="F713" s="36"/>
      <c r="G713" s="34"/>
      <c r="H713" s="1"/>
      <c r="I713" s="2"/>
      <c r="J713" s="1"/>
      <c r="K713" s="2"/>
      <c r="L713" s="1"/>
      <c r="M713" s="2"/>
      <c r="N713" s="1"/>
      <c r="O713" s="2"/>
      <c r="P713" s="1"/>
      <c r="Q713" s="2"/>
      <c r="R713" s="1"/>
      <c r="S713" s="2"/>
      <c r="T713" s="169" t="str">
        <f t="shared" si="63"/>
        <v/>
      </c>
      <c r="U713" s="39" t="str">
        <f t="shared" si="64"/>
        <v/>
      </c>
      <c r="V713" s="170"/>
      <c r="W713" s="40"/>
      <c r="X713" s="41" t="str">
        <f t="shared" si="65"/>
        <v/>
      </c>
      <c r="Y713" s="205" t="str">
        <f t="shared" si="60"/>
        <v/>
      </c>
      <c r="Z713" s="205" t="str">
        <f t="shared" si="61"/>
        <v/>
      </c>
      <c r="AA713" s="163">
        <f t="shared" si="62"/>
        <v>0</v>
      </c>
    </row>
    <row r="714" spans="1:27" ht="26.1" customHeight="1" thickTop="1" thickBot="1">
      <c r="A714" s="32"/>
      <c r="B714" s="33"/>
      <c r="C714" s="32"/>
      <c r="D714" s="34"/>
      <c r="E714" s="35"/>
      <c r="F714" s="36"/>
      <c r="G714" s="34"/>
      <c r="H714" s="1"/>
      <c r="I714" s="2"/>
      <c r="J714" s="1"/>
      <c r="K714" s="2"/>
      <c r="L714" s="1"/>
      <c r="M714" s="2"/>
      <c r="N714" s="1"/>
      <c r="O714" s="2"/>
      <c r="P714" s="1"/>
      <c r="Q714" s="2"/>
      <c r="R714" s="1"/>
      <c r="S714" s="2"/>
      <c r="T714" s="169" t="str">
        <f t="shared" si="63"/>
        <v/>
      </c>
      <c r="U714" s="39" t="str">
        <f t="shared" si="64"/>
        <v/>
      </c>
      <c r="V714" s="170"/>
      <c r="W714" s="40"/>
      <c r="X714" s="41" t="str">
        <f t="shared" si="65"/>
        <v/>
      </c>
      <c r="Y714" s="205" t="str">
        <f t="shared" si="60"/>
        <v/>
      </c>
      <c r="Z714" s="205" t="str">
        <f t="shared" si="61"/>
        <v/>
      </c>
      <c r="AA714" s="163">
        <f t="shared" si="62"/>
        <v>0</v>
      </c>
    </row>
    <row r="715" spans="1:27" ht="26.1" customHeight="1" thickTop="1" thickBot="1">
      <c r="A715" s="32"/>
      <c r="B715" s="33"/>
      <c r="C715" s="32"/>
      <c r="D715" s="34"/>
      <c r="E715" s="35"/>
      <c r="F715" s="36"/>
      <c r="G715" s="34"/>
      <c r="H715" s="1"/>
      <c r="I715" s="2"/>
      <c r="J715" s="1"/>
      <c r="K715" s="2"/>
      <c r="L715" s="1"/>
      <c r="M715" s="2"/>
      <c r="N715" s="1"/>
      <c r="O715" s="2"/>
      <c r="P715" s="1"/>
      <c r="Q715" s="2"/>
      <c r="R715" s="1"/>
      <c r="S715" s="2"/>
      <c r="T715" s="169" t="str">
        <f t="shared" si="63"/>
        <v/>
      </c>
      <c r="U715" s="39" t="str">
        <f t="shared" si="64"/>
        <v/>
      </c>
      <c r="V715" s="170"/>
      <c r="W715" s="40"/>
      <c r="X715" s="41" t="str">
        <f t="shared" si="65"/>
        <v/>
      </c>
      <c r="Y715" s="205" t="str">
        <f t="shared" si="60"/>
        <v/>
      </c>
      <c r="Z715" s="205" t="str">
        <f t="shared" si="61"/>
        <v/>
      </c>
      <c r="AA715" s="163">
        <f t="shared" si="62"/>
        <v>0</v>
      </c>
    </row>
    <row r="716" spans="1:27" ht="26.1" customHeight="1" thickTop="1" thickBot="1">
      <c r="A716" s="32"/>
      <c r="B716" s="33"/>
      <c r="C716" s="32"/>
      <c r="D716" s="34"/>
      <c r="E716" s="35"/>
      <c r="F716" s="36"/>
      <c r="G716" s="34"/>
      <c r="H716" s="1"/>
      <c r="I716" s="2"/>
      <c r="J716" s="1"/>
      <c r="K716" s="2"/>
      <c r="L716" s="1"/>
      <c r="M716" s="2"/>
      <c r="N716" s="1"/>
      <c r="O716" s="2"/>
      <c r="P716" s="1"/>
      <c r="Q716" s="2"/>
      <c r="R716" s="1"/>
      <c r="S716" s="2"/>
      <c r="T716" s="169" t="str">
        <f t="shared" si="63"/>
        <v/>
      </c>
      <c r="U716" s="39" t="str">
        <f t="shared" si="64"/>
        <v/>
      </c>
      <c r="V716" s="170"/>
      <c r="W716" s="40"/>
      <c r="X716" s="41" t="str">
        <f t="shared" si="65"/>
        <v/>
      </c>
      <c r="Y716" s="205" t="str">
        <f t="shared" si="60"/>
        <v/>
      </c>
      <c r="Z716" s="205" t="str">
        <f t="shared" si="61"/>
        <v/>
      </c>
      <c r="AA716" s="163">
        <f t="shared" si="62"/>
        <v>0</v>
      </c>
    </row>
    <row r="717" spans="1:27" ht="26.1" customHeight="1" thickTop="1" thickBot="1">
      <c r="A717" s="32"/>
      <c r="B717" s="33"/>
      <c r="C717" s="32"/>
      <c r="D717" s="34"/>
      <c r="E717" s="35"/>
      <c r="F717" s="36"/>
      <c r="G717" s="34"/>
      <c r="H717" s="1"/>
      <c r="I717" s="2"/>
      <c r="J717" s="1"/>
      <c r="K717" s="2"/>
      <c r="L717" s="1"/>
      <c r="M717" s="2"/>
      <c r="N717" s="1"/>
      <c r="O717" s="2"/>
      <c r="P717" s="1"/>
      <c r="Q717" s="2"/>
      <c r="R717" s="1"/>
      <c r="S717" s="2"/>
      <c r="T717" s="169" t="str">
        <f t="shared" si="63"/>
        <v/>
      </c>
      <c r="U717" s="39" t="str">
        <f t="shared" si="64"/>
        <v/>
      </c>
      <c r="V717" s="170"/>
      <c r="W717" s="40"/>
      <c r="X717" s="41" t="str">
        <f t="shared" si="65"/>
        <v/>
      </c>
      <c r="Y717" s="205" t="str">
        <f t="shared" si="60"/>
        <v/>
      </c>
      <c r="Z717" s="205" t="str">
        <f t="shared" si="61"/>
        <v/>
      </c>
      <c r="AA717" s="163">
        <f t="shared" si="62"/>
        <v>0</v>
      </c>
    </row>
    <row r="718" spans="1:27" ht="26.1" customHeight="1" thickTop="1" thickBot="1">
      <c r="A718" s="32"/>
      <c r="B718" s="33"/>
      <c r="C718" s="32"/>
      <c r="D718" s="34"/>
      <c r="E718" s="35"/>
      <c r="F718" s="36"/>
      <c r="G718" s="34"/>
      <c r="H718" s="1"/>
      <c r="I718" s="2"/>
      <c r="J718" s="1"/>
      <c r="K718" s="2"/>
      <c r="L718" s="1"/>
      <c r="M718" s="2"/>
      <c r="N718" s="1"/>
      <c r="O718" s="2"/>
      <c r="P718" s="1"/>
      <c r="Q718" s="2"/>
      <c r="R718" s="1"/>
      <c r="S718" s="2"/>
      <c r="T718" s="169" t="str">
        <f t="shared" si="63"/>
        <v/>
      </c>
      <c r="U718" s="39" t="str">
        <f t="shared" si="64"/>
        <v/>
      </c>
      <c r="V718" s="170"/>
      <c r="W718" s="40"/>
      <c r="X718" s="41" t="str">
        <f t="shared" si="65"/>
        <v/>
      </c>
      <c r="Y718" s="205" t="str">
        <f t="shared" ref="Y718:Y781" si="66">IF(AND(COUNTA(G718)=1,COUNTIF(T718:U718,"x")=0),1,"")</f>
        <v/>
      </c>
      <c r="Z718" s="205" t="str">
        <f t="shared" ref="Z718:Z781" si="67">IF(AND($Y718=1,F718="x"),1,"")</f>
        <v/>
      </c>
      <c r="AA718" s="163">
        <f t="shared" ref="AA718:AA781" si="68">IF(AND(U718="X",F718="X"),1,0)</f>
        <v>0</v>
      </c>
    </row>
    <row r="719" spans="1:27" ht="26.1" customHeight="1" thickTop="1" thickBot="1">
      <c r="A719" s="32"/>
      <c r="B719" s="33"/>
      <c r="C719" s="32"/>
      <c r="D719" s="34"/>
      <c r="E719" s="35"/>
      <c r="F719" s="36"/>
      <c r="G719" s="34"/>
      <c r="H719" s="1"/>
      <c r="I719" s="2"/>
      <c r="J719" s="1"/>
      <c r="K719" s="2"/>
      <c r="L719" s="1"/>
      <c r="M719" s="2"/>
      <c r="N719" s="1"/>
      <c r="O719" s="2"/>
      <c r="P719" s="1"/>
      <c r="Q719" s="2"/>
      <c r="R719" s="1"/>
      <c r="S719" s="2"/>
      <c r="T719" s="169" t="str">
        <f t="shared" ref="T719:T782" si="69">IF(AND(COUNTA(I719,K719,M719,O719,Q719,S719)=0,COUNTA(H719,J719,L719,N719,P719,R719)=6),"x","")</f>
        <v/>
      </c>
      <c r="U719" s="39" t="str">
        <f t="shared" ref="U719:U782" si="70">IF(COUNTA(I719,K719,M719,O719,Q719,S719)=1,"x","")</f>
        <v/>
      </c>
      <c r="V719" s="170"/>
      <c r="W719" s="40"/>
      <c r="X719" s="41" t="str">
        <f t="shared" ref="X719:X782" si="71">IF(AND(T719="x",U719="",V719&gt;0),EDATE(V719,$X$9),"")</f>
        <v/>
      </c>
      <c r="Y719" s="205" t="str">
        <f t="shared" si="66"/>
        <v/>
      </c>
      <c r="Z719" s="205" t="str">
        <f t="shared" si="67"/>
        <v/>
      </c>
      <c r="AA719" s="163">
        <f t="shared" si="68"/>
        <v>0</v>
      </c>
    </row>
    <row r="720" spans="1:27" ht="26.1" customHeight="1" thickTop="1" thickBot="1">
      <c r="A720" s="32"/>
      <c r="B720" s="33"/>
      <c r="C720" s="32"/>
      <c r="D720" s="34"/>
      <c r="E720" s="35"/>
      <c r="F720" s="36"/>
      <c r="G720" s="34"/>
      <c r="H720" s="1"/>
      <c r="I720" s="2"/>
      <c r="J720" s="1"/>
      <c r="K720" s="2"/>
      <c r="L720" s="1"/>
      <c r="M720" s="2"/>
      <c r="N720" s="1"/>
      <c r="O720" s="2"/>
      <c r="P720" s="1"/>
      <c r="Q720" s="2"/>
      <c r="R720" s="1"/>
      <c r="S720" s="2"/>
      <c r="T720" s="169" t="str">
        <f t="shared" si="69"/>
        <v/>
      </c>
      <c r="U720" s="39" t="str">
        <f t="shared" si="70"/>
        <v/>
      </c>
      <c r="V720" s="170"/>
      <c r="W720" s="40"/>
      <c r="X720" s="41" t="str">
        <f t="shared" si="71"/>
        <v/>
      </c>
      <c r="Y720" s="205" t="str">
        <f t="shared" si="66"/>
        <v/>
      </c>
      <c r="Z720" s="205" t="str">
        <f t="shared" si="67"/>
        <v/>
      </c>
      <c r="AA720" s="163">
        <f t="shared" si="68"/>
        <v>0</v>
      </c>
    </row>
    <row r="721" spans="1:27" ht="26.1" customHeight="1" thickTop="1" thickBot="1">
      <c r="A721" s="32"/>
      <c r="B721" s="33"/>
      <c r="C721" s="32"/>
      <c r="D721" s="34"/>
      <c r="E721" s="35"/>
      <c r="F721" s="36"/>
      <c r="G721" s="34"/>
      <c r="H721" s="1"/>
      <c r="I721" s="2"/>
      <c r="J721" s="1"/>
      <c r="K721" s="2"/>
      <c r="L721" s="1"/>
      <c r="M721" s="2"/>
      <c r="N721" s="1"/>
      <c r="O721" s="2"/>
      <c r="P721" s="1"/>
      <c r="Q721" s="2"/>
      <c r="R721" s="1"/>
      <c r="S721" s="2"/>
      <c r="T721" s="169" t="str">
        <f t="shared" si="69"/>
        <v/>
      </c>
      <c r="U721" s="39" t="str">
        <f t="shared" si="70"/>
        <v/>
      </c>
      <c r="V721" s="170"/>
      <c r="W721" s="40"/>
      <c r="X721" s="41" t="str">
        <f t="shared" si="71"/>
        <v/>
      </c>
      <c r="Y721" s="205" t="str">
        <f t="shared" si="66"/>
        <v/>
      </c>
      <c r="Z721" s="205" t="str">
        <f t="shared" si="67"/>
        <v/>
      </c>
      <c r="AA721" s="163">
        <f t="shared" si="68"/>
        <v>0</v>
      </c>
    </row>
    <row r="722" spans="1:27" ht="26.1" customHeight="1" thickTop="1" thickBot="1">
      <c r="A722" s="32"/>
      <c r="B722" s="33"/>
      <c r="C722" s="32"/>
      <c r="D722" s="34"/>
      <c r="E722" s="35"/>
      <c r="F722" s="36"/>
      <c r="G722" s="34"/>
      <c r="H722" s="1"/>
      <c r="I722" s="2"/>
      <c r="J722" s="1"/>
      <c r="K722" s="2"/>
      <c r="L722" s="1"/>
      <c r="M722" s="2"/>
      <c r="N722" s="1"/>
      <c r="O722" s="2"/>
      <c r="P722" s="1"/>
      <c r="Q722" s="2"/>
      <c r="R722" s="1"/>
      <c r="S722" s="2"/>
      <c r="T722" s="169" t="str">
        <f t="shared" si="69"/>
        <v/>
      </c>
      <c r="U722" s="39" t="str">
        <f t="shared" si="70"/>
        <v/>
      </c>
      <c r="V722" s="170"/>
      <c r="W722" s="40"/>
      <c r="X722" s="41" t="str">
        <f t="shared" si="71"/>
        <v/>
      </c>
      <c r="Y722" s="205" t="str">
        <f t="shared" si="66"/>
        <v/>
      </c>
      <c r="Z722" s="205" t="str">
        <f t="shared" si="67"/>
        <v/>
      </c>
      <c r="AA722" s="163">
        <f t="shared" si="68"/>
        <v>0</v>
      </c>
    </row>
    <row r="723" spans="1:27" ht="26.1" customHeight="1" thickTop="1" thickBot="1">
      <c r="A723" s="32"/>
      <c r="B723" s="33"/>
      <c r="C723" s="32"/>
      <c r="D723" s="34"/>
      <c r="E723" s="35"/>
      <c r="F723" s="36"/>
      <c r="G723" s="34"/>
      <c r="H723" s="1"/>
      <c r="I723" s="2"/>
      <c r="J723" s="1"/>
      <c r="K723" s="2"/>
      <c r="L723" s="1"/>
      <c r="M723" s="2"/>
      <c r="N723" s="1"/>
      <c r="O723" s="2"/>
      <c r="P723" s="1"/>
      <c r="Q723" s="2"/>
      <c r="R723" s="1"/>
      <c r="S723" s="2"/>
      <c r="T723" s="169" t="str">
        <f t="shared" si="69"/>
        <v/>
      </c>
      <c r="U723" s="39" t="str">
        <f t="shared" si="70"/>
        <v/>
      </c>
      <c r="V723" s="170"/>
      <c r="W723" s="40"/>
      <c r="X723" s="41" t="str">
        <f t="shared" si="71"/>
        <v/>
      </c>
      <c r="Y723" s="205" t="str">
        <f t="shared" si="66"/>
        <v/>
      </c>
      <c r="Z723" s="205" t="str">
        <f t="shared" si="67"/>
        <v/>
      </c>
      <c r="AA723" s="163">
        <f t="shared" si="68"/>
        <v>0</v>
      </c>
    </row>
    <row r="724" spans="1:27" ht="26.1" customHeight="1" thickTop="1" thickBot="1">
      <c r="A724" s="32"/>
      <c r="B724" s="33"/>
      <c r="C724" s="32"/>
      <c r="D724" s="34"/>
      <c r="E724" s="35"/>
      <c r="F724" s="36"/>
      <c r="G724" s="34"/>
      <c r="H724" s="1"/>
      <c r="I724" s="2"/>
      <c r="J724" s="1"/>
      <c r="K724" s="2"/>
      <c r="L724" s="1"/>
      <c r="M724" s="2"/>
      <c r="N724" s="1"/>
      <c r="O724" s="2"/>
      <c r="P724" s="1"/>
      <c r="Q724" s="2"/>
      <c r="R724" s="1"/>
      <c r="S724" s="2"/>
      <c r="T724" s="169" t="str">
        <f t="shared" si="69"/>
        <v/>
      </c>
      <c r="U724" s="39" t="str">
        <f t="shared" si="70"/>
        <v/>
      </c>
      <c r="V724" s="170"/>
      <c r="W724" s="40"/>
      <c r="X724" s="41" t="str">
        <f t="shared" si="71"/>
        <v/>
      </c>
      <c r="Y724" s="205" t="str">
        <f t="shared" si="66"/>
        <v/>
      </c>
      <c r="Z724" s="205" t="str">
        <f t="shared" si="67"/>
        <v/>
      </c>
      <c r="AA724" s="163">
        <f t="shared" si="68"/>
        <v>0</v>
      </c>
    </row>
    <row r="725" spans="1:27" ht="26.1" customHeight="1" thickTop="1" thickBot="1">
      <c r="A725" s="32"/>
      <c r="B725" s="33"/>
      <c r="C725" s="32"/>
      <c r="D725" s="34"/>
      <c r="E725" s="35"/>
      <c r="F725" s="36"/>
      <c r="G725" s="34"/>
      <c r="H725" s="1"/>
      <c r="I725" s="2"/>
      <c r="J725" s="1"/>
      <c r="K725" s="2"/>
      <c r="L725" s="1"/>
      <c r="M725" s="2"/>
      <c r="N725" s="1"/>
      <c r="O725" s="2"/>
      <c r="P725" s="1"/>
      <c r="Q725" s="2"/>
      <c r="R725" s="1"/>
      <c r="S725" s="2"/>
      <c r="T725" s="169" t="str">
        <f t="shared" si="69"/>
        <v/>
      </c>
      <c r="U725" s="39" t="str">
        <f t="shared" si="70"/>
        <v/>
      </c>
      <c r="V725" s="170"/>
      <c r="W725" s="40"/>
      <c r="X725" s="41" t="str">
        <f t="shared" si="71"/>
        <v/>
      </c>
      <c r="Y725" s="205" t="str">
        <f t="shared" si="66"/>
        <v/>
      </c>
      <c r="Z725" s="205" t="str">
        <f t="shared" si="67"/>
        <v/>
      </c>
      <c r="AA725" s="163">
        <f t="shared" si="68"/>
        <v>0</v>
      </c>
    </row>
    <row r="726" spans="1:27" ht="26.1" customHeight="1" thickTop="1" thickBot="1">
      <c r="A726" s="32"/>
      <c r="B726" s="33"/>
      <c r="C726" s="32"/>
      <c r="D726" s="34"/>
      <c r="E726" s="35"/>
      <c r="F726" s="36"/>
      <c r="G726" s="34"/>
      <c r="H726" s="1"/>
      <c r="I726" s="2"/>
      <c r="J726" s="1"/>
      <c r="K726" s="2"/>
      <c r="L726" s="1"/>
      <c r="M726" s="2"/>
      <c r="N726" s="1"/>
      <c r="O726" s="2"/>
      <c r="P726" s="1"/>
      <c r="Q726" s="2"/>
      <c r="R726" s="1"/>
      <c r="S726" s="2"/>
      <c r="T726" s="169" t="str">
        <f t="shared" si="69"/>
        <v/>
      </c>
      <c r="U726" s="39" t="str">
        <f t="shared" si="70"/>
        <v/>
      </c>
      <c r="V726" s="170"/>
      <c r="W726" s="40"/>
      <c r="X726" s="41" t="str">
        <f t="shared" si="71"/>
        <v/>
      </c>
      <c r="Y726" s="205" t="str">
        <f t="shared" si="66"/>
        <v/>
      </c>
      <c r="Z726" s="205" t="str">
        <f t="shared" si="67"/>
        <v/>
      </c>
      <c r="AA726" s="163">
        <f t="shared" si="68"/>
        <v>0</v>
      </c>
    </row>
    <row r="727" spans="1:27" ht="26.1" customHeight="1" thickTop="1" thickBot="1">
      <c r="A727" s="32"/>
      <c r="B727" s="33"/>
      <c r="C727" s="32"/>
      <c r="D727" s="34"/>
      <c r="E727" s="35"/>
      <c r="F727" s="36"/>
      <c r="G727" s="34"/>
      <c r="H727" s="1"/>
      <c r="I727" s="2"/>
      <c r="J727" s="1"/>
      <c r="K727" s="2"/>
      <c r="L727" s="1"/>
      <c r="M727" s="2"/>
      <c r="N727" s="1"/>
      <c r="O727" s="2"/>
      <c r="P727" s="1"/>
      <c r="Q727" s="2"/>
      <c r="R727" s="1"/>
      <c r="S727" s="2"/>
      <c r="T727" s="169" t="str">
        <f t="shared" si="69"/>
        <v/>
      </c>
      <c r="U727" s="39" t="str">
        <f t="shared" si="70"/>
        <v/>
      </c>
      <c r="V727" s="170"/>
      <c r="W727" s="40"/>
      <c r="X727" s="41" t="str">
        <f t="shared" si="71"/>
        <v/>
      </c>
      <c r="Y727" s="205" t="str">
        <f t="shared" si="66"/>
        <v/>
      </c>
      <c r="Z727" s="205" t="str">
        <f t="shared" si="67"/>
        <v/>
      </c>
      <c r="AA727" s="163">
        <f t="shared" si="68"/>
        <v>0</v>
      </c>
    </row>
    <row r="728" spans="1:27" ht="26.1" customHeight="1" thickTop="1" thickBot="1">
      <c r="A728" s="32"/>
      <c r="B728" s="33"/>
      <c r="C728" s="32"/>
      <c r="D728" s="34"/>
      <c r="E728" s="35"/>
      <c r="F728" s="36"/>
      <c r="G728" s="34"/>
      <c r="H728" s="1"/>
      <c r="I728" s="2"/>
      <c r="J728" s="1"/>
      <c r="K728" s="2"/>
      <c r="L728" s="1"/>
      <c r="M728" s="2"/>
      <c r="N728" s="1"/>
      <c r="O728" s="2"/>
      <c r="P728" s="1"/>
      <c r="Q728" s="2"/>
      <c r="R728" s="1"/>
      <c r="S728" s="2"/>
      <c r="T728" s="169" t="str">
        <f t="shared" si="69"/>
        <v/>
      </c>
      <c r="U728" s="39" t="str">
        <f t="shared" si="70"/>
        <v/>
      </c>
      <c r="V728" s="170"/>
      <c r="W728" s="40"/>
      <c r="X728" s="41" t="str">
        <f t="shared" si="71"/>
        <v/>
      </c>
      <c r="Y728" s="205" t="str">
        <f t="shared" si="66"/>
        <v/>
      </c>
      <c r="Z728" s="205" t="str">
        <f t="shared" si="67"/>
        <v/>
      </c>
      <c r="AA728" s="163">
        <f t="shared" si="68"/>
        <v>0</v>
      </c>
    </row>
    <row r="729" spans="1:27" ht="26.1" customHeight="1" thickTop="1" thickBot="1">
      <c r="A729" s="32"/>
      <c r="B729" s="33"/>
      <c r="C729" s="32"/>
      <c r="D729" s="34"/>
      <c r="E729" s="35"/>
      <c r="F729" s="36"/>
      <c r="G729" s="34"/>
      <c r="H729" s="1"/>
      <c r="I729" s="2"/>
      <c r="J729" s="1"/>
      <c r="K729" s="2"/>
      <c r="L729" s="1"/>
      <c r="M729" s="2"/>
      <c r="N729" s="1"/>
      <c r="O729" s="2"/>
      <c r="P729" s="1"/>
      <c r="Q729" s="2"/>
      <c r="R729" s="1"/>
      <c r="S729" s="2"/>
      <c r="T729" s="169" t="str">
        <f t="shared" si="69"/>
        <v/>
      </c>
      <c r="U729" s="39" t="str">
        <f t="shared" si="70"/>
        <v/>
      </c>
      <c r="V729" s="170"/>
      <c r="W729" s="40"/>
      <c r="X729" s="41" t="str">
        <f t="shared" si="71"/>
        <v/>
      </c>
      <c r="Y729" s="205" t="str">
        <f t="shared" si="66"/>
        <v/>
      </c>
      <c r="Z729" s="205" t="str">
        <f t="shared" si="67"/>
        <v/>
      </c>
      <c r="AA729" s="163">
        <f t="shared" si="68"/>
        <v>0</v>
      </c>
    </row>
    <row r="730" spans="1:27" ht="26.1" customHeight="1" thickTop="1" thickBot="1">
      <c r="A730" s="32"/>
      <c r="B730" s="33"/>
      <c r="C730" s="32"/>
      <c r="D730" s="34"/>
      <c r="E730" s="35"/>
      <c r="F730" s="36"/>
      <c r="G730" s="34"/>
      <c r="H730" s="1"/>
      <c r="I730" s="2"/>
      <c r="J730" s="1"/>
      <c r="K730" s="2"/>
      <c r="L730" s="1"/>
      <c r="M730" s="2"/>
      <c r="N730" s="1"/>
      <c r="O730" s="2"/>
      <c r="P730" s="1"/>
      <c r="Q730" s="2"/>
      <c r="R730" s="1"/>
      <c r="S730" s="2"/>
      <c r="T730" s="169" t="str">
        <f t="shared" si="69"/>
        <v/>
      </c>
      <c r="U730" s="39" t="str">
        <f t="shared" si="70"/>
        <v/>
      </c>
      <c r="V730" s="170"/>
      <c r="W730" s="40"/>
      <c r="X730" s="41" t="str">
        <f t="shared" si="71"/>
        <v/>
      </c>
      <c r="Y730" s="205" t="str">
        <f t="shared" si="66"/>
        <v/>
      </c>
      <c r="Z730" s="205" t="str">
        <f t="shared" si="67"/>
        <v/>
      </c>
      <c r="AA730" s="163">
        <f t="shared" si="68"/>
        <v>0</v>
      </c>
    </row>
    <row r="731" spans="1:27" ht="26.1" customHeight="1" thickTop="1" thickBot="1">
      <c r="A731" s="32"/>
      <c r="B731" s="33"/>
      <c r="C731" s="32"/>
      <c r="D731" s="34"/>
      <c r="E731" s="35"/>
      <c r="F731" s="36"/>
      <c r="G731" s="34"/>
      <c r="H731" s="1"/>
      <c r="I731" s="2"/>
      <c r="J731" s="1"/>
      <c r="K731" s="2"/>
      <c r="L731" s="1"/>
      <c r="M731" s="2"/>
      <c r="N731" s="1"/>
      <c r="O731" s="2"/>
      <c r="P731" s="1"/>
      <c r="Q731" s="2"/>
      <c r="R731" s="1"/>
      <c r="S731" s="2"/>
      <c r="T731" s="169" t="str">
        <f t="shared" si="69"/>
        <v/>
      </c>
      <c r="U731" s="39" t="str">
        <f t="shared" si="70"/>
        <v/>
      </c>
      <c r="V731" s="170"/>
      <c r="W731" s="40"/>
      <c r="X731" s="41" t="str">
        <f t="shared" si="71"/>
        <v/>
      </c>
      <c r="Y731" s="205" t="str">
        <f t="shared" si="66"/>
        <v/>
      </c>
      <c r="Z731" s="205" t="str">
        <f t="shared" si="67"/>
        <v/>
      </c>
      <c r="AA731" s="163">
        <f t="shared" si="68"/>
        <v>0</v>
      </c>
    </row>
    <row r="732" spans="1:27" ht="26.1" customHeight="1" thickTop="1" thickBot="1">
      <c r="A732" s="32"/>
      <c r="B732" s="33"/>
      <c r="C732" s="32"/>
      <c r="D732" s="34"/>
      <c r="E732" s="35"/>
      <c r="F732" s="36"/>
      <c r="G732" s="34"/>
      <c r="H732" s="1"/>
      <c r="I732" s="2"/>
      <c r="J732" s="1"/>
      <c r="K732" s="2"/>
      <c r="L732" s="1"/>
      <c r="M732" s="2"/>
      <c r="N732" s="1"/>
      <c r="O732" s="2"/>
      <c r="P732" s="1"/>
      <c r="Q732" s="2"/>
      <c r="R732" s="1"/>
      <c r="S732" s="2"/>
      <c r="T732" s="169" t="str">
        <f t="shared" si="69"/>
        <v/>
      </c>
      <c r="U732" s="39" t="str">
        <f t="shared" si="70"/>
        <v/>
      </c>
      <c r="V732" s="170"/>
      <c r="W732" s="40"/>
      <c r="X732" s="41" t="str">
        <f t="shared" si="71"/>
        <v/>
      </c>
      <c r="Y732" s="205" t="str">
        <f t="shared" si="66"/>
        <v/>
      </c>
      <c r="Z732" s="205" t="str">
        <f t="shared" si="67"/>
        <v/>
      </c>
      <c r="AA732" s="163">
        <f t="shared" si="68"/>
        <v>0</v>
      </c>
    </row>
    <row r="733" spans="1:27" ht="26.1" customHeight="1" thickTop="1" thickBot="1">
      <c r="A733" s="32"/>
      <c r="B733" s="33"/>
      <c r="C733" s="32"/>
      <c r="D733" s="34"/>
      <c r="E733" s="35"/>
      <c r="F733" s="36"/>
      <c r="G733" s="34"/>
      <c r="H733" s="1"/>
      <c r="I733" s="2"/>
      <c r="J733" s="1"/>
      <c r="K733" s="2"/>
      <c r="L733" s="1"/>
      <c r="M733" s="2"/>
      <c r="N733" s="1"/>
      <c r="O733" s="2"/>
      <c r="P733" s="1"/>
      <c r="Q733" s="2"/>
      <c r="R733" s="1"/>
      <c r="S733" s="2"/>
      <c r="T733" s="169" t="str">
        <f t="shared" si="69"/>
        <v/>
      </c>
      <c r="U733" s="39" t="str">
        <f t="shared" si="70"/>
        <v/>
      </c>
      <c r="V733" s="170"/>
      <c r="W733" s="40"/>
      <c r="X733" s="41" t="str">
        <f t="shared" si="71"/>
        <v/>
      </c>
      <c r="Y733" s="205" t="str">
        <f t="shared" si="66"/>
        <v/>
      </c>
      <c r="Z733" s="205" t="str">
        <f t="shared" si="67"/>
        <v/>
      </c>
      <c r="AA733" s="163">
        <f t="shared" si="68"/>
        <v>0</v>
      </c>
    </row>
    <row r="734" spans="1:27" ht="26.1" customHeight="1" thickTop="1" thickBot="1">
      <c r="A734" s="32"/>
      <c r="B734" s="33"/>
      <c r="C734" s="32"/>
      <c r="D734" s="34"/>
      <c r="E734" s="35"/>
      <c r="F734" s="36"/>
      <c r="G734" s="34"/>
      <c r="H734" s="1"/>
      <c r="I734" s="2"/>
      <c r="J734" s="1"/>
      <c r="K734" s="2"/>
      <c r="L734" s="1"/>
      <c r="M734" s="2"/>
      <c r="N734" s="1"/>
      <c r="O734" s="2"/>
      <c r="P734" s="1"/>
      <c r="Q734" s="2"/>
      <c r="R734" s="1"/>
      <c r="S734" s="2"/>
      <c r="T734" s="169" t="str">
        <f t="shared" si="69"/>
        <v/>
      </c>
      <c r="U734" s="39" t="str">
        <f t="shared" si="70"/>
        <v/>
      </c>
      <c r="V734" s="170"/>
      <c r="W734" s="40"/>
      <c r="X734" s="41" t="str">
        <f t="shared" si="71"/>
        <v/>
      </c>
      <c r="Y734" s="205" t="str">
        <f t="shared" si="66"/>
        <v/>
      </c>
      <c r="Z734" s="205" t="str">
        <f t="shared" si="67"/>
        <v/>
      </c>
      <c r="AA734" s="163">
        <f t="shared" si="68"/>
        <v>0</v>
      </c>
    </row>
    <row r="735" spans="1:27" ht="26.1" customHeight="1" thickTop="1" thickBot="1">
      <c r="A735" s="32"/>
      <c r="B735" s="33"/>
      <c r="C735" s="32"/>
      <c r="D735" s="34"/>
      <c r="E735" s="35"/>
      <c r="F735" s="36"/>
      <c r="G735" s="34"/>
      <c r="H735" s="1"/>
      <c r="I735" s="2"/>
      <c r="J735" s="1"/>
      <c r="K735" s="2"/>
      <c r="L735" s="1"/>
      <c r="M735" s="2"/>
      <c r="N735" s="1"/>
      <c r="O735" s="2"/>
      <c r="P735" s="1"/>
      <c r="Q735" s="2"/>
      <c r="R735" s="1"/>
      <c r="S735" s="2"/>
      <c r="T735" s="169" t="str">
        <f t="shared" si="69"/>
        <v/>
      </c>
      <c r="U735" s="39" t="str">
        <f t="shared" si="70"/>
        <v/>
      </c>
      <c r="V735" s="170"/>
      <c r="W735" s="40"/>
      <c r="X735" s="41" t="str">
        <f t="shared" si="71"/>
        <v/>
      </c>
      <c r="Y735" s="205" t="str">
        <f t="shared" si="66"/>
        <v/>
      </c>
      <c r="Z735" s="205" t="str">
        <f t="shared" si="67"/>
        <v/>
      </c>
      <c r="AA735" s="163">
        <f t="shared" si="68"/>
        <v>0</v>
      </c>
    </row>
    <row r="736" spans="1:27" ht="26.1" customHeight="1" thickTop="1" thickBot="1">
      <c r="A736" s="32"/>
      <c r="B736" s="33"/>
      <c r="C736" s="32"/>
      <c r="D736" s="34"/>
      <c r="E736" s="35"/>
      <c r="F736" s="36"/>
      <c r="G736" s="34"/>
      <c r="H736" s="1"/>
      <c r="I736" s="2"/>
      <c r="J736" s="1"/>
      <c r="K736" s="2"/>
      <c r="L736" s="1"/>
      <c r="M736" s="2"/>
      <c r="N736" s="1"/>
      <c r="O736" s="2"/>
      <c r="P736" s="1"/>
      <c r="Q736" s="2"/>
      <c r="R736" s="1"/>
      <c r="S736" s="2"/>
      <c r="T736" s="169" t="str">
        <f t="shared" si="69"/>
        <v/>
      </c>
      <c r="U736" s="39" t="str">
        <f t="shared" si="70"/>
        <v/>
      </c>
      <c r="V736" s="170"/>
      <c r="W736" s="40"/>
      <c r="X736" s="41" t="str">
        <f t="shared" si="71"/>
        <v/>
      </c>
      <c r="Y736" s="205" t="str">
        <f t="shared" si="66"/>
        <v/>
      </c>
      <c r="Z736" s="205" t="str">
        <f t="shared" si="67"/>
        <v/>
      </c>
      <c r="AA736" s="163">
        <f t="shared" si="68"/>
        <v>0</v>
      </c>
    </row>
    <row r="737" spans="1:27" ht="26.1" customHeight="1" thickTop="1" thickBot="1">
      <c r="A737" s="32"/>
      <c r="B737" s="33"/>
      <c r="C737" s="32"/>
      <c r="D737" s="34"/>
      <c r="E737" s="35"/>
      <c r="F737" s="36"/>
      <c r="G737" s="34"/>
      <c r="H737" s="1"/>
      <c r="I737" s="2"/>
      <c r="J737" s="1"/>
      <c r="K737" s="2"/>
      <c r="L737" s="1"/>
      <c r="M737" s="2"/>
      <c r="N737" s="1"/>
      <c r="O737" s="2"/>
      <c r="P737" s="1"/>
      <c r="Q737" s="2"/>
      <c r="R737" s="1"/>
      <c r="S737" s="2"/>
      <c r="T737" s="169" t="str">
        <f t="shared" si="69"/>
        <v/>
      </c>
      <c r="U737" s="39" t="str">
        <f t="shared" si="70"/>
        <v/>
      </c>
      <c r="V737" s="170"/>
      <c r="W737" s="40"/>
      <c r="X737" s="41" t="str">
        <f t="shared" si="71"/>
        <v/>
      </c>
      <c r="Y737" s="205" t="str">
        <f t="shared" si="66"/>
        <v/>
      </c>
      <c r="Z737" s="205" t="str">
        <f t="shared" si="67"/>
        <v/>
      </c>
      <c r="AA737" s="163">
        <f t="shared" si="68"/>
        <v>0</v>
      </c>
    </row>
    <row r="738" spans="1:27" ht="26.1" customHeight="1" thickTop="1" thickBot="1">
      <c r="A738" s="32"/>
      <c r="B738" s="33"/>
      <c r="C738" s="32"/>
      <c r="D738" s="34"/>
      <c r="E738" s="35"/>
      <c r="F738" s="36"/>
      <c r="G738" s="34"/>
      <c r="H738" s="1"/>
      <c r="I738" s="2"/>
      <c r="J738" s="1"/>
      <c r="K738" s="2"/>
      <c r="L738" s="1"/>
      <c r="M738" s="2"/>
      <c r="N738" s="1"/>
      <c r="O738" s="2"/>
      <c r="P738" s="1"/>
      <c r="Q738" s="2"/>
      <c r="R738" s="1"/>
      <c r="S738" s="2"/>
      <c r="T738" s="169" t="str">
        <f t="shared" si="69"/>
        <v/>
      </c>
      <c r="U738" s="39" t="str">
        <f t="shared" si="70"/>
        <v/>
      </c>
      <c r="V738" s="170"/>
      <c r="W738" s="40"/>
      <c r="X738" s="41" t="str">
        <f t="shared" si="71"/>
        <v/>
      </c>
      <c r="Y738" s="205" t="str">
        <f t="shared" si="66"/>
        <v/>
      </c>
      <c r="Z738" s="205" t="str">
        <f t="shared" si="67"/>
        <v/>
      </c>
      <c r="AA738" s="163">
        <f t="shared" si="68"/>
        <v>0</v>
      </c>
    </row>
    <row r="739" spans="1:27" ht="26.1" customHeight="1" thickTop="1" thickBot="1">
      <c r="A739" s="32"/>
      <c r="B739" s="33"/>
      <c r="C739" s="32"/>
      <c r="D739" s="34"/>
      <c r="E739" s="35"/>
      <c r="F739" s="36"/>
      <c r="G739" s="34"/>
      <c r="H739" s="1"/>
      <c r="I739" s="2"/>
      <c r="J739" s="1"/>
      <c r="K739" s="2"/>
      <c r="L739" s="1"/>
      <c r="M739" s="2"/>
      <c r="N739" s="1"/>
      <c r="O739" s="2"/>
      <c r="P739" s="1"/>
      <c r="Q739" s="2"/>
      <c r="R739" s="1"/>
      <c r="S739" s="2"/>
      <c r="T739" s="169" t="str">
        <f t="shared" si="69"/>
        <v/>
      </c>
      <c r="U739" s="39" t="str">
        <f t="shared" si="70"/>
        <v/>
      </c>
      <c r="V739" s="170"/>
      <c r="W739" s="40"/>
      <c r="X739" s="41" t="str">
        <f t="shared" si="71"/>
        <v/>
      </c>
      <c r="Y739" s="205" t="str">
        <f t="shared" si="66"/>
        <v/>
      </c>
      <c r="Z739" s="205" t="str">
        <f t="shared" si="67"/>
        <v/>
      </c>
      <c r="AA739" s="163">
        <f t="shared" si="68"/>
        <v>0</v>
      </c>
    </row>
    <row r="740" spans="1:27" ht="26.1" customHeight="1" thickTop="1" thickBot="1">
      <c r="A740" s="32"/>
      <c r="B740" s="33"/>
      <c r="C740" s="32"/>
      <c r="D740" s="34"/>
      <c r="E740" s="35"/>
      <c r="F740" s="36"/>
      <c r="G740" s="34"/>
      <c r="H740" s="1"/>
      <c r="I740" s="2"/>
      <c r="J740" s="1"/>
      <c r="K740" s="2"/>
      <c r="L740" s="1"/>
      <c r="M740" s="2"/>
      <c r="N740" s="1"/>
      <c r="O740" s="2"/>
      <c r="P740" s="1"/>
      <c r="Q740" s="2"/>
      <c r="R740" s="1"/>
      <c r="S740" s="2"/>
      <c r="T740" s="169" t="str">
        <f t="shared" si="69"/>
        <v/>
      </c>
      <c r="U740" s="39" t="str">
        <f t="shared" si="70"/>
        <v/>
      </c>
      <c r="V740" s="170"/>
      <c r="W740" s="40"/>
      <c r="X740" s="41" t="str">
        <f t="shared" si="71"/>
        <v/>
      </c>
      <c r="Y740" s="205" t="str">
        <f t="shared" si="66"/>
        <v/>
      </c>
      <c r="Z740" s="205" t="str">
        <f t="shared" si="67"/>
        <v/>
      </c>
      <c r="AA740" s="163">
        <f t="shared" si="68"/>
        <v>0</v>
      </c>
    </row>
    <row r="741" spans="1:27" ht="26.1" customHeight="1" thickTop="1" thickBot="1">
      <c r="A741" s="32"/>
      <c r="B741" s="33"/>
      <c r="C741" s="32"/>
      <c r="D741" s="34"/>
      <c r="E741" s="35"/>
      <c r="F741" s="36"/>
      <c r="G741" s="34"/>
      <c r="H741" s="1"/>
      <c r="I741" s="2"/>
      <c r="J741" s="1"/>
      <c r="K741" s="2"/>
      <c r="L741" s="1"/>
      <c r="M741" s="2"/>
      <c r="N741" s="1"/>
      <c r="O741" s="2"/>
      <c r="P741" s="1"/>
      <c r="Q741" s="2"/>
      <c r="R741" s="1"/>
      <c r="S741" s="2"/>
      <c r="T741" s="169" t="str">
        <f t="shared" si="69"/>
        <v/>
      </c>
      <c r="U741" s="39" t="str">
        <f t="shared" si="70"/>
        <v/>
      </c>
      <c r="V741" s="170"/>
      <c r="W741" s="40"/>
      <c r="X741" s="41" t="str">
        <f t="shared" si="71"/>
        <v/>
      </c>
      <c r="Y741" s="205" t="str">
        <f t="shared" si="66"/>
        <v/>
      </c>
      <c r="Z741" s="205" t="str">
        <f t="shared" si="67"/>
        <v/>
      </c>
      <c r="AA741" s="163">
        <f t="shared" si="68"/>
        <v>0</v>
      </c>
    </row>
    <row r="742" spans="1:27" ht="26.1" customHeight="1" thickTop="1" thickBot="1">
      <c r="A742" s="32"/>
      <c r="B742" s="33"/>
      <c r="C742" s="32"/>
      <c r="D742" s="34"/>
      <c r="E742" s="35"/>
      <c r="F742" s="36"/>
      <c r="G742" s="34"/>
      <c r="H742" s="1"/>
      <c r="I742" s="2"/>
      <c r="J742" s="1"/>
      <c r="K742" s="2"/>
      <c r="L742" s="1"/>
      <c r="M742" s="2"/>
      <c r="N742" s="1"/>
      <c r="O742" s="2"/>
      <c r="P742" s="1"/>
      <c r="Q742" s="2"/>
      <c r="R742" s="1"/>
      <c r="S742" s="2"/>
      <c r="T742" s="169" t="str">
        <f t="shared" si="69"/>
        <v/>
      </c>
      <c r="U742" s="39" t="str">
        <f t="shared" si="70"/>
        <v/>
      </c>
      <c r="V742" s="170"/>
      <c r="W742" s="40"/>
      <c r="X742" s="41" t="str">
        <f t="shared" si="71"/>
        <v/>
      </c>
      <c r="Y742" s="205" t="str">
        <f t="shared" si="66"/>
        <v/>
      </c>
      <c r="Z742" s="205" t="str">
        <f t="shared" si="67"/>
        <v/>
      </c>
      <c r="AA742" s="163">
        <f t="shared" si="68"/>
        <v>0</v>
      </c>
    </row>
    <row r="743" spans="1:27" ht="26.1" customHeight="1" thickTop="1" thickBot="1">
      <c r="A743" s="32"/>
      <c r="B743" s="33"/>
      <c r="C743" s="32"/>
      <c r="D743" s="34"/>
      <c r="E743" s="35"/>
      <c r="F743" s="36"/>
      <c r="G743" s="34"/>
      <c r="H743" s="1"/>
      <c r="I743" s="2"/>
      <c r="J743" s="1"/>
      <c r="K743" s="2"/>
      <c r="L743" s="1"/>
      <c r="M743" s="2"/>
      <c r="N743" s="1"/>
      <c r="O743" s="2"/>
      <c r="P743" s="1"/>
      <c r="Q743" s="2"/>
      <c r="R743" s="1"/>
      <c r="S743" s="2"/>
      <c r="T743" s="169" t="str">
        <f t="shared" si="69"/>
        <v/>
      </c>
      <c r="U743" s="39" t="str">
        <f t="shared" si="70"/>
        <v/>
      </c>
      <c r="V743" s="170"/>
      <c r="W743" s="40"/>
      <c r="X743" s="41" t="str">
        <f t="shared" si="71"/>
        <v/>
      </c>
      <c r="Y743" s="205" t="str">
        <f t="shared" si="66"/>
        <v/>
      </c>
      <c r="Z743" s="205" t="str">
        <f t="shared" si="67"/>
        <v/>
      </c>
      <c r="AA743" s="163">
        <f t="shared" si="68"/>
        <v>0</v>
      </c>
    </row>
    <row r="744" spans="1:27" ht="26.1" customHeight="1" thickTop="1" thickBot="1">
      <c r="A744" s="32"/>
      <c r="B744" s="33"/>
      <c r="C744" s="32"/>
      <c r="D744" s="34"/>
      <c r="E744" s="35"/>
      <c r="F744" s="36"/>
      <c r="G744" s="34"/>
      <c r="H744" s="1"/>
      <c r="I744" s="2"/>
      <c r="J744" s="1"/>
      <c r="K744" s="2"/>
      <c r="L744" s="1"/>
      <c r="M744" s="2"/>
      <c r="N744" s="1"/>
      <c r="O744" s="2"/>
      <c r="P744" s="1"/>
      <c r="Q744" s="2"/>
      <c r="R744" s="1"/>
      <c r="S744" s="2"/>
      <c r="T744" s="169" t="str">
        <f t="shared" si="69"/>
        <v/>
      </c>
      <c r="U744" s="39" t="str">
        <f t="shared" si="70"/>
        <v/>
      </c>
      <c r="V744" s="170"/>
      <c r="W744" s="40"/>
      <c r="X744" s="41" t="str">
        <f t="shared" si="71"/>
        <v/>
      </c>
      <c r="Y744" s="205" t="str">
        <f t="shared" si="66"/>
        <v/>
      </c>
      <c r="Z744" s="205" t="str">
        <f t="shared" si="67"/>
        <v/>
      </c>
      <c r="AA744" s="163">
        <f t="shared" si="68"/>
        <v>0</v>
      </c>
    </row>
    <row r="745" spans="1:27" ht="26.1" customHeight="1" thickTop="1" thickBot="1">
      <c r="A745" s="32"/>
      <c r="B745" s="33"/>
      <c r="C745" s="32"/>
      <c r="D745" s="34"/>
      <c r="E745" s="35"/>
      <c r="F745" s="36"/>
      <c r="G745" s="34"/>
      <c r="H745" s="1"/>
      <c r="I745" s="2"/>
      <c r="J745" s="1"/>
      <c r="K745" s="2"/>
      <c r="L745" s="1"/>
      <c r="M745" s="2"/>
      <c r="N745" s="1"/>
      <c r="O745" s="2"/>
      <c r="P745" s="1"/>
      <c r="Q745" s="2"/>
      <c r="R745" s="1"/>
      <c r="S745" s="2"/>
      <c r="T745" s="169" t="str">
        <f t="shared" si="69"/>
        <v/>
      </c>
      <c r="U745" s="39" t="str">
        <f t="shared" si="70"/>
        <v/>
      </c>
      <c r="V745" s="170"/>
      <c r="W745" s="40"/>
      <c r="X745" s="41" t="str">
        <f t="shared" si="71"/>
        <v/>
      </c>
      <c r="Y745" s="205" t="str">
        <f t="shared" si="66"/>
        <v/>
      </c>
      <c r="Z745" s="205" t="str">
        <f t="shared" si="67"/>
        <v/>
      </c>
      <c r="AA745" s="163">
        <f t="shared" si="68"/>
        <v>0</v>
      </c>
    </row>
    <row r="746" spans="1:27" ht="26.1" customHeight="1" thickTop="1" thickBot="1">
      <c r="A746" s="32"/>
      <c r="B746" s="33"/>
      <c r="C746" s="32"/>
      <c r="D746" s="34"/>
      <c r="E746" s="35"/>
      <c r="F746" s="36"/>
      <c r="G746" s="34"/>
      <c r="H746" s="1"/>
      <c r="I746" s="2"/>
      <c r="J746" s="1"/>
      <c r="K746" s="2"/>
      <c r="L746" s="1"/>
      <c r="M746" s="2"/>
      <c r="N746" s="1"/>
      <c r="O746" s="2"/>
      <c r="P746" s="1"/>
      <c r="Q746" s="2"/>
      <c r="R746" s="1"/>
      <c r="S746" s="2"/>
      <c r="T746" s="169" t="str">
        <f t="shared" si="69"/>
        <v/>
      </c>
      <c r="U746" s="39" t="str">
        <f t="shared" si="70"/>
        <v/>
      </c>
      <c r="V746" s="170"/>
      <c r="W746" s="40"/>
      <c r="X746" s="41" t="str">
        <f t="shared" si="71"/>
        <v/>
      </c>
      <c r="Y746" s="205" t="str">
        <f t="shared" si="66"/>
        <v/>
      </c>
      <c r="Z746" s="205" t="str">
        <f t="shared" si="67"/>
        <v/>
      </c>
      <c r="AA746" s="163">
        <f t="shared" si="68"/>
        <v>0</v>
      </c>
    </row>
    <row r="747" spans="1:27" ht="26.1" customHeight="1" thickTop="1" thickBot="1">
      <c r="A747" s="32"/>
      <c r="B747" s="33"/>
      <c r="C747" s="32"/>
      <c r="D747" s="34"/>
      <c r="E747" s="35"/>
      <c r="F747" s="36"/>
      <c r="G747" s="34"/>
      <c r="H747" s="1"/>
      <c r="I747" s="2"/>
      <c r="J747" s="1"/>
      <c r="K747" s="2"/>
      <c r="L747" s="1"/>
      <c r="M747" s="2"/>
      <c r="N747" s="1"/>
      <c r="O747" s="2"/>
      <c r="P747" s="1"/>
      <c r="Q747" s="2"/>
      <c r="R747" s="1"/>
      <c r="S747" s="2"/>
      <c r="T747" s="169" t="str">
        <f t="shared" si="69"/>
        <v/>
      </c>
      <c r="U747" s="39" t="str">
        <f t="shared" si="70"/>
        <v/>
      </c>
      <c r="V747" s="170"/>
      <c r="W747" s="40"/>
      <c r="X747" s="41" t="str">
        <f t="shared" si="71"/>
        <v/>
      </c>
      <c r="Y747" s="205" t="str">
        <f t="shared" si="66"/>
        <v/>
      </c>
      <c r="Z747" s="205" t="str">
        <f t="shared" si="67"/>
        <v/>
      </c>
      <c r="AA747" s="163">
        <f t="shared" si="68"/>
        <v>0</v>
      </c>
    </row>
    <row r="748" spans="1:27" ht="26.1" customHeight="1" thickTop="1" thickBot="1">
      <c r="A748" s="32"/>
      <c r="B748" s="33"/>
      <c r="C748" s="32"/>
      <c r="D748" s="34"/>
      <c r="E748" s="35"/>
      <c r="F748" s="36"/>
      <c r="G748" s="34"/>
      <c r="H748" s="1"/>
      <c r="I748" s="2"/>
      <c r="J748" s="1"/>
      <c r="K748" s="2"/>
      <c r="L748" s="1"/>
      <c r="M748" s="2"/>
      <c r="N748" s="1"/>
      <c r="O748" s="2"/>
      <c r="P748" s="1"/>
      <c r="Q748" s="2"/>
      <c r="R748" s="1"/>
      <c r="S748" s="2"/>
      <c r="T748" s="169" t="str">
        <f t="shared" si="69"/>
        <v/>
      </c>
      <c r="U748" s="39" t="str">
        <f t="shared" si="70"/>
        <v/>
      </c>
      <c r="V748" s="170"/>
      <c r="W748" s="40"/>
      <c r="X748" s="41" t="str">
        <f t="shared" si="71"/>
        <v/>
      </c>
      <c r="Y748" s="205" t="str">
        <f t="shared" si="66"/>
        <v/>
      </c>
      <c r="Z748" s="205" t="str">
        <f t="shared" si="67"/>
        <v/>
      </c>
      <c r="AA748" s="163">
        <f t="shared" si="68"/>
        <v>0</v>
      </c>
    </row>
    <row r="749" spans="1:27" ht="26.1" customHeight="1" thickTop="1" thickBot="1">
      <c r="A749" s="32"/>
      <c r="B749" s="33"/>
      <c r="C749" s="32"/>
      <c r="D749" s="34"/>
      <c r="E749" s="35"/>
      <c r="F749" s="36"/>
      <c r="G749" s="34"/>
      <c r="H749" s="1"/>
      <c r="I749" s="2"/>
      <c r="J749" s="1"/>
      <c r="K749" s="2"/>
      <c r="L749" s="1"/>
      <c r="M749" s="2"/>
      <c r="N749" s="1"/>
      <c r="O749" s="2"/>
      <c r="P749" s="1"/>
      <c r="Q749" s="2"/>
      <c r="R749" s="1"/>
      <c r="S749" s="2"/>
      <c r="T749" s="169" t="str">
        <f t="shared" si="69"/>
        <v/>
      </c>
      <c r="U749" s="39" t="str">
        <f t="shared" si="70"/>
        <v/>
      </c>
      <c r="V749" s="170"/>
      <c r="W749" s="40"/>
      <c r="X749" s="41" t="str">
        <f t="shared" si="71"/>
        <v/>
      </c>
      <c r="Y749" s="205" t="str">
        <f t="shared" si="66"/>
        <v/>
      </c>
      <c r="Z749" s="205" t="str">
        <f t="shared" si="67"/>
        <v/>
      </c>
      <c r="AA749" s="163">
        <f t="shared" si="68"/>
        <v>0</v>
      </c>
    </row>
    <row r="750" spans="1:27" ht="26.1" customHeight="1" thickTop="1" thickBot="1">
      <c r="A750" s="32"/>
      <c r="B750" s="33"/>
      <c r="C750" s="32"/>
      <c r="D750" s="34"/>
      <c r="E750" s="35"/>
      <c r="F750" s="36"/>
      <c r="G750" s="34"/>
      <c r="H750" s="1"/>
      <c r="I750" s="2"/>
      <c r="J750" s="1"/>
      <c r="K750" s="2"/>
      <c r="L750" s="1"/>
      <c r="M750" s="2"/>
      <c r="N750" s="1"/>
      <c r="O750" s="2"/>
      <c r="P750" s="1"/>
      <c r="Q750" s="2"/>
      <c r="R750" s="1"/>
      <c r="S750" s="2"/>
      <c r="T750" s="169" t="str">
        <f t="shared" si="69"/>
        <v/>
      </c>
      <c r="U750" s="39" t="str">
        <f t="shared" si="70"/>
        <v/>
      </c>
      <c r="V750" s="170"/>
      <c r="W750" s="40"/>
      <c r="X750" s="41" t="str">
        <f t="shared" si="71"/>
        <v/>
      </c>
      <c r="Y750" s="205" t="str">
        <f t="shared" si="66"/>
        <v/>
      </c>
      <c r="Z750" s="205" t="str">
        <f t="shared" si="67"/>
        <v/>
      </c>
      <c r="AA750" s="163">
        <f t="shared" si="68"/>
        <v>0</v>
      </c>
    </row>
    <row r="751" spans="1:27" ht="26.1" customHeight="1" thickTop="1" thickBot="1">
      <c r="A751" s="32"/>
      <c r="B751" s="33"/>
      <c r="C751" s="32"/>
      <c r="D751" s="34"/>
      <c r="E751" s="35"/>
      <c r="F751" s="36"/>
      <c r="G751" s="34"/>
      <c r="H751" s="1"/>
      <c r="I751" s="2"/>
      <c r="J751" s="1"/>
      <c r="K751" s="2"/>
      <c r="L751" s="1"/>
      <c r="M751" s="2"/>
      <c r="N751" s="1"/>
      <c r="O751" s="2"/>
      <c r="P751" s="1"/>
      <c r="Q751" s="2"/>
      <c r="R751" s="1"/>
      <c r="S751" s="2"/>
      <c r="T751" s="169" t="str">
        <f t="shared" si="69"/>
        <v/>
      </c>
      <c r="U751" s="39" t="str">
        <f t="shared" si="70"/>
        <v/>
      </c>
      <c r="V751" s="170"/>
      <c r="W751" s="40"/>
      <c r="X751" s="41" t="str">
        <f t="shared" si="71"/>
        <v/>
      </c>
      <c r="Y751" s="205" t="str">
        <f t="shared" si="66"/>
        <v/>
      </c>
      <c r="Z751" s="205" t="str">
        <f t="shared" si="67"/>
        <v/>
      </c>
      <c r="AA751" s="163">
        <f t="shared" si="68"/>
        <v>0</v>
      </c>
    </row>
    <row r="752" spans="1:27" ht="26.1" customHeight="1" thickTop="1" thickBot="1">
      <c r="A752" s="32"/>
      <c r="B752" s="33"/>
      <c r="C752" s="32"/>
      <c r="D752" s="34"/>
      <c r="E752" s="35"/>
      <c r="F752" s="36"/>
      <c r="G752" s="34"/>
      <c r="H752" s="1"/>
      <c r="I752" s="2"/>
      <c r="J752" s="1"/>
      <c r="K752" s="2"/>
      <c r="L752" s="1"/>
      <c r="M752" s="2"/>
      <c r="N752" s="1"/>
      <c r="O752" s="2"/>
      <c r="P752" s="1"/>
      <c r="Q752" s="2"/>
      <c r="R752" s="1"/>
      <c r="S752" s="2"/>
      <c r="T752" s="169" t="str">
        <f t="shared" si="69"/>
        <v/>
      </c>
      <c r="U752" s="39" t="str">
        <f t="shared" si="70"/>
        <v/>
      </c>
      <c r="V752" s="170"/>
      <c r="W752" s="40"/>
      <c r="X752" s="41" t="str">
        <f t="shared" si="71"/>
        <v/>
      </c>
      <c r="Y752" s="205" t="str">
        <f t="shared" si="66"/>
        <v/>
      </c>
      <c r="Z752" s="205" t="str">
        <f t="shared" si="67"/>
        <v/>
      </c>
      <c r="AA752" s="163">
        <f t="shared" si="68"/>
        <v>0</v>
      </c>
    </row>
    <row r="753" spans="1:27" ht="26.1" customHeight="1" thickTop="1" thickBot="1">
      <c r="A753" s="32"/>
      <c r="B753" s="33"/>
      <c r="C753" s="32"/>
      <c r="D753" s="34"/>
      <c r="E753" s="35"/>
      <c r="F753" s="36"/>
      <c r="G753" s="34"/>
      <c r="H753" s="1"/>
      <c r="I753" s="2"/>
      <c r="J753" s="1"/>
      <c r="K753" s="2"/>
      <c r="L753" s="1"/>
      <c r="M753" s="2"/>
      <c r="N753" s="1"/>
      <c r="O753" s="2"/>
      <c r="P753" s="1"/>
      <c r="Q753" s="2"/>
      <c r="R753" s="1"/>
      <c r="S753" s="2"/>
      <c r="T753" s="169" t="str">
        <f t="shared" si="69"/>
        <v/>
      </c>
      <c r="U753" s="39" t="str">
        <f t="shared" si="70"/>
        <v/>
      </c>
      <c r="V753" s="170"/>
      <c r="W753" s="40"/>
      <c r="X753" s="41" t="str">
        <f t="shared" si="71"/>
        <v/>
      </c>
      <c r="Y753" s="205" t="str">
        <f t="shared" si="66"/>
        <v/>
      </c>
      <c r="Z753" s="205" t="str">
        <f t="shared" si="67"/>
        <v/>
      </c>
      <c r="AA753" s="163">
        <f t="shared" si="68"/>
        <v>0</v>
      </c>
    </row>
    <row r="754" spans="1:27" ht="26.1" customHeight="1" thickTop="1" thickBot="1">
      <c r="A754" s="32"/>
      <c r="B754" s="33"/>
      <c r="C754" s="32"/>
      <c r="D754" s="34"/>
      <c r="E754" s="35"/>
      <c r="F754" s="36"/>
      <c r="G754" s="34"/>
      <c r="H754" s="1"/>
      <c r="I754" s="2"/>
      <c r="J754" s="1"/>
      <c r="K754" s="2"/>
      <c r="L754" s="1"/>
      <c r="M754" s="2"/>
      <c r="N754" s="1"/>
      <c r="O754" s="2"/>
      <c r="P754" s="1"/>
      <c r="Q754" s="2"/>
      <c r="R754" s="1"/>
      <c r="S754" s="2"/>
      <c r="T754" s="169" t="str">
        <f t="shared" si="69"/>
        <v/>
      </c>
      <c r="U754" s="39" t="str">
        <f t="shared" si="70"/>
        <v/>
      </c>
      <c r="V754" s="170"/>
      <c r="W754" s="40"/>
      <c r="X754" s="41" t="str">
        <f t="shared" si="71"/>
        <v/>
      </c>
      <c r="Y754" s="205" t="str">
        <f t="shared" si="66"/>
        <v/>
      </c>
      <c r="Z754" s="205" t="str">
        <f t="shared" si="67"/>
        <v/>
      </c>
      <c r="AA754" s="163">
        <f t="shared" si="68"/>
        <v>0</v>
      </c>
    </row>
    <row r="755" spans="1:27" ht="26.1" customHeight="1" thickTop="1" thickBot="1">
      <c r="A755" s="32"/>
      <c r="B755" s="33"/>
      <c r="C755" s="32"/>
      <c r="D755" s="34"/>
      <c r="E755" s="35"/>
      <c r="F755" s="36"/>
      <c r="G755" s="34"/>
      <c r="H755" s="1"/>
      <c r="I755" s="2"/>
      <c r="J755" s="1"/>
      <c r="K755" s="2"/>
      <c r="L755" s="1"/>
      <c r="M755" s="2"/>
      <c r="N755" s="1"/>
      <c r="O755" s="2"/>
      <c r="P755" s="1"/>
      <c r="Q755" s="2"/>
      <c r="R755" s="1"/>
      <c r="S755" s="2"/>
      <c r="T755" s="169" t="str">
        <f t="shared" si="69"/>
        <v/>
      </c>
      <c r="U755" s="39" t="str">
        <f t="shared" si="70"/>
        <v/>
      </c>
      <c r="V755" s="170"/>
      <c r="W755" s="40"/>
      <c r="X755" s="41" t="str">
        <f t="shared" si="71"/>
        <v/>
      </c>
      <c r="Y755" s="205" t="str">
        <f t="shared" si="66"/>
        <v/>
      </c>
      <c r="Z755" s="205" t="str">
        <f t="shared" si="67"/>
        <v/>
      </c>
      <c r="AA755" s="163">
        <f t="shared" si="68"/>
        <v>0</v>
      </c>
    </row>
    <row r="756" spans="1:27" ht="26.1" customHeight="1" thickTop="1" thickBot="1">
      <c r="A756" s="32"/>
      <c r="B756" s="33"/>
      <c r="C756" s="32"/>
      <c r="D756" s="34"/>
      <c r="E756" s="35"/>
      <c r="F756" s="36"/>
      <c r="G756" s="34"/>
      <c r="H756" s="1"/>
      <c r="I756" s="2"/>
      <c r="J756" s="1"/>
      <c r="K756" s="2"/>
      <c r="L756" s="1"/>
      <c r="M756" s="2"/>
      <c r="N756" s="1"/>
      <c r="O756" s="2"/>
      <c r="P756" s="1"/>
      <c r="Q756" s="2"/>
      <c r="R756" s="1"/>
      <c r="S756" s="2"/>
      <c r="T756" s="169" t="str">
        <f t="shared" si="69"/>
        <v/>
      </c>
      <c r="U756" s="39" t="str">
        <f t="shared" si="70"/>
        <v/>
      </c>
      <c r="V756" s="170"/>
      <c r="W756" s="40"/>
      <c r="X756" s="41" t="str">
        <f t="shared" si="71"/>
        <v/>
      </c>
      <c r="Y756" s="205" t="str">
        <f t="shared" si="66"/>
        <v/>
      </c>
      <c r="Z756" s="205" t="str">
        <f t="shared" si="67"/>
        <v/>
      </c>
      <c r="AA756" s="163">
        <f t="shared" si="68"/>
        <v>0</v>
      </c>
    </row>
    <row r="757" spans="1:27" ht="26.1" customHeight="1" thickTop="1" thickBot="1">
      <c r="A757" s="32"/>
      <c r="B757" s="33"/>
      <c r="C757" s="32"/>
      <c r="D757" s="34"/>
      <c r="E757" s="35"/>
      <c r="F757" s="36"/>
      <c r="G757" s="34"/>
      <c r="H757" s="1"/>
      <c r="I757" s="2"/>
      <c r="J757" s="1"/>
      <c r="K757" s="2"/>
      <c r="L757" s="1"/>
      <c r="M757" s="2"/>
      <c r="N757" s="1"/>
      <c r="O757" s="2"/>
      <c r="P757" s="1"/>
      <c r="Q757" s="2"/>
      <c r="R757" s="1"/>
      <c r="S757" s="2"/>
      <c r="T757" s="169" t="str">
        <f t="shared" si="69"/>
        <v/>
      </c>
      <c r="U757" s="39" t="str">
        <f t="shared" si="70"/>
        <v/>
      </c>
      <c r="V757" s="170"/>
      <c r="W757" s="40"/>
      <c r="X757" s="41" t="str">
        <f t="shared" si="71"/>
        <v/>
      </c>
      <c r="Y757" s="205" t="str">
        <f t="shared" si="66"/>
        <v/>
      </c>
      <c r="Z757" s="205" t="str">
        <f t="shared" si="67"/>
        <v/>
      </c>
      <c r="AA757" s="163">
        <f t="shared" si="68"/>
        <v>0</v>
      </c>
    </row>
    <row r="758" spans="1:27" ht="26.1" customHeight="1" thickTop="1" thickBot="1">
      <c r="A758" s="32"/>
      <c r="B758" s="33"/>
      <c r="C758" s="32"/>
      <c r="D758" s="34"/>
      <c r="E758" s="35"/>
      <c r="F758" s="36"/>
      <c r="G758" s="34"/>
      <c r="H758" s="1"/>
      <c r="I758" s="2"/>
      <c r="J758" s="1"/>
      <c r="K758" s="2"/>
      <c r="L758" s="1"/>
      <c r="M758" s="2"/>
      <c r="N758" s="1"/>
      <c r="O758" s="2"/>
      <c r="P758" s="1"/>
      <c r="Q758" s="2"/>
      <c r="R758" s="1"/>
      <c r="S758" s="2"/>
      <c r="T758" s="169" t="str">
        <f t="shared" si="69"/>
        <v/>
      </c>
      <c r="U758" s="39" t="str">
        <f t="shared" si="70"/>
        <v/>
      </c>
      <c r="V758" s="170"/>
      <c r="W758" s="40"/>
      <c r="X758" s="41" t="str">
        <f t="shared" si="71"/>
        <v/>
      </c>
      <c r="Y758" s="205" t="str">
        <f t="shared" si="66"/>
        <v/>
      </c>
      <c r="Z758" s="205" t="str">
        <f t="shared" si="67"/>
        <v/>
      </c>
      <c r="AA758" s="163">
        <f t="shared" si="68"/>
        <v>0</v>
      </c>
    </row>
    <row r="759" spans="1:27" ht="26.1" customHeight="1" thickTop="1" thickBot="1">
      <c r="A759" s="32"/>
      <c r="B759" s="33"/>
      <c r="C759" s="32"/>
      <c r="D759" s="34"/>
      <c r="E759" s="35"/>
      <c r="F759" s="36"/>
      <c r="G759" s="34"/>
      <c r="H759" s="1"/>
      <c r="I759" s="2"/>
      <c r="J759" s="1"/>
      <c r="K759" s="2"/>
      <c r="L759" s="1"/>
      <c r="M759" s="2"/>
      <c r="N759" s="1"/>
      <c r="O759" s="2"/>
      <c r="P759" s="1"/>
      <c r="Q759" s="2"/>
      <c r="R759" s="1"/>
      <c r="S759" s="2"/>
      <c r="T759" s="169" t="str">
        <f t="shared" si="69"/>
        <v/>
      </c>
      <c r="U759" s="39" t="str">
        <f t="shared" si="70"/>
        <v/>
      </c>
      <c r="V759" s="170"/>
      <c r="W759" s="40"/>
      <c r="X759" s="41" t="str">
        <f t="shared" si="71"/>
        <v/>
      </c>
      <c r="Y759" s="205" t="str">
        <f t="shared" si="66"/>
        <v/>
      </c>
      <c r="Z759" s="205" t="str">
        <f t="shared" si="67"/>
        <v/>
      </c>
      <c r="AA759" s="163">
        <f t="shared" si="68"/>
        <v>0</v>
      </c>
    </row>
    <row r="760" spans="1:27" ht="26.1" customHeight="1" thickTop="1" thickBot="1">
      <c r="A760" s="32"/>
      <c r="B760" s="33"/>
      <c r="C760" s="32"/>
      <c r="D760" s="34"/>
      <c r="E760" s="35"/>
      <c r="F760" s="36"/>
      <c r="G760" s="34"/>
      <c r="H760" s="1"/>
      <c r="I760" s="2"/>
      <c r="J760" s="1"/>
      <c r="K760" s="2"/>
      <c r="L760" s="1"/>
      <c r="M760" s="2"/>
      <c r="N760" s="1"/>
      <c r="O760" s="2"/>
      <c r="P760" s="1"/>
      <c r="Q760" s="2"/>
      <c r="R760" s="1"/>
      <c r="S760" s="2"/>
      <c r="T760" s="169" t="str">
        <f t="shared" si="69"/>
        <v/>
      </c>
      <c r="U760" s="39" t="str">
        <f t="shared" si="70"/>
        <v/>
      </c>
      <c r="V760" s="170"/>
      <c r="W760" s="40"/>
      <c r="X760" s="41" t="str">
        <f t="shared" si="71"/>
        <v/>
      </c>
      <c r="Y760" s="205" t="str">
        <f t="shared" si="66"/>
        <v/>
      </c>
      <c r="Z760" s="205" t="str">
        <f t="shared" si="67"/>
        <v/>
      </c>
      <c r="AA760" s="163">
        <f t="shared" si="68"/>
        <v>0</v>
      </c>
    </row>
    <row r="761" spans="1:27" ht="26.1" customHeight="1" thickTop="1" thickBot="1">
      <c r="A761" s="32"/>
      <c r="B761" s="33"/>
      <c r="C761" s="32"/>
      <c r="D761" s="34"/>
      <c r="E761" s="35"/>
      <c r="F761" s="36"/>
      <c r="G761" s="34"/>
      <c r="H761" s="1"/>
      <c r="I761" s="2"/>
      <c r="J761" s="1"/>
      <c r="K761" s="2"/>
      <c r="L761" s="1"/>
      <c r="M761" s="2"/>
      <c r="N761" s="1"/>
      <c r="O761" s="2"/>
      <c r="P761" s="1"/>
      <c r="Q761" s="2"/>
      <c r="R761" s="1"/>
      <c r="S761" s="2"/>
      <c r="T761" s="169" t="str">
        <f t="shared" si="69"/>
        <v/>
      </c>
      <c r="U761" s="39" t="str">
        <f t="shared" si="70"/>
        <v/>
      </c>
      <c r="V761" s="170"/>
      <c r="W761" s="40"/>
      <c r="X761" s="41" t="str">
        <f t="shared" si="71"/>
        <v/>
      </c>
      <c r="Y761" s="205" t="str">
        <f t="shared" si="66"/>
        <v/>
      </c>
      <c r="Z761" s="205" t="str">
        <f t="shared" si="67"/>
        <v/>
      </c>
      <c r="AA761" s="163">
        <f t="shared" si="68"/>
        <v>0</v>
      </c>
    </row>
    <row r="762" spans="1:27" ht="26.1" customHeight="1" thickTop="1" thickBot="1">
      <c r="A762" s="32"/>
      <c r="B762" s="33"/>
      <c r="C762" s="32"/>
      <c r="D762" s="34"/>
      <c r="E762" s="35"/>
      <c r="F762" s="36"/>
      <c r="G762" s="34"/>
      <c r="H762" s="1"/>
      <c r="I762" s="2"/>
      <c r="J762" s="1"/>
      <c r="K762" s="2"/>
      <c r="L762" s="1"/>
      <c r="M762" s="2"/>
      <c r="N762" s="1"/>
      <c r="O762" s="2"/>
      <c r="P762" s="1"/>
      <c r="Q762" s="2"/>
      <c r="R762" s="1"/>
      <c r="S762" s="2"/>
      <c r="T762" s="169" t="str">
        <f t="shared" si="69"/>
        <v/>
      </c>
      <c r="U762" s="39" t="str">
        <f t="shared" si="70"/>
        <v/>
      </c>
      <c r="V762" s="170"/>
      <c r="W762" s="40"/>
      <c r="X762" s="41" t="str">
        <f t="shared" si="71"/>
        <v/>
      </c>
      <c r="Y762" s="205" t="str">
        <f t="shared" si="66"/>
        <v/>
      </c>
      <c r="Z762" s="205" t="str">
        <f t="shared" si="67"/>
        <v/>
      </c>
      <c r="AA762" s="163">
        <f t="shared" si="68"/>
        <v>0</v>
      </c>
    </row>
    <row r="763" spans="1:27" ht="26.1" customHeight="1" thickTop="1" thickBot="1">
      <c r="A763" s="32"/>
      <c r="B763" s="33"/>
      <c r="C763" s="32"/>
      <c r="D763" s="34"/>
      <c r="E763" s="35"/>
      <c r="F763" s="36"/>
      <c r="G763" s="34"/>
      <c r="H763" s="1"/>
      <c r="I763" s="2"/>
      <c r="J763" s="1"/>
      <c r="K763" s="2"/>
      <c r="L763" s="1"/>
      <c r="M763" s="2"/>
      <c r="N763" s="1"/>
      <c r="O763" s="2"/>
      <c r="P763" s="1"/>
      <c r="Q763" s="2"/>
      <c r="R763" s="1"/>
      <c r="S763" s="2"/>
      <c r="T763" s="169" t="str">
        <f t="shared" si="69"/>
        <v/>
      </c>
      <c r="U763" s="39" t="str">
        <f t="shared" si="70"/>
        <v/>
      </c>
      <c r="V763" s="170"/>
      <c r="W763" s="40"/>
      <c r="X763" s="41" t="str">
        <f t="shared" si="71"/>
        <v/>
      </c>
      <c r="Y763" s="205" t="str">
        <f t="shared" si="66"/>
        <v/>
      </c>
      <c r="Z763" s="205" t="str">
        <f t="shared" si="67"/>
        <v/>
      </c>
      <c r="AA763" s="163">
        <f t="shared" si="68"/>
        <v>0</v>
      </c>
    </row>
    <row r="764" spans="1:27" ht="26.1" customHeight="1" thickTop="1" thickBot="1">
      <c r="A764" s="32"/>
      <c r="B764" s="33"/>
      <c r="C764" s="32"/>
      <c r="D764" s="34"/>
      <c r="E764" s="35"/>
      <c r="F764" s="36"/>
      <c r="G764" s="34"/>
      <c r="H764" s="1"/>
      <c r="I764" s="2"/>
      <c r="J764" s="1"/>
      <c r="K764" s="2"/>
      <c r="L764" s="1"/>
      <c r="M764" s="2"/>
      <c r="N764" s="1"/>
      <c r="O764" s="2"/>
      <c r="P764" s="1"/>
      <c r="Q764" s="2"/>
      <c r="R764" s="1"/>
      <c r="S764" s="2"/>
      <c r="T764" s="169" t="str">
        <f t="shared" si="69"/>
        <v/>
      </c>
      <c r="U764" s="39" t="str">
        <f t="shared" si="70"/>
        <v/>
      </c>
      <c r="V764" s="170"/>
      <c r="W764" s="40"/>
      <c r="X764" s="41" t="str">
        <f t="shared" si="71"/>
        <v/>
      </c>
      <c r="Y764" s="205" t="str">
        <f t="shared" si="66"/>
        <v/>
      </c>
      <c r="Z764" s="205" t="str">
        <f t="shared" si="67"/>
        <v/>
      </c>
      <c r="AA764" s="163">
        <f t="shared" si="68"/>
        <v>0</v>
      </c>
    </row>
    <row r="765" spans="1:27" ht="26.1" customHeight="1" thickTop="1" thickBot="1">
      <c r="A765" s="32"/>
      <c r="B765" s="33"/>
      <c r="C765" s="32"/>
      <c r="D765" s="34"/>
      <c r="E765" s="35"/>
      <c r="F765" s="36"/>
      <c r="G765" s="34"/>
      <c r="H765" s="1"/>
      <c r="I765" s="2"/>
      <c r="J765" s="1"/>
      <c r="K765" s="2"/>
      <c r="L765" s="1"/>
      <c r="M765" s="2"/>
      <c r="N765" s="1"/>
      <c r="O765" s="2"/>
      <c r="P765" s="1"/>
      <c r="Q765" s="2"/>
      <c r="R765" s="1"/>
      <c r="S765" s="2"/>
      <c r="T765" s="169" t="str">
        <f t="shared" si="69"/>
        <v/>
      </c>
      <c r="U765" s="39" t="str">
        <f t="shared" si="70"/>
        <v/>
      </c>
      <c r="V765" s="170"/>
      <c r="W765" s="40"/>
      <c r="X765" s="41" t="str">
        <f t="shared" si="71"/>
        <v/>
      </c>
      <c r="Y765" s="205" t="str">
        <f t="shared" si="66"/>
        <v/>
      </c>
      <c r="Z765" s="205" t="str">
        <f t="shared" si="67"/>
        <v/>
      </c>
      <c r="AA765" s="163">
        <f t="shared" si="68"/>
        <v>0</v>
      </c>
    </row>
    <row r="766" spans="1:27" ht="26.1" customHeight="1" thickTop="1" thickBot="1">
      <c r="A766" s="32"/>
      <c r="B766" s="33"/>
      <c r="C766" s="32"/>
      <c r="D766" s="34"/>
      <c r="E766" s="35"/>
      <c r="F766" s="36"/>
      <c r="G766" s="34"/>
      <c r="H766" s="1"/>
      <c r="I766" s="2"/>
      <c r="J766" s="1"/>
      <c r="K766" s="2"/>
      <c r="L766" s="1"/>
      <c r="M766" s="2"/>
      <c r="N766" s="1"/>
      <c r="O766" s="2"/>
      <c r="P766" s="1"/>
      <c r="Q766" s="2"/>
      <c r="R766" s="1"/>
      <c r="S766" s="2"/>
      <c r="T766" s="169" t="str">
        <f t="shared" si="69"/>
        <v/>
      </c>
      <c r="U766" s="39" t="str">
        <f t="shared" si="70"/>
        <v/>
      </c>
      <c r="V766" s="170"/>
      <c r="W766" s="40"/>
      <c r="X766" s="41" t="str">
        <f t="shared" si="71"/>
        <v/>
      </c>
      <c r="Y766" s="205" t="str">
        <f t="shared" si="66"/>
        <v/>
      </c>
      <c r="Z766" s="205" t="str">
        <f t="shared" si="67"/>
        <v/>
      </c>
      <c r="AA766" s="163">
        <f t="shared" si="68"/>
        <v>0</v>
      </c>
    </row>
    <row r="767" spans="1:27" ht="26.1" customHeight="1" thickTop="1" thickBot="1">
      <c r="A767" s="32"/>
      <c r="B767" s="33"/>
      <c r="C767" s="32"/>
      <c r="D767" s="34"/>
      <c r="E767" s="35"/>
      <c r="F767" s="36"/>
      <c r="G767" s="34"/>
      <c r="H767" s="1"/>
      <c r="I767" s="2"/>
      <c r="J767" s="1"/>
      <c r="K767" s="2"/>
      <c r="L767" s="1"/>
      <c r="M767" s="2"/>
      <c r="N767" s="1"/>
      <c r="O767" s="2"/>
      <c r="P767" s="1"/>
      <c r="Q767" s="2"/>
      <c r="R767" s="1"/>
      <c r="S767" s="2"/>
      <c r="T767" s="169" t="str">
        <f t="shared" si="69"/>
        <v/>
      </c>
      <c r="U767" s="39" t="str">
        <f t="shared" si="70"/>
        <v/>
      </c>
      <c r="V767" s="170"/>
      <c r="W767" s="40"/>
      <c r="X767" s="41" t="str">
        <f t="shared" si="71"/>
        <v/>
      </c>
      <c r="Y767" s="205" t="str">
        <f t="shared" si="66"/>
        <v/>
      </c>
      <c r="Z767" s="205" t="str">
        <f t="shared" si="67"/>
        <v/>
      </c>
      <c r="AA767" s="163">
        <f t="shared" si="68"/>
        <v>0</v>
      </c>
    </row>
    <row r="768" spans="1:27" ht="26.1" customHeight="1" thickTop="1" thickBot="1">
      <c r="A768" s="32"/>
      <c r="B768" s="33"/>
      <c r="C768" s="32"/>
      <c r="D768" s="34"/>
      <c r="E768" s="35"/>
      <c r="F768" s="36"/>
      <c r="G768" s="34"/>
      <c r="H768" s="1"/>
      <c r="I768" s="2"/>
      <c r="J768" s="1"/>
      <c r="K768" s="2"/>
      <c r="L768" s="1"/>
      <c r="M768" s="2"/>
      <c r="N768" s="1"/>
      <c r="O768" s="2"/>
      <c r="P768" s="1"/>
      <c r="Q768" s="2"/>
      <c r="R768" s="1"/>
      <c r="S768" s="2"/>
      <c r="T768" s="169" t="str">
        <f t="shared" si="69"/>
        <v/>
      </c>
      <c r="U768" s="39" t="str">
        <f t="shared" si="70"/>
        <v/>
      </c>
      <c r="V768" s="170"/>
      <c r="W768" s="40"/>
      <c r="X768" s="41" t="str">
        <f t="shared" si="71"/>
        <v/>
      </c>
      <c r="Y768" s="205" t="str">
        <f t="shared" si="66"/>
        <v/>
      </c>
      <c r="Z768" s="205" t="str">
        <f t="shared" si="67"/>
        <v/>
      </c>
      <c r="AA768" s="163">
        <f t="shared" si="68"/>
        <v>0</v>
      </c>
    </row>
    <row r="769" spans="1:27" ht="26.1" customHeight="1" thickTop="1" thickBot="1">
      <c r="A769" s="32"/>
      <c r="B769" s="33"/>
      <c r="C769" s="32"/>
      <c r="D769" s="34"/>
      <c r="E769" s="35"/>
      <c r="F769" s="36"/>
      <c r="G769" s="34"/>
      <c r="H769" s="1"/>
      <c r="I769" s="2"/>
      <c r="J769" s="1"/>
      <c r="K769" s="2"/>
      <c r="L769" s="1"/>
      <c r="M769" s="2"/>
      <c r="N769" s="1"/>
      <c r="O769" s="2"/>
      <c r="P769" s="1"/>
      <c r="Q769" s="2"/>
      <c r="R769" s="1"/>
      <c r="S769" s="2"/>
      <c r="T769" s="169" t="str">
        <f t="shared" si="69"/>
        <v/>
      </c>
      <c r="U769" s="39" t="str">
        <f t="shared" si="70"/>
        <v/>
      </c>
      <c r="V769" s="170"/>
      <c r="W769" s="40"/>
      <c r="X769" s="41" t="str">
        <f t="shared" si="71"/>
        <v/>
      </c>
      <c r="Y769" s="205" t="str">
        <f t="shared" si="66"/>
        <v/>
      </c>
      <c r="Z769" s="205" t="str">
        <f t="shared" si="67"/>
        <v/>
      </c>
      <c r="AA769" s="163">
        <f t="shared" si="68"/>
        <v>0</v>
      </c>
    </row>
    <row r="770" spans="1:27" ht="26.1" customHeight="1" thickTop="1" thickBot="1">
      <c r="A770" s="32"/>
      <c r="B770" s="33"/>
      <c r="C770" s="32"/>
      <c r="D770" s="34"/>
      <c r="E770" s="35"/>
      <c r="F770" s="36"/>
      <c r="G770" s="34"/>
      <c r="H770" s="1"/>
      <c r="I770" s="2"/>
      <c r="J770" s="1"/>
      <c r="K770" s="2"/>
      <c r="L770" s="1"/>
      <c r="M770" s="2"/>
      <c r="N770" s="1"/>
      <c r="O770" s="2"/>
      <c r="P770" s="1"/>
      <c r="Q770" s="2"/>
      <c r="R770" s="1"/>
      <c r="S770" s="2"/>
      <c r="T770" s="169" t="str">
        <f t="shared" si="69"/>
        <v/>
      </c>
      <c r="U770" s="39" t="str">
        <f t="shared" si="70"/>
        <v/>
      </c>
      <c r="V770" s="170"/>
      <c r="W770" s="40"/>
      <c r="X770" s="41" t="str">
        <f t="shared" si="71"/>
        <v/>
      </c>
      <c r="Y770" s="205" t="str">
        <f t="shared" si="66"/>
        <v/>
      </c>
      <c r="Z770" s="205" t="str">
        <f t="shared" si="67"/>
        <v/>
      </c>
      <c r="AA770" s="163">
        <f t="shared" si="68"/>
        <v>0</v>
      </c>
    </row>
    <row r="771" spans="1:27" ht="26.1" customHeight="1" thickTop="1" thickBot="1">
      <c r="A771" s="32"/>
      <c r="B771" s="33"/>
      <c r="C771" s="32"/>
      <c r="D771" s="34"/>
      <c r="E771" s="35"/>
      <c r="F771" s="36"/>
      <c r="G771" s="34"/>
      <c r="H771" s="1"/>
      <c r="I771" s="2"/>
      <c r="J771" s="1"/>
      <c r="K771" s="2"/>
      <c r="L771" s="1"/>
      <c r="M771" s="2"/>
      <c r="N771" s="1"/>
      <c r="O771" s="2"/>
      <c r="P771" s="1"/>
      <c r="Q771" s="2"/>
      <c r="R771" s="1"/>
      <c r="S771" s="2"/>
      <c r="T771" s="169" t="str">
        <f t="shared" si="69"/>
        <v/>
      </c>
      <c r="U771" s="39" t="str">
        <f t="shared" si="70"/>
        <v/>
      </c>
      <c r="V771" s="170"/>
      <c r="W771" s="40"/>
      <c r="X771" s="41" t="str">
        <f t="shared" si="71"/>
        <v/>
      </c>
      <c r="Y771" s="205" t="str">
        <f t="shared" si="66"/>
        <v/>
      </c>
      <c r="Z771" s="205" t="str">
        <f t="shared" si="67"/>
        <v/>
      </c>
      <c r="AA771" s="163">
        <f t="shared" si="68"/>
        <v>0</v>
      </c>
    </row>
    <row r="772" spans="1:27" ht="26.1" customHeight="1" thickTop="1" thickBot="1">
      <c r="A772" s="32"/>
      <c r="B772" s="33"/>
      <c r="C772" s="32"/>
      <c r="D772" s="34"/>
      <c r="E772" s="35"/>
      <c r="F772" s="36"/>
      <c r="G772" s="34"/>
      <c r="H772" s="1"/>
      <c r="I772" s="2"/>
      <c r="J772" s="1"/>
      <c r="K772" s="2"/>
      <c r="L772" s="1"/>
      <c r="M772" s="2"/>
      <c r="N772" s="1"/>
      <c r="O772" s="2"/>
      <c r="P772" s="1"/>
      <c r="Q772" s="2"/>
      <c r="R772" s="1"/>
      <c r="S772" s="2"/>
      <c r="T772" s="169" t="str">
        <f t="shared" si="69"/>
        <v/>
      </c>
      <c r="U772" s="39" t="str">
        <f t="shared" si="70"/>
        <v/>
      </c>
      <c r="V772" s="170"/>
      <c r="W772" s="40"/>
      <c r="X772" s="41" t="str">
        <f t="shared" si="71"/>
        <v/>
      </c>
      <c r="Y772" s="205" t="str">
        <f t="shared" si="66"/>
        <v/>
      </c>
      <c r="Z772" s="205" t="str">
        <f t="shared" si="67"/>
        <v/>
      </c>
      <c r="AA772" s="163">
        <f t="shared" si="68"/>
        <v>0</v>
      </c>
    </row>
    <row r="773" spans="1:27" ht="26.1" customHeight="1" thickTop="1" thickBot="1">
      <c r="A773" s="32"/>
      <c r="B773" s="33"/>
      <c r="C773" s="32"/>
      <c r="D773" s="34"/>
      <c r="E773" s="35"/>
      <c r="F773" s="36"/>
      <c r="G773" s="34"/>
      <c r="H773" s="1"/>
      <c r="I773" s="2"/>
      <c r="J773" s="1"/>
      <c r="K773" s="2"/>
      <c r="L773" s="1"/>
      <c r="M773" s="2"/>
      <c r="N773" s="1"/>
      <c r="O773" s="2"/>
      <c r="P773" s="1"/>
      <c r="Q773" s="2"/>
      <c r="R773" s="1"/>
      <c r="S773" s="2"/>
      <c r="T773" s="169" t="str">
        <f t="shared" si="69"/>
        <v/>
      </c>
      <c r="U773" s="39" t="str">
        <f t="shared" si="70"/>
        <v/>
      </c>
      <c r="V773" s="170"/>
      <c r="W773" s="40"/>
      <c r="X773" s="41" t="str">
        <f t="shared" si="71"/>
        <v/>
      </c>
      <c r="Y773" s="205" t="str">
        <f t="shared" si="66"/>
        <v/>
      </c>
      <c r="Z773" s="205" t="str">
        <f t="shared" si="67"/>
        <v/>
      </c>
      <c r="AA773" s="163">
        <f t="shared" si="68"/>
        <v>0</v>
      </c>
    </row>
    <row r="774" spans="1:27" ht="26.1" customHeight="1" thickTop="1" thickBot="1">
      <c r="A774" s="32"/>
      <c r="B774" s="33"/>
      <c r="C774" s="32"/>
      <c r="D774" s="34"/>
      <c r="E774" s="35"/>
      <c r="F774" s="36"/>
      <c r="G774" s="34"/>
      <c r="H774" s="1"/>
      <c r="I774" s="2"/>
      <c r="J774" s="1"/>
      <c r="K774" s="2"/>
      <c r="L774" s="1"/>
      <c r="M774" s="2"/>
      <c r="N774" s="1"/>
      <c r="O774" s="2"/>
      <c r="P774" s="1"/>
      <c r="Q774" s="2"/>
      <c r="R774" s="1"/>
      <c r="S774" s="2"/>
      <c r="T774" s="169" t="str">
        <f t="shared" si="69"/>
        <v/>
      </c>
      <c r="U774" s="39" t="str">
        <f t="shared" si="70"/>
        <v/>
      </c>
      <c r="V774" s="170"/>
      <c r="W774" s="40"/>
      <c r="X774" s="41" t="str">
        <f t="shared" si="71"/>
        <v/>
      </c>
      <c r="Y774" s="205" t="str">
        <f t="shared" si="66"/>
        <v/>
      </c>
      <c r="Z774" s="205" t="str">
        <f t="shared" si="67"/>
        <v/>
      </c>
      <c r="AA774" s="163">
        <f t="shared" si="68"/>
        <v>0</v>
      </c>
    </row>
    <row r="775" spans="1:27" ht="26.1" customHeight="1" thickTop="1" thickBot="1">
      <c r="A775" s="32"/>
      <c r="B775" s="33"/>
      <c r="C775" s="32"/>
      <c r="D775" s="34"/>
      <c r="E775" s="35"/>
      <c r="F775" s="36"/>
      <c r="G775" s="34"/>
      <c r="H775" s="1"/>
      <c r="I775" s="2"/>
      <c r="J775" s="1"/>
      <c r="K775" s="2"/>
      <c r="L775" s="1"/>
      <c r="M775" s="2"/>
      <c r="N775" s="1"/>
      <c r="O775" s="2"/>
      <c r="P775" s="1"/>
      <c r="Q775" s="2"/>
      <c r="R775" s="1"/>
      <c r="S775" s="2"/>
      <c r="T775" s="169" t="str">
        <f t="shared" si="69"/>
        <v/>
      </c>
      <c r="U775" s="39" t="str">
        <f t="shared" si="70"/>
        <v/>
      </c>
      <c r="V775" s="170"/>
      <c r="W775" s="40"/>
      <c r="X775" s="41" t="str">
        <f t="shared" si="71"/>
        <v/>
      </c>
      <c r="Y775" s="205" t="str">
        <f t="shared" si="66"/>
        <v/>
      </c>
      <c r="Z775" s="205" t="str">
        <f t="shared" si="67"/>
        <v/>
      </c>
      <c r="AA775" s="163">
        <f t="shared" si="68"/>
        <v>0</v>
      </c>
    </row>
    <row r="776" spans="1:27" ht="26.1" customHeight="1" thickTop="1" thickBot="1">
      <c r="A776" s="32"/>
      <c r="B776" s="33"/>
      <c r="C776" s="32"/>
      <c r="D776" s="34"/>
      <c r="E776" s="35"/>
      <c r="F776" s="36"/>
      <c r="G776" s="34"/>
      <c r="H776" s="1"/>
      <c r="I776" s="2"/>
      <c r="J776" s="1"/>
      <c r="K776" s="2"/>
      <c r="L776" s="1"/>
      <c r="M776" s="2"/>
      <c r="N776" s="1"/>
      <c r="O776" s="2"/>
      <c r="P776" s="1"/>
      <c r="Q776" s="2"/>
      <c r="R776" s="1"/>
      <c r="S776" s="2"/>
      <c r="T776" s="169" t="str">
        <f t="shared" si="69"/>
        <v/>
      </c>
      <c r="U776" s="39" t="str">
        <f t="shared" si="70"/>
        <v/>
      </c>
      <c r="V776" s="170"/>
      <c r="W776" s="40"/>
      <c r="X776" s="41" t="str">
        <f t="shared" si="71"/>
        <v/>
      </c>
      <c r="Y776" s="205" t="str">
        <f t="shared" si="66"/>
        <v/>
      </c>
      <c r="Z776" s="205" t="str">
        <f t="shared" si="67"/>
        <v/>
      </c>
      <c r="AA776" s="163">
        <f t="shared" si="68"/>
        <v>0</v>
      </c>
    </row>
    <row r="777" spans="1:27" ht="26.1" customHeight="1" thickTop="1" thickBot="1">
      <c r="A777" s="32"/>
      <c r="B777" s="33"/>
      <c r="C777" s="32"/>
      <c r="D777" s="34"/>
      <c r="E777" s="35"/>
      <c r="F777" s="36"/>
      <c r="G777" s="34"/>
      <c r="H777" s="1"/>
      <c r="I777" s="2"/>
      <c r="J777" s="1"/>
      <c r="K777" s="2"/>
      <c r="L777" s="1"/>
      <c r="M777" s="2"/>
      <c r="N777" s="1"/>
      <c r="O777" s="2"/>
      <c r="P777" s="1"/>
      <c r="Q777" s="2"/>
      <c r="R777" s="1"/>
      <c r="S777" s="2"/>
      <c r="T777" s="169" t="str">
        <f t="shared" si="69"/>
        <v/>
      </c>
      <c r="U777" s="39" t="str">
        <f t="shared" si="70"/>
        <v/>
      </c>
      <c r="V777" s="170"/>
      <c r="W777" s="40"/>
      <c r="X777" s="41" t="str">
        <f t="shared" si="71"/>
        <v/>
      </c>
      <c r="Y777" s="205" t="str">
        <f t="shared" si="66"/>
        <v/>
      </c>
      <c r="Z777" s="205" t="str">
        <f t="shared" si="67"/>
        <v/>
      </c>
      <c r="AA777" s="163">
        <f t="shared" si="68"/>
        <v>0</v>
      </c>
    </row>
    <row r="778" spans="1:27" ht="26.1" customHeight="1" thickTop="1" thickBot="1">
      <c r="A778" s="32"/>
      <c r="B778" s="33"/>
      <c r="C778" s="32"/>
      <c r="D778" s="34"/>
      <c r="E778" s="35"/>
      <c r="F778" s="36"/>
      <c r="G778" s="34"/>
      <c r="H778" s="1"/>
      <c r="I778" s="2"/>
      <c r="J778" s="1"/>
      <c r="K778" s="2"/>
      <c r="L778" s="1"/>
      <c r="M778" s="2"/>
      <c r="N778" s="1"/>
      <c r="O778" s="2"/>
      <c r="P778" s="1"/>
      <c r="Q778" s="2"/>
      <c r="R778" s="1"/>
      <c r="S778" s="2"/>
      <c r="T778" s="169" t="str">
        <f t="shared" si="69"/>
        <v/>
      </c>
      <c r="U778" s="39" t="str">
        <f t="shared" si="70"/>
        <v/>
      </c>
      <c r="V778" s="170"/>
      <c r="W778" s="40"/>
      <c r="X778" s="41" t="str">
        <f t="shared" si="71"/>
        <v/>
      </c>
      <c r="Y778" s="205" t="str">
        <f t="shared" si="66"/>
        <v/>
      </c>
      <c r="Z778" s="205" t="str">
        <f t="shared" si="67"/>
        <v/>
      </c>
      <c r="AA778" s="163">
        <f t="shared" si="68"/>
        <v>0</v>
      </c>
    </row>
    <row r="779" spans="1:27" ht="26.1" customHeight="1" thickTop="1" thickBot="1">
      <c r="A779" s="32"/>
      <c r="B779" s="33"/>
      <c r="C779" s="32"/>
      <c r="D779" s="34"/>
      <c r="E779" s="35"/>
      <c r="F779" s="36"/>
      <c r="G779" s="34"/>
      <c r="H779" s="1"/>
      <c r="I779" s="2"/>
      <c r="J779" s="1"/>
      <c r="K779" s="2"/>
      <c r="L779" s="1"/>
      <c r="M779" s="2"/>
      <c r="N779" s="1"/>
      <c r="O779" s="2"/>
      <c r="P779" s="1"/>
      <c r="Q779" s="2"/>
      <c r="R779" s="1"/>
      <c r="S779" s="2"/>
      <c r="T779" s="169" t="str">
        <f t="shared" si="69"/>
        <v/>
      </c>
      <c r="U779" s="39" t="str">
        <f t="shared" si="70"/>
        <v/>
      </c>
      <c r="V779" s="170"/>
      <c r="W779" s="40"/>
      <c r="X779" s="41" t="str">
        <f t="shared" si="71"/>
        <v/>
      </c>
      <c r="Y779" s="205" t="str">
        <f t="shared" si="66"/>
        <v/>
      </c>
      <c r="Z779" s="205" t="str">
        <f t="shared" si="67"/>
        <v/>
      </c>
      <c r="AA779" s="163">
        <f t="shared" si="68"/>
        <v>0</v>
      </c>
    </row>
    <row r="780" spans="1:27" ht="26.1" customHeight="1" thickTop="1" thickBot="1">
      <c r="A780" s="32"/>
      <c r="B780" s="33"/>
      <c r="C780" s="32"/>
      <c r="D780" s="34"/>
      <c r="E780" s="35"/>
      <c r="F780" s="36"/>
      <c r="G780" s="34"/>
      <c r="H780" s="1"/>
      <c r="I780" s="2"/>
      <c r="J780" s="1"/>
      <c r="K780" s="2"/>
      <c r="L780" s="1"/>
      <c r="M780" s="2"/>
      <c r="N780" s="1"/>
      <c r="O780" s="2"/>
      <c r="P780" s="1"/>
      <c r="Q780" s="2"/>
      <c r="R780" s="1"/>
      <c r="S780" s="2"/>
      <c r="T780" s="169" t="str">
        <f t="shared" si="69"/>
        <v/>
      </c>
      <c r="U780" s="39" t="str">
        <f t="shared" si="70"/>
        <v/>
      </c>
      <c r="V780" s="170"/>
      <c r="W780" s="40"/>
      <c r="X780" s="41" t="str">
        <f t="shared" si="71"/>
        <v/>
      </c>
      <c r="Y780" s="205" t="str">
        <f t="shared" si="66"/>
        <v/>
      </c>
      <c r="Z780" s="205" t="str">
        <f t="shared" si="67"/>
        <v/>
      </c>
      <c r="AA780" s="163">
        <f t="shared" si="68"/>
        <v>0</v>
      </c>
    </row>
    <row r="781" spans="1:27" ht="26.1" customHeight="1" thickTop="1" thickBot="1">
      <c r="A781" s="32"/>
      <c r="B781" s="33"/>
      <c r="C781" s="32"/>
      <c r="D781" s="34"/>
      <c r="E781" s="35"/>
      <c r="F781" s="36"/>
      <c r="G781" s="34"/>
      <c r="H781" s="1"/>
      <c r="I781" s="2"/>
      <c r="J781" s="1"/>
      <c r="K781" s="2"/>
      <c r="L781" s="1"/>
      <c r="M781" s="2"/>
      <c r="N781" s="1"/>
      <c r="O781" s="2"/>
      <c r="P781" s="1"/>
      <c r="Q781" s="2"/>
      <c r="R781" s="1"/>
      <c r="S781" s="2"/>
      <c r="T781" s="169" t="str">
        <f t="shared" si="69"/>
        <v/>
      </c>
      <c r="U781" s="39" t="str">
        <f t="shared" si="70"/>
        <v/>
      </c>
      <c r="V781" s="170"/>
      <c r="W781" s="40"/>
      <c r="X781" s="41" t="str">
        <f t="shared" si="71"/>
        <v/>
      </c>
      <c r="Y781" s="205" t="str">
        <f t="shared" si="66"/>
        <v/>
      </c>
      <c r="Z781" s="205" t="str">
        <f t="shared" si="67"/>
        <v/>
      </c>
      <c r="AA781" s="163">
        <f t="shared" si="68"/>
        <v>0</v>
      </c>
    </row>
    <row r="782" spans="1:27" ht="26.1" customHeight="1" thickTop="1" thickBot="1">
      <c r="A782" s="32"/>
      <c r="B782" s="33"/>
      <c r="C782" s="32"/>
      <c r="D782" s="34"/>
      <c r="E782" s="35"/>
      <c r="F782" s="36"/>
      <c r="G782" s="34"/>
      <c r="H782" s="1"/>
      <c r="I782" s="2"/>
      <c r="J782" s="1"/>
      <c r="K782" s="2"/>
      <c r="L782" s="1"/>
      <c r="M782" s="2"/>
      <c r="N782" s="1"/>
      <c r="O782" s="2"/>
      <c r="P782" s="1"/>
      <c r="Q782" s="2"/>
      <c r="R782" s="1"/>
      <c r="S782" s="2"/>
      <c r="T782" s="169" t="str">
        <f t="shared" si="69"/>
        <v/>
      </c>
      <c r="U782" s="39" t="str">
        <f t="shared" si="70"/>
        <v/>
      </c>
      <c r="V782" s="170"/>
      <c r="W782" s="40"/>
      <c r="X782" s="41" t="str">
        <f t="shared" si="71"/>
        <v/>
      </c>
      <c r="Y782" s="205" t="str">
        <f t="shared" ref="Y782:Y813" si="72">IF(AND(COUNTA(G782)=1,COUNTIF(T782:U782,"x")=0),1,"")</f>
        <v/>
      </c>
      <c r="Z782" s="205" t="str">
        <f t="shared" ref="Z782:Z813" si="73">IF(AND($Y782=1,F782="x"),1,"")</f>
        <v/>
      </c>
      <c r="AA782" s="163">
        <f t="shared" ref="AA782:AA813" si="74">IF(AND(U782="X",F782="X"),1,0)</f>
        <v>0</v>
      </c>
    </row>
    <row r="783" spans="1:27" ht="26.1" customHeight="1" thickTop="1" thickBot="1">
      <c r="A783" s="32"/>
      <c r="B783" s="33"/>
      <c r="C783" s="32"/>
      <c r="D783" s="34"/>
      <c r="E783" s="35"/>
      <c r="F783" s="36"/>
      <c r="G783" s="34"/>
      <c r="H783" s="1"/>
      <c r="I783" s="2"/>
      <c r="J783" s="1"/>
      <c r="K783" s="2"/>
      <c r="L783" s="1"/>
      <c r="M783" s="2"/>
      <c r="N783" s="1"/>
      <c r="O783" s="2"/>
      <c r="P783" s="1"/>
      <c r="Q783" s="2"/>
      <c r="R783" s="1"/>
      <c r="S783" s="2"/>
      <c r="T783" s="169" t="str">
        <f t="shared" ref="T783:T812" si="75">IF(AND(COUNTA(I783,K783,M783,O783,Q783,S783)=0,COUNTA(H783,J783,L783,N783,P783,R783)=6),"x","")</f>
        <v/>
      </c>
      <c r="U783" s="39" t="str">
        <f t="shared" ref="U783:U812" si="76">IF(COUNTA(I783,K783,M783,O783,Q783,S783)=1,"x","")</f>
        <v/>
      </c>
      <c r="V783" s="170"/>
      <c r="W783" s="40"/>
      <c r="X783" s="41" t="str">
        <f t="shared" ref="X783:X813" si="77">IF(AND(T783="x",U783="",V783&gt;0),EDATE(V783,$X$9),"")</f>
        <v/>
      </c>
      <c r="Y783" s="205" t="str">
        <f t="shared" si="72"/>
        <v/>
      </c>
      <c r="Z783" s="205" t="str">
        <f t="shared" si="73"/>
        <v/>
      </c>
      <c r="AA783" s="163">
        <f t="shared" si="74"/>
        <v>0</v>
      </c>
    </row>
    <row r="784" spans="1:27" ht="26.1" customHeight="1" thickTop="1" thickBot="1">
      <c r="A784" s="32"/>
      <c r="B784" s="33"/>
      <c r="C784" s="32"/>
      <c r="D784" s="34"/>
      <c r="E784" s="35"/>
      <c r="F784" s="36"/>
      <c r="G784" s="34"/>
      <c r="H784" s="1"/>
      <c r="I784" s="2"/>
      <c r="J784" s="1"/>
      <c r="K784" s="2"/>
      <c r="L784" s="1"/>
      <c r="M784" s="2"/>
      <c r="N784" s="1"/>
      <c r="O784" s="2"/>
      <c r="P784" s="1"/>
      <c r="Q784" s="2"/>
      <c r="R784" s="1"/>
      <c r="S784" s="2"/>
      <c r="T784" s="169" t="str">
        <f t="shared" si="75"/>
        <v/>
      </c>
      <c r="U784" s="39" t="str">
        <f t="shared" si="76"/>
        <v/>
      </c>
      <c r="V784" s="170"/>
      <c r="W784" s="40"/>
      <c r="X784" s="41" t="str">
        <f t="shared" si="77"/>
        <v/>
      </c>
      <c r="Y784" s="205" t="str">
        <f t="shared" si="72"/>
        <v/>
      </c>
      <c r="Z784" s="205" t="str">
        <f t="shared" si="73"/>
        <v/>
      </c>
      <c r="AA784" s="163">
        <f t="shared" si="74"/>
        <v>0</v>
      </c>
    </row>
    <row r="785" spans="1:27" ht="26.1" customHeight="1" thickTop="1" thickBot="1">
      <c r="A785" s="32"/>
      <c r="B785" s="33"/>
      <c r="C785" s="32"/>
      <c r="D785" s="34"/>
      <c r="E785" s="35"/>
      <c r="F785" s="36"/>
      <c r="G785" s="34"/>
      <c r="H785" s="1"/>
      <c r="I785" s="2"/>
      <c r="J785" s="1"/>
      <c r="K785" s="2"/>
      <c r="L785" s="1"/>
      <c r="M785" s="2"/>
      <c r="N785" s="1"/>
      <c r="O785" s="2"/>
      <c r="P785" s="1"/>
      <c r="Q785" s="2"/>
      <c r="R785" s="1"/>
      <c r="S785" s="2"/>
      <c r="T785" s="169" t="str">
        <f t="shared" si="75"/>
        <v/>
      </c>
      <c r="U785" s="39" t="str">
        <f t="shared" si="76"/>
        <v/>
      </c>
      <c r="V785" s="170"/>
      <c r="W785" s="40"/>
      <c r="X785" s="41" t="str">
        <f t="shared" si="77"/>
        <v/>
      </c>
      <c r="Y785" s="205" t="str">
        <f t="shared" si="72"/>
        <v/>
      </c>
      <c r="Z785" s="205" t="str">
        <f t="shared" si="73"/>
        <v/>
      </c>
      <c r="AA785" s="163">
        <f t="shared" si="74"/>
        <v>0</v>
      </c>
    </row>
    <row r="786" spans="1:27" ht="26.1" customHeight="1" thickTop="1" thickBot="1">
      <c r="A786" s="32"/>
      <c r="B786" s="33"/>
      <c r="C786" s="32"/>
      <c r="D786" s="34"/>
      <c r="E786" s="35"/>
      <c r="F786" s="36"/>
      <c r="G786" s="34"/>
      <c r="H786" s="1"/>
      <c r="I786" s="2"/>
      <c r="J786" s="1"/>
      <c r="K786" s="2"/>
      <c r="L786" s="1"/>
      <c r="M786" s="2"/>
      <c r="N786" s="1"/>
      <c r="O786" s="2"/>
      <c r="P786" s="1"/>
      <c r="Q786" s="2"/>
      <c r="R786" s="1"/>
      <c r="S786" s="2"/>
      <c r="T786" s="169" t="str">
        <f t="shared" si="75"/>
        <v/>
      </c>
      <c r="U786" s="39" t="str">
        <f t="shared" si="76"/>
        <v/>
      </c>
      <c r="V786" s="170"/>
      <c r="W786" s="40"/>
      <c r="X786" s="41" t="str">
        <f t="shared" si="77"/>
        <v/>
      </c>
      <c r="Y786" s="205" t="str">
        <f t="shared" si="72"/>
        <v/>
      </c>
      <c r="Z786" s="205" t="str">
        <f t="shared" si="73"/>
        <v/>
      </c>
      <c r="AA786" s="163">
        <f t="shared" si="74"/>
        <v>0</v>
      </c>
    </row>
    <row r="787" spans="1:27" ht="26.1" customHeight="1" thickTop="1" thickBot="1">
      <c r="A787" s="32"/>
      <c r="B787" s="33"/>
      <c r="C787" s="32"/>
      <c r="D787" s="34"/>
      <c r="E787" s="35"/>
      <c r="F787" s="36"/>
      <c r="G787" s="34"/>
      <c r="H787" s="1"/>
      <c r="I787" s="2"/>
      <c r="J787" s="1"/>
      <c r="K787" s="2"/>
      <c r="L787" s="1"/>
      <c r="M787" s="2"/>
      <c r="N787" s="1"/>
      <c r="O787" s="2"/>
      <c r="P787" s="1"/>
      <c r="Q787" s="2"/>
      <c r="R787" s="1"/>
      <c r="S787" s="2"/>
      <c r="T787" s="169" t="str">
        <f t="shared" si="75"/>
        <v/>
      </c>
      <c r="U787" s="39" t="str">
        <f t="shared" si="76"/>
        <v/>
      </c>
      <c r="V787" s="170"/>
      <c r="W787" s="40"/>
      <c r="X787" s="41" t="str">
        <f t="shared" si="77"/>
        <v/>
      </c>
      <c r="Y787" s="205" t="str">
        <f t="shared" si="72"/>
        <v/>
      </c>
      <c r="Z787" s="205" t="str">
        <f t="shared" si="73"/>
        <v/>
      </c>
      <c r="AA787" s="163">
        <f t="shared" si="74"/>
        <v>0</v>
      </c>
    </row>
    <row r="788" spans="1:27" ht="26.1" customHeight="1" thickTop="1" thickBot="1">
      <c r="A788" s="32"/>
      <c r="B788" s="33"/>
      <c r="C788" s="32"/>
      <c r="D788" s="34"/>
      <c r="E788" s="35"/>
      <c r="F788" s="36"/>
      <c r="G788" s="34"/>
      <c r="H788" s="1"/>
      <c r="I788" s="2"/>
      <c r="J788" s="1"/>
      <c r="K788" s="2"/>
      <c r="L788" s="1"/>
      <c r="M788" s="2"/>
      <c r="N788" s="1"/>
      <c r="O788" s="2"/>
      <c r="P788" s="1"/>
      <c r="Q788" s="2"/>
      <c r="R788" s="1"/>
      <c r="S788" s="2"/>
      <c r="T788" s="169" t="str">
        <f t="shared" si="75"/>
        <v/>
      </c>
      <c r="U788" s="39" t="str">
        <f t="shared" si="76"/>
        <v/>
      </c>
      <c r="V788" s="170"/>
      <c r="W788" s="40"/>
      <c r="X788" s="41" t="str">
        <f t="shared" si="77"/>
        <v/>
      </c>
      <c r="Y788" s="205" t="str">
        <f t="shared" si="72"/>
        <v/>
      </c>
      <c r="Z788" s="205" t="str">
        <f t="shared" si="73"/>
        <v/>
      </c>
      <c r="AA788" s="163">
        <f t="shared" si="74"/>
        <v>0</v>
      </c>
    </row>
    <row r="789" spans="1:27" ht="26.1" customHeight="1" thickTop="1" thickBot="1">
      <c r="A789" s="32"/>
      <c r="B789" s="33"/>
      <c r="C789" s="32"/>
      <c r="D789" s="34"/>
      <c r="E789" s="35"/>
      <c r="F789" s="36"/>
      <c r="G789" s="34"/>
      <c r="H789" s="1"/>
      <c r="I789" s="2"/>
      <c r="J789" s="1"/>
      <c r="K789" s="2"/>
      <c r="L789" s="1"/>
      <c r="M789" s="2"/>
      <c r="N789" s="1"/>
      <c r="O789" s="2"/>
      <c r="P789" s="1"/>
      <c r="Q789" s="2"/>
      <c r="R789" s="1"/>
      <c r="S789" s="2"/>
      <c r="T789" s="169" t="str">
        <f t="shared" si="75"/>
        <v/>
      </c>
      <c r="U789" s="39" t="str">
        <f t="shared" si="76"/>
        <v/>
      </c>
      <c r="V789" s="170"/>
      <c r="W789" s="40"/>
      <c r="X789" s="41" t="str">
        <f t="shared" si="77"/>
        <v/>
      </c>
      <c r="Y789" s="205" t="str">
        <f t="shared" si="72"/>
        <v/>
      </c>
      <c r="Z789" s="205" t="str">
        <f t="shared" si="73"/>
        <v/>
      </c>
      <c r="AA789" s="163">
        <f t="shared" si="74"/>
        <v>0</v>
      </c>
    </row>
    <row r="790" spans="1:27" ht="26.1" customHeight="1" thickTop="1" thickBot="1">
      <c r="A790" s="32"/>
      <c r="B790" s="33"/>
      <c r="C790" s="32"/>
      <c r="D790" s="34"/>
      <c r="E790" s="35"/>
      <c r="F790" s="36"/>
      <c r="G790" s="34"/>
      <c r="H790" s="1"/>
      <c r="I790" s="2"/>
      <c r="J790" s="1"/>
      <c r="K790" s="2"/>
      <c r="L790" s="1"/>
      <c r="M790" s="2"/>
      <c r="N790" s="1"/>
      <c r="O790" s="2"/>
      <c r="P790" s="1"/>
      <c r="Q790" s="2"/>
      <c r="R790" s="1"/>
      <c r="S790" s="2"/>
      <c r="T790" s="169" t="str">
        <f t="shared" si="75"/>
        <v/>
      </c>
      <c r="U790" s="39" t="str">
        <f t="shared" si="76"/>
        <v/>
      </c>
      <c r="V790" s="170"/>
      <c r="W790" s="40"/>
      <c r="X790" s="41" t="str">
        <f t="shared" si="77"/>
        <v/>
      </c>
      <c r="Y790" s="205" t="str">
        <f t="shared" si="72"/>
        <v/>
      </c>
      <c r="Z790" s="205" t="str">
        <f t="shared" si="73"/>
        <v/>
      </c>
      <c r="AA790" s="163">
        <f t="shared" si="74"/>
        <v>0</v>
      </c>
    </row>
    <row r="791" spans="1:27" ht="26.1" customHeight="1" thickTop="1" thickBot="1">
      <c r="A791" s="32"/>
      <c r="B791" s="33"/>
      <c r="C791" s="32"/>
      <c r="D791" s="34"/>
      <c r="E791" s="35"/>
      <c r="F791" s="36"/>
      <c r="G791" s="34"/>
      <c r="H791" s="1"/>
      <c r="I791" s="2"/>
      <c r="J791" s="1"/>
      <c r="K791" s="2"/>
      <c r="L791" s="1"/>
      <c r="M791" s="2"/>
      <c r="N791" s="1"/>
      <c r="O791" s="2"/>
      <c r="P791" s="1"/>
      <c r="Q791" s="2"/>
      <c r="R791" s="1"/>
      <c r="S791" s="2"/>
      <c r="T791" s="169" t="str">
        <f t="shared" si="75"/>
        <v/>
      </c>
      <c r="U791" s="39" t="str">
        <f t="shared" si="76"/>
        <v/>
      </c>
      <c r="V791" s="170"/>
      <c r="W791" s="40"/>
      <c r="X791" s="41" t="str">
        <f t="shared" si="77"/>
        <v/>
      </c>
      <c r="Y791" s="205" t="str">
        <f t="shared" si="72"/>
        <v/>
      </c>
      <c r="Z791" s="205" t="str">
        <f t="shared" si="73"/>
        <v/>
      </c>
      <c r="AA791" s="163">
        <f t="shared" si="74"/>
        <v>0</v>
      </c>
    </row>
    <row r="792" spans="1:27" ht="26.1" customHeight="1" thickTop="1" thickBot="1">
      <c r="A792" s="32"/>
      <c r="B792" s="33"/>
      <c r="C792" s="32"/>
      <c r="D792" s="34"/>
      <c r="E792" s="35"/>
      <c r="F792" s="36"/>
      <c r="G792" s="34"/>
      <c r="H792" s="1"/>
      <c r="I792" s="2"/>
      <c r="J792" s="1"/>
      <c r="K792" s="2"/>
      <c r="L792" s="1"/>
      <c r="M792" s="2"/>
      <c r="N792" s="1"/>
      <c r="O792" s="2"/>
      <c r="P792" s="1"/>
      <c r="Q792" s="2"/>
      <c r="R792" s="1"/>
      <c r="S792" s="2"/>
      <c r="T792" s="169" t="str">
        <f t="shared" si="75"/>
        <v/>
      </c>
      <c r="U792" s="39" t="str">
        <f t="shared" si="76"/>
        <v/>
      </c>
      <c r="V792" s="170"/>
      <c r="W792" s="40"/>
      <c r="X792" s="41" t="str">
        <f t="shared" si="77"/>
        <v/>
      </c>
      <c r="Y792" s="205" t="str">
        <f t="shared" si="72"/>
        <v/>
      </c>
      <c r="Z792" s="205" t="str">
        <f t="shared" si="73"/>
        <v/>
      </c>
      <c r="AA792" s="163">
        <f t="shared" si="74"/>
        <v>0</v>
      </c>
    </row>
    <row r="793" spans="1:27" ht="26.1" customHeight="1" thickTop="1" thickBot="1">
      <c r="A793" s="32"/>
      <c r="B793" s="33"/>
      <c r="C793" s="32"/>
      <c r="D793" s="34"/>
      <c r="E793" s="35"/>
      <c r="F793" s="36"/>
      <c r="G793" s="34"/>
      <c r="H793" s="1"/>
      <c r="I793" s="2"/>
      <c r="J793" s="1"/>
      <c r="K793" s="2"/>
      <c r="L793" s="1"/>
      <c r="M793" s="2"/>
      <c r="N793" s="1"/>
      <c r="O793" s="2"/>
      <c r="P793" s="1"/>
      <c r="Q793" s="2"/>
      <c r="R793" s="1"/>
      <c r="S793" s="2"/>
      <c r="T793" s="169" t="str">
        <f t="shared" si="75"/>
        <v/>
      </c>
      <c r="U793" s="39" t="str">
        <f t="shared" si="76"/>
        <v/>
      </c>
      <c r="V793" s="170"/>
      <c r="W793" s="40"/>
      <c r="X793" s="41" t="str">
        <f t="shared" si="77"/>
        <v/>
      </c>
      <c r="Y793" s="205" t="str">
        <f t="shared" si="72"/>
        <v/>
      </c>
      <c r="Z793" s="205" t="str">
        <f t="shared" si="73"/>
        <v/>
      </c>
      <c r="AA793" s="163">
        <f t="shared" si="74"/>
        <v>0</v>
      </c>
    </row>
    <row r="794" spans="1:27" ht="26.1" customHeight="1" thickTop="1" thickBot="1">
      <c r="A794" s="32"/>
      <c r="B794" s="33"/>
      <c r="C794" s="32"/>
      <c r="D794" s="34"/>
      <c r="E794" s="35"/>
      <c r="F794" s="36"/>
      <c r="G794" s="34"/>
      <c r="H794" s="1"/>
      <c r="I794" s="2"/>
      <c r="J794" s="1"/>
      <c r="K794" s="2"/>
      <c r="L794" s="1"/>
      <c r="M794" s="2"/>
      <c r="N794" s="1"/>
      <c r="O794" s="2"/>
      <c r="P794" s="1"/>
      <c r="Q794" s="2"/>
      <c r="R794" s="1"/>
      <c r="S794" s="2"/>
      <c r="T794" s="169" t="str">
        <f t="shared" si="75"/>
        <v/>
      </c>
      <c r="U794" s="39" t="str">
        <f t="shared" si="76"/>
        <v/>
      </c>
      <c r="V794" s="170"/>
      <c r="W794" s="40"/>
      <c r="X794" s="41" t="str">
        <f t="shared" si="77"/>
        <v/>
      </c>
      <c r="Y794" s="205" t="str">
        <f t="shared" si="72"/>
        <v/>
      </c>
      <c r="Z794" s="205" t="str">
        <f t="shared" si="73"/>
        <v/>
      </c>
      <c r="AA794" s="163">
        <f t="shared" si="74"/>
        <v>0</v>
      </c>
    </row>
    <row r="795" spans="1:27" ht="26.1" customHeight="1" thickTop="1" thickBot="1">
      <c r="A795" s="32"/>
      <c r="B795" s="33"/>
      <c r="C795" s="32"/>
      <c r="D795" s="34"/>
      <c r="E795" s="35"/>
      <c r="F795" s="36"/>
      <c r="G795" s="34"/>
      <c r="H795" s="1"/>
      <c r="I795" s="2"/>
      <c r="J795" s="1"/>
      <c r="K795" s="2"/>
      <c r="L795" s="1"/>
      <c r="M795" s="2"/>
      <c r="N795" s="1"/>
      <c r="O795" s="2"/>
      <c r="P795" s="1"/>
      <c r="Q795" s="2"/>
      <c r="R795" s="1"/>
      <c r="S795" s="2"/>
      <c r="T795" s="169" t="str">
        <f t="shared" si="75"/>
        <v/>
      </c>
      <c r="U795" s="39" t="str">
        <f t="shared" si="76"/>
        <v/>
      </c>
      <c r="V795" s="170"/>
      <c r="W795" s="40"/>
      <c r="X795" s="41" t="str">
        <f t="shared" si="77"/>
        <v/>
      </c>
      <c r="Y795" s="205" t="str">
        <f t="shared" si="72"/>
        <v/>
      </c>
      <c r="Z795" s="205" t="str">
        <f t="shared" si="73"/>
        <v/>
      </c>
      <c r="AA795" s="163">
        <f t="shared" si="74"/>
        <v>0</v>
      </c>
    </row>
    <row r="796" spans="1:27" ht="26.1" customHeight="1" thickTop="1" thickBot="1">
      <c r="A796" s="32"/>
      <c r="B796" s="33"/>
      <c r="C796" s="32"/>
      <c r="D796" s="34"/>
      <c r="E796" s="35"/>
      <c r="F796" s="36"/>
      <c r="G796" s="34"/>
      <c r="H796" s="1"/>
      <c r="I796" s="2"/>
      <c r="J796" s="1"/>
      <c r="K796" s="2"/>
      <c r="L796" s="1"/>
      <c r="M796" s="2"/>
      <c r="N796" s="1"/>
      <c r="O796" s="2"/>
      <c r="P796" s="1"/>
      <c r="Q796" s="2"/>
      <c r="R796" s="1"/>
      <c r="S796" s="2"/>
      <c r="T796" s="169" t="str">
        <f t="shared" si="75"/>
        <v/>
      </c>
      <c r="U796" s="39" t="str">
        <f t="shared" si="76"/>
        <v/>
      </c>
      <c r="V796" s="170"/>
      <c r="W796" s="40"/>
      <c r="X796" s="41" t="str">
        <f t="shared" si="77"/>
        <v/>
      </c>
      <c r="Y796" s="205" t="str">
        <f t="shared" si="72"/>
        <v/>
      </c>
      <c r="Z796" s="205" t="str">
        <f t="shared" si="73"/>
        <v/>
      </c>
      <c r="AA796" s="163">
        <f t="shared" si="74"/>
        <v>0</v>
      </c>
    </row>
    <row r="797" spans="1:27" ht="26.1" customHeight="1" thickTop="1" thickBot="1">
      <c r="A797" s="32"/>
      <c r="B797" s="33"/>
      <c r="C797" s="32"/>
      <c r="D797" s="34"/>
      <c r="E797" s="35"/>
      <c r="F797" s="36"/>
      <c r="G797" s="34"/>
      <c r="H797" s="1"/>
      <c r="I797" s="2"/>
      <c r="J797" s="1"/>
      <c r="K797" s="2"/>
      <c r="L797" s="1"/>
      <c r="M797" s="2"/>
      <c r="N797" s="1"/>
      <c r="O797" s="2"/>
      <c r="P797" s="1"/>
      <c r="Q797" s="2"/>
      <c r="R797" s="1"/>
      <c r="S797" s="2"/>
      <c r="T797" s="169" t="str">
        <f t="shared" si="75"/>
        <v/>
      </c>
      <c r="U797" s="39" t="str">
        <f t="shared" si="76"/>
        <v/>
      </c>
      <c r="V797" s="170"/>
      <c r="W797" s="40"/>
      <c r="X797" s="41" t="str">
        <f t="shared" si="77"/>
        <v/>
      </c>
      <c r="Y797" s="205" t="str">
        <f t="shared" si="72"/>
        <v/>
      </c>
      <c r="Z797" s="205" t="str">
        <f t="shared" si="73"/>
        <v/>
      </c>
      <c r="AA797" s="163">
        <f t="shared" si="74"/>
        <v>0</v>
      </c>
    </row>
    <row r="798" spans="1:27" ht="26.1" customHeight="1" thickTop="1" thickBot="1">
      <c r="A798" s="32"/>
      <c r="B798" s="33"/>
      <c r="C798" s="32"/>
      <c r="D798" s="34"/>
      <c r="E798" s="35"/>
      <c r="F798" s="36"/>
      <c r="G798" s="34"/>
      <c r="H798" s="1"/>
      <c r="I798" s="2"/>
      <c r="J798" s="1"/>
      <c r="K798" s="2"/>
      <c r="L798" s="1"/>
      <c r="M798" s="2"/>
      <c r="N798" s="1"/>
      <c r="O798" s="2"/>
      <c r="P798" s="1"/>
      <c r="Q798" s="2"/>
      <c r="R798" s="1"/>
      <c r="S798" s="2"/>
      <c r="T798" s="169" t="str">
        <f t="shared" si="75"/>
        <v/>
      </c>
      <c r="U798" s="39" t="str">
        <f t="shared" si="76"/>
        <v/>
      </c>
      <c r="V798" s="170"/>
      <c r="W798" s="40"/>
      <c r="X798" s="41" t="str">
        <f t="shared" si="77"/>
        <v/>
      </c>
      <c r="Y798" s="205" t="str">
        <f t="shared" si="72"/>
        <v/>
      </c>
      <c r="Z798" s="205" t="str">
        <f t="shared" si="73"/>
        <v/>
      </c>
      <c r="AA798" s="163">
        <f t="shared" si="74"/>
        <v>0</v>
      </c>
    </row>
    <row r="799" spans="1:27" ht="26.1" customHeight="1" thickTop="1" thickBot="1">
      <c r="A799" s="32"/>
      <c r="B799" s="33"/>
      <c r="C799" s="32"/>
      <c r="D799" s="34"/>
      <c r="E799" s="35"/>
      <c r="F799" s="36"/>
      <c r="G799" s="34"/>
      <c r="H799" s="1"/>
      <c r="I799" s="2"/>
      <c r="J799" s="1"/>
      <c r="K799" s="2"/>
      <c r="L799" s="1"/>
      <c r="M799" s="2"/>
      <c r="N799" s="1"/>
      <c r="O799" s="2"/>
      <c r="P799" s="1"/>
      <c r="Q799" s="2"/>
      <c r="R799" s="1"/>
      <c r="S799" s="2"/>
      <c r="T799" s="169" t="str">
        <f t="shared" si="75"/>
        <v/>
      </c>
      <c r="U799" s="39" t="str">
        <f t="shared" si="76"/>
        <v/>
      </c>
      <c r="V799" s="170"/>
      <c r="W799" s="40"/>
      <c r="X799" s="41" t="str">
        <f t="shared" si="77"/>
        <v/>
      </c>
      <c r="Y799" s="205" t="str">
        <f t="shared" si="72"/>
        <v/>
      </c>
      <c r="Z799" s="205" t="str">
        <f t="shared" si="73"/>
        <v/>
      </c>
      <c r="AA799" s="163">
        <f t="shared" si="74"/>
        <v>0</v>
      </c>
    </row>
    <row r="800" spans="1:27" ht="26.1" customHeight="1" thickTop="1" thickBot="1">
      <c r="A800" s="32"/>
      <c r="B800" s="33"/>
      <c r="C800" s="32"/>
      <c r="D800" s="34"/>
      <c r="E800" s="35"/>
      <c r="F800" s="36"/>
      <c r="G800" s="34"/>
      <c r="H800" s="1"/>
      <c r="I800" s="2"/>
      <c r="J800" s="1"/>
      <c r="K800" s="2"/>
      <c r="L800" s="1"/>
      <c r="M800" s="2"/>
      <c r="N800" s="1"/>
      <c r="O800" s="2"/>
      <c r="P800" s="1"/>
      <c r="Q800" s="2"/>
      <c r="R800" s="1"/>
      <c r="S800" s="2"/>
      <c r="T800" s="169" t="str">
        <f t="shared" si="75"/>
        <v/>
      </c>
      <c r="U800" s="39" t="str">
        <f t="shared" si="76"/>
        <v/>
      </c>
      <c r="V800" s="170"/>
      <c r="W800" s="40"/>
      <c r="X800" s="41" t="str">
        <f t="shared" si="77"/>
        <v/>
      </c>
      <c r="Y800" s="205" t="str">
        <f t="shared" si="72"/>
        <v/>
      </c>
      <c r="Z800" s="205" t="str">
        <f t="shared" si="73"/>
        <v/>
      </c>
      <c r="AA800" s="163">
        <f t="shared" si="74"/>
        <v>0</v>
      </c>
    </row>
    <row r="801" spans="1:27" ht="26.1" customHeight="1" thickTop="1" thickBot="1">
      <c r="A801" s="32"/>
      <c r="B801" s="33"/>
      <c r="C801" s="32"/>
      <c r="D801" s="34"/>
      <c r="E801" s="35"/>
      <c r="F801" s="36"/>
      <c r="G801" s="34"/>
      <c r="H801" s="1"/>
      <c r="I801" s="2"/>
      <c r="J801" s="1"/>
      <c r="K801" s="2"/>
      <c r="L801" s="1"/>
      <c r="M801" s="2"/>
      <c r="N801" s="1"/>
      <c r="O801" s="2"/>
      <c r="P801" s="1"/>
      <c r="Q801" s="2"/>
      <c r="R801" s="1"/>
      <c r="S801" s="2"/>
      <c r="T801" s="169" t="str">
        <f t="shared" si="75"/>
        <v/>
      </c>
      <c r="U801" s="39" t="str">
        <f t="shared" si="76"/>
        <v/>
      </c>
      <c r="V801" s="170"/>
      <c r="W801" s="40"/>
      <c r="X801" s="41" t="str">
        <f t="shared" si="77"/>
        <v/>
      </c>
      <c r="Y801" s="205" t="str">
        <f t="shared" si="72"/>
        <v/>
      </c>
      <c r="Z801" s="205" t="str">
        <f t="shared" si="73"/>
        <v/>
      </c>
      <c r="AA801" s="163">
        <f t="shared" si="74"/>
        <v>0</v>
      </c>
    </row>
    <row r="802" spans="1:27" ht="26.1" customHeight="1" thickTop="1" thickBot="1">
      <c r="A802" s="32"/>
      <c r="B802" s="33"/>
      <c r="C802" s="32"/>
      <c r="D802" s="34"/>
      <c r="E802" s="35"/>
      <c r="F802" s="36"/>
      <c r="G802" s="34"/>
      <c r="H802" s="1"/>
      <c r="I802" s="2"/>
      <c r="J802" s="1"/>
      <c r="K802" s="2"/>
      <c r="L802" s="1"/>
      <c r="M802" s="2"/>
      <c r="N802" s="1"/>
      <c r="O802" s="2"/>
      <c r="P802" s="1"/>
      <c r="Q802" s="2"/>
      <c r="R802" s="1"/>
      <c r="S802" s="2"/>
      <c r="T802" s="169" t="str">
        <f t="shared" si="75"/>
        <v/>
      </c>
      <c r="U802" s="39" t="str">
        <f t="shared" si="76"/>
        <v/>
      </c>
      <c r="V802" s="170"/>
      <c r="W802" s="40"/>
      <c r="X802" s="41" t="str">
        <f t="shared" si="77"/>
        <v/>
      </c>
      <c r="Y802" s="205" t="str">
        <f t="shared" si="72"/>
        <v/>
      </c>
      <c r="Z802" s="205" t="str">
        <f t="shared" si="73"/>
        <v/>
      </c>
      <c r="AA802" s="163">
        <f t="shared" si="74"/>
        <v>0</v>
      </c>
    </row>
    <row r="803" spans="1:27" ht="26.1" customHeight="1" thickTop="1" thickBot="1">
      <c r="A803" s="32"/>
      <c r="B803" s="33"/>
      <c r="C803" s="32"/>
      <c r="D803" s="34"/>
      <c r="E803" s="35"/>
      <c r="F803" s="36"/>
      <c r="G803" s="34"/>
      <c r="H803" s="1"/>
      <c r="I803" s="2"/>
      <c r="J803" s="1"/>
      <c r="K803" s="2"/>
      <c r="L803" s="1"/>
      <c r="M803" s="2"/>
      <c r="N803" s="1"/>
      <c r="O803" s="2"/>
      <c r="P803" s="1"/>
      <c r="Q803" s="2"/>
      <c r="R803" s="1"/>
      <c r="S803" s="2"/>
      <c r="T803" s="169" t="str">
        <f t="shared" si="75"/>
        <v/>
      </c>
      <c r="U803" s="39" t="str">
        <f t="shared" si="76"/>
        <v/>
      </c>
      <c r="V803" s="170"/>
      <c r="W803" s="40"/>
      <c r="X803" s="41" t="str">
        <f t="shared" si="77"/>
        <v/>
      </c>
      <c r="Y803" s="205" t="str">
        <f t="shared" si="72"/>
        <v/>
      </c>
      <c r="Z803" s="205" t="str">
        <f t="shared" si="73"/>
        <v/>
      </c>
      <c r="AA803" s="163">
        <f t="shared" si="74"/>
        <v>0</v>
      </c>
    </row>
    <row r="804" spans="1:27" ht="26.1" customHeight="1" thickTop="1" thickBot="1">
      <c r="A804" s="32"/>
      <c r="B804" s="33"/>
      <c r="C804" s="32"/>
      <c r="D804" s="34"/>
      <c r="E804" s="35"/>
      <c r="F804" s="36"/>
      <c r="G804" s="34"/>
      <c r="H804" s="1"/>
      <c r="I804" s="2"/>
      <c r="J804" s="1"/>
      <c r="K804" s="2"/>
      <c r="L804" s="1"/>
      <c r="M804" s="2"/>
      <c r="N804" s="1"/>
      <c r="O804" s="2"/>
      <c r="P804" s="1"/>
      <c r="Q804" s="2"/>
      <c r="R804" s="1"/>
      <c r="S804" s="2"/>
      <c r="T804" s="169" t="str">
        <f t="shared" si="75"/>
        <v/>
      </c>
      <c r="U804" s="39" t="str">
        <f t="shared" si="76"/>
        <v/>
      </c>
      <c r="V804" s="170"/>
      <c r="W804" s="40"/>
      <c r="X804" s="41" t="str">
        <f t="shared" si="77"/>
        <v/>
      </c>
      <c r="Y804" s="205" t="str">
        <f t="shared" si="72"/>
        <v/>
      </c>
      <c r="Z804" s="205" t="str">
        <f t="shared" si="73"/>
        <v/>
      </c>
      <c r="AA804" s="163">
        <f t="shared" si="74"/>
        <v>0</v>
      </c>
    </row>
    <row r="805" spans="1:27" ht="26.1" customHeight="1" thickTop="1" thickBot="1">
      <c r="A805" s="32"/>
      <c r="B805" s="33"/>
      <c r="C805" s="32"/>
      <c r="D805" s="34"/>
      <c r="E805" s="35"/>
      <c r="F805" s="36"/>
      <c r="G805" s="34"/>
      <c r="H805" s="1"/>
      <c r="I805" s="2"/>
      <c r="J805" s="1"/>
      <c r="K805" s="2"/>
      <c r="L805" s="1"/>
      <c r="M805" s="2"/>
      <c r="N805" s="1"/>
      <c r="O805" s="2"/>
      <c r="P805" s="1"/>
      <c r="Q805" s="2"/>
      <c r="R805" s="1"/>
      <c r="S805" s="2"/>
      <c r="T805" s="169" t="str">
        <f t="shared" si="75"/>
        <v/>
      </c>
      <c r="U805" s="39" t="str">
        <f t="shared" si="76"/>
        <v/>
      </c>
      <c r="V805" s="170"/>
      <c r="W805" s="40"/>
      <c r="X805" s="41" t="str">
        <f t="shared" si="77"/>
        <v/>
      </c>
      <c r="Y805" s="205" t="str">
        <f t="shared" si="72"/>
        <v/>
      </c>
      <c r="Z805" s="205" t="str">
        <f t="shared" si="73"/>
        <v/>
      </c>
      <c r="AA805" s="163">
        <f t="shared" si="74"/>
        <v>0</v>
      </c>
    </row>
    <row r="806" spans="1:27" ht="26.1" customHeight="1" thickTop="1" thickBot="1">
      <c r="A806" s="32"/>
      <c r="B806" s="33"/>
      <c r="C806" s="32"/>
      <c r="D806" s="34"/>
      <c r="E806" s="35"/>
      <c r="F806" s="36"/>
      <c r="G806" s="34"/>
      <c r="H806" s="1"/>
      <c r="I806" s="2"/>
      <c r="J806" s="1"/>
      <c r="K806" s="2"/>
      <c r="L806" s="1"/>
      <c r="M806" s="2"/>
      <c r="N806" s="1"/>
      <c r="O806" s="2"/>
      <c r="P806" s="1"/>
      <c r="Q806" s="2"/>
      <c r="R806" s="1"/>
      <c r="S806" s="2"/>
      <c r="T806" s="169" t="str">
        <f t="shared" si="75"/>
        <v/>
      </c>
      <c r="U806" s="39" t="str">
        <f t="shared" si="76"/>
        <v/>
      </c>
      <c r="V806" s="170"/>
      <c r="W806" s="40"/>
      <c r="X806" s="41" t="str">
        <f t="shared" si="77"/>
        <v/>
      </c>
      <c r="Y806" s="205" t="str">
        <f t="shared" si="72"/>
        <v/>
      </c>
      <c r="Z806" s="205" t="str">
        <f t="shared" si="73"/>
        <v/>
      </c>
      <c r="AA806" s="163">
        <f t="shared" si="74"/>
        <v>0</v>
      </c>
    </row>
    <row r="807" spans="1:27" ht="26.1" customHeight="1" thickTop="1" thickBot="1">
      <c r="A807" s="32"/>
      <c r="B807" s="33"/>
      <c r="C807" s="32"/>
      <c r="D807" s="34"/>
      <c r="E807" s="35"/>
      <c r="F807" s="36"/>
      <c r="G807" s="34"/>
      <c r="H807" s="1"/>
      <c r="I807" s="2"/>
      <c r="J807" s="1"/>
      <c r="K807" s="2"/>
      <c r="L807" s="1"/>
      <c r="M807" s="2"/>
      <c r="N807" s="1"/>
      <c r="O807" s="2"/>
      <c r="P807" s="1"/>
      <c r="Q807" s="2"/>
      <c r="R807" s="1"/>
      <c r="S807" s="2"/>
      <c r="T807" s="169" t="str">
        <f t="shared" si="75"/>
        <v/>
      </c>
      <c r="U807" s="39" t="str">
        <f t="shared" si="76"/>
        <v/>
      </c>
      <c r="V807" s="170"/>
      <c r="W807" s="40"/>
      <c r="X807" s="41" t="str">
        <f t="shared" si="77"/>
        <v/>
      </c>
      <c r="Y807" s="205" t="str">
        <f t="shared" si="72"/>
        <v/>
      </c>
      <c r="Z807" s="205" t="str">
        <f t="shared" si="73"/>
        <v/>
      </c>
      <c r="AA807" s="163">
        <f t="shared" si="74"/>
        <v>0</v>
      </c>
    </row>
    <row r="808" spans="1:27" ht="26.1" customHeight="1" thickTop="1" thickBot="1">
      <c r="A808" s="32"/>
      <c r="B808" s="33"/>
      <c r="C808" s="32"/>
      <c r="D808" s="34"/>
      <c r="E808" s="35"/>
      <c r="F808" s="36"/>
      <c r="G808" s="34"/>
      <c r="H808" s="1"/>
      <c r="I808" s="2"/>
      <c r="J808" s="1"/>
      <c r="K808" s="2"/>
      <c r="L808" s="1"/>
      <c r="M808" s="2"/>
      <c r="N808" s="1"/>
      <c r="O808" s="2"/>
      <c r="P808" s="1"/>
      <c r="Q808" s="2"/>
      <c r="R808" s="1"/>
      <c r="S808" s="2"/>
      <c r="T808" s="169" t="str">
        <f t="shared" si="75"/>
        <v/>
      </c>
      <c r="U808" s="39" t="str">
        <f t="shared" si="76"/>
        <v/>
      </c>
      <c r="V808" s="170"/>
      <c r="W808" s="40"/>
      <c r="X808" s="41" t="str">
        <f t="shared" si="77"/>
        <v/>
      </c>
      <c r="Y808" s="205" t="str">
        <f t="shared" si="72"/>
        <v/>
      </c>
      <c r="Z808" s="205" t="str">
        <f t="shared" si="73"/>
        <v/>
      </c>
      <c r="AA808" s="163">
        <f t="shared" si="74"/>
        <v>0</v>
      </c>
    </row>
    <row r="809" spans="1:27" ht="26.1" customHeight="1" thickTop="1" thickBot="1">
      <c r="A809" s="32"/>
      <c r="B809" s="33"/>
      <c r="C809" s="32"/>
      <c r="D809" s="34"/>
      <c r="E809" s="35"/>
      <c r="F809" s="36"/>
      <c r="G809" s="34"/>
      <c r="H809" s="1"/>
      <c r="I809" s="2"/>
      <c r="J809" s="1"/>
      <c r="K809" s="2"/>
      <c r="L809" s="1"/>
      <c r="M809" s="2"/>
      <c r="N809" s="1"/>
      <c r="O809" s="2"/>
      <c r="P809" s="1"/>
      <c r="Q809" s="2"/>
      <c r="R809" s="1"/>
      <c r="S809" s="2"/>
      <c r="T809" s="169" t="str">
        <f t="shared" si="75"/>
        <v/>
      </c>
      <c r="U809" s="39" t="str">
        <f t="shared" si="76"/>
        <v/>
      </c>
      <c r="V809" s="170"/>
      <c r="W809" s="40"/>
      <c r="X809" s="41" t="str">
        <f t="shared" si="77"/>
        <v/>
      </c>
      <c r="Y809" s="205" t="str">
        <f t="shared" si="72"/>
        <v/>
      </c>
      <c r="Z809" s="205" t="str">
        <f t="shared" si="73"/>
        <v/>
      </c>
      <c r="AA809" s="163">
        <f t="shared" si="74"/>
        <v>0</v>
      </c>
    </row>
    <row r="810" spans="1:27" ht="26.1" customHeight="1" thickTop="1" thickBot="1">
      <c r="A810" s="32"/>
      <c r="B810" s="33"/>
      <c r="C810" s="32"/>
      <c r="D810" s="34"/>
      <c r="E810" s="35"/>
      <c r="F810" s="36"/>
      <c r="G810" s="34"/>
      <c r="H810" s="1"/>
      <c r="I810" s="2"/>
      <c r="J810" s="1"/>
      <c r="K810" s="2"/>
      <c r="L810" s="1"/>
      <c r="M810" s="2"/>
      <c r="N810" s="1"/>
      <c r="O810" s="2"/>
      <c r="P810" s="1"/>
      <c r="Q810" s="2"/>
      <c r="R810" s="1"/>
      <c r="S810" s="2"/>
      <c r="T810" s="169" t="str">
        <f t="shared" si="75"/>
        <v/>
      </c>
      <c r="U810" s="39" t="str">
        <f t="shared" si="76"/>
        <v/>
      </c>
      <c r="V810" s="170"/>
      <c r="W810" s="40"/>
      <c r="X810" s="41" t="str">
        <f t="shared" si="77"/>
        <v/>
      </c>
      <c r="Y810" s="205" t="str">
        <f t="shared" si="72"/>
        <v/>
      </c>
      <c r="Z810" s="205" t="str">
        <f t="shared" si="73"/>
        <v/>
      </c>
      <c r="AA810" s="163">
        <f t="shared" si="74"/>
        <v>0</v>
      </c>
    </row>
    <row r="811" spans="1:27" ht="26.1" customHeight="1" thickTop="1" thickBot="1">
      <c r="A811" s="32"/>
      <c r="B811" s="33"/>
      <c r="C811" s="32"/>
      <c r="D811" s="34"/>
      <c r="E811" s="35"/>
      <c r="F811" s="36"/>
      <c r="G811" s="34"/>
      <c r="H811" s="1"/>
      <c r="I811" s="2"/>
      <c r="J811" s="1"/>
      <c r="K811" s="2"/>
      <c r="L811" s="1"/>
      <c r="M811" s="2"/>
      <c r="N811" s="1"/>
      <c r="O811" s="2"/>
      <c r="P811" s="1"/>
      <c r="Q811" s="2"/>
      <c r="R811" s="1"/>
      <c r="S811" s="2"/>
      <c r="T811" s="169" t="str">
        <f t="shared" si="75"/>
        <v/>
      </c>
      <c r="U811" s="39" t="str">
        <f t="shared" si="76"/>
        <v/>
      </c>
      <c r="V811" s="170"/>
      <c r="W811" s="40"/>
      <c r="X811" s="41" t="str">
        <f t="shared" si="77"/>
        <v/>
      </c>
      <c r="Y811" s="205" t="str">
        <f t="shared" si="72"/>
        <v/>
      </c>
      <c r="Z811" s="205" t="str">
        <f t="shared" si="73"/>
        <v/>
      </c>
      <c r="AA811" s="163">
        <f t="shared" si="74"/>
        <v>0</v>
      </c>
    </row>
    <row r="812" spans="1:27" ht="26.1" customHeight="1" thickTop="1" thickBot="1">
      <c r="A812" s="32"/>
      <c r="B812" s="33"/>
      <c r="C812" s="32"/>
      <c r="D812" s="34"/>
      <c r="E812" s="35"/>
      <c r="F812" s="36"/>
      <c r="G812" s="34"/>
      <c r="H812" s="1"/>
      <c r="I812" s="2"/>
      <c r="J812" s="1"/>
      <c r="K812" s="2"/>
      <c r="L812" s="1"/>
      <c r="M812" s="2"/>
      <c r="N812" s="1"/>
      <c r="O812" s="2"/>
      <c r="P812" s="1"/>
      <c r="Q812" s="2"/>
      <c r="R812" s="1"/>
      <c r="S812" s="2"/>
      <c r="T812" s="169" t="str">
        <f t="shared" si="75"/>
        <v/>
      </c>
      <c r="U812" s="39" t="str">
        <f t="shared" si="76"/>
        <v/>
      </c>
      <c r="V812" s="170"/>
      <c r="W812" s="40"/>
      <c r="X812" s="41" t="str">
        <f t="shared" si="77"/>
        <v/>
      </c>
      <c r="Y812" s="205" t="str">
        <f t="shared" si="72"/>
        <v/>
      </c>
      <c r="Z812" s="205" t="str">
        <f t="shared" si="73"/>
        <v/>
      </c>
      <c r="AA812" s="163">
        <f t="shared" si="74"/>
        <v>0</v>
      </c>
    </row>
    <row r="813" spans="1:27" ht="26.1" customHeight="1" thickTop="1" thickBot="1">
      <c r="A813" s="32"/>
      <c r="B813" s="33"/>
      <c r="C813" s="32"/>
      <c r="D813" s="34"/>
      <c r="E813" s="35"/>
      <c r="F813" s="36"/>
      <c r="G813" s="34"/>
      <c r="H813" s="1"/>
      <c r="I813" s="2"/>
      <c r="J813" s="1"/>
      <c r="K813" s="2"/>
      <c r="L813" s="1"/>
      <c r="M813" s="2"/>
      <c r="N813" s="1"/>
      <c r="O813" s="2"/>
      <c r="P813" s="1"/>
      <c r="Q813" s="2"/>
      <c r="R813" s="1"/>
      <c r="S813" s="2"/>
      <c r="T813" s="169" t="str">
        <f>IF(AND(COUNTA(I813,K813,M813,O813,Q813,S813)=0,COUNTA(H813,J813,L813,N813,P813,R813)=6),"x","")</f>
        <v/>
      </c>
      <c r="U813" s="39" t="str">
        <f>IF(COUNTA(I813,K813,M813,O813,Q813,S813)=1,"x","")</f>
        <v/>
      </c>
      <c r="V813" s="170"/>
      <c r="W813" s="40"/>
      <c r="X813" s="41" t="str">
        <f t="shared" si="77"/>
        <v/>
      </c>
      <c r="Y813" s="205" t="str">
        <f t="shared" si="72"/>
        <v/>
      </c>
      <c r="Z813" s="205" t="str">
        <f t="shared" si="73"/>
        <v/>
      </c>
      <c r="AA813" s="163">
        <f t="shared" si="74"/>
        <v>0</v>
      </c>
    </row>
    <row r="814" spans="1:27" ht="24" customHeight="1" thickTop="1"/>
    <row r="815" spans="1:27" ht="24" customHeight="1"/>
    <row r="816" spans="1:27" ht="24" customHeight="1"/>
    <row r="817" ht="24" customHeight="1"/>
    <row r="818" ht="24" customHeight="1"/>
    <row r="819" ht="24" customHeight="1"/>
    <row r="820" ht="24" customHeight="1"/>
  </sheetData>
  <sheetProtection sheet="1" objects="1" scenarios="1"/>
  <mergeCells count="43">
    <mergeCell ref="B1:D1"/>
    <mergeCell ref="A2:D2"/>
    <mergeCell ref="H2:K2"/>
    <mergeCell ref="W3:X3"/>
    <mergeCell ref="H4:S4"/>
    <mergeCell ref="A8:B8"/>
    <mergeCell ref="C8:F8"/>
    <mergeCell ref="H8:I9"/>
    <mergeCell ref="J8:O8"/>
    <mergeCell ref="P8:S8"/>
    <mergeCell ref="A9:B9"/>
    <mergeCell ref="C9:F9"/>
    <mergeCell ref="J9:K9"/>
    <mergeCell ref="L9:M9"/>
    <mergeCell ref="N9:O9"/>
    <mergeCell ref="H5:K7"/>
    <mergeCell ref="L5:O7"/>
    <mergeCell ref="P5:S7"/>
    <mergeCell ref="R11:S11"/>
    <mergeCell ref="V8:W8"/>
    <mergeCell ref="P9:S9"/>
    <mergeCell ref="T9:U9"/>
    <mergeCell ref="V9:W9"/>
    <mergeCell ref="T8:U8"/>
    <mergeCell ref="T11:U12"/>
    <mergeCell ref="V11:V12"/>
    <mergeCell ref="W11:W12"/>
    <mergeCell ref="X11:X12"/>
    <mergeCell ref="E12:F12"/>
    <mergeCell ref="J12:K12"/>
    <mergeCell ref="L12:M12"/>
    <mergeCell ref="N12:O12"/>
    <mergeCell ref="P12:Q12"/>
    <mergeCell ref="R12:S12"/>
    <mergeCell ref="H10:I12"/>
    <mergeCell ref="J10:K11"/>
    <mergeCell ref="L10:O10"/>
    <mergeCell ref="P10:S10"/>
    <mergeCell ref="T10:W10"/>
    <mergeCell ref="E11:F11"/>
    <mergeCell ref="L11:M11"/>
    <mergeCell ref="N11:O11"/>
    <mergeCell ref="P11:Q11"/>
  </mergeCells>
  <conditionalFormatting sqref="X1">
    <cfRule type="cellIs" dxfId="48" priority="2" stopIfTrue="1" operator="equal">
      <formula>"Fehler"</formula>
    </cfRule>
  </conditionalFormatting>
  <conditionalFormatting sqref="N14:N813 P14:P813 J14:J813 R14:R813 H14:H813 L14:L813">
    <cfRule type="expression" dxfId="47" priority="3" stopIfTrue="1">
      <formula>COUNTA(H14,I14)&gt;1</formula>
    </cfRule>
  </conditionalFormatting>
  <conditionalFormatting sqref="W14:W813">
    <cfRule type="expression" dxfId="46" priority="4" stopIfTrue="1">
      <formula>AND(OR(U14="x",V14="x"),W14="")</formula>
    </cfRule>
  </conditionalFormatting>
  <conditionalFormatting sqref="T14:T813">
    <cfRule type="expression" dxfId="45" priority="5" stopIfTrue="1">
      <formula>COUNTIF(T14:U14,"x")=2</formula>
    </cfRule>
  </conditionalFormatting>
  <conditionalFormatting sqref="G1 I1">
    <cfRule type="cellIs" dxfId="44" priority="6" stopIfTrue="1" operator="equal">
      <formula>"Fehler"</formula>
    </cfRule>
  </conditionalFormatting>
  <conditionalFormatting sqref="U14:U813">
    <cfRule type="expression" dxfId="43" priority="7" stopIfTrue="1">
      <formula>COUNTIF(T14:U14,"x")=2</formula>
    </cfRule>
  </conditionalFormatting>
  <conditionalFormatting sqref="V14:V813">
    <cfRule type="expression" dxfId="42" priority="8" stopIfTrue="1">
      <formula>AND(OR(T14="x",U14="x"),V14="")</formula>
    </cfRule>
  </conditionalFormatting>
  <conditionalFormatting sqref="G14:G813">
    <cfRule type="expression" dxfId="41" priority="9" stopIfTrue="1">
      <formula>AND(COUNTIF(E14:F14,"x")&gt;0,G14="",COUNTIF(T14:U14,"x")&gt;0)</formula>
    </cfRule>
  </conditionalFormatting>
  <conditionalFormatting sqref="E14:E813">
    <cfRule type="expression" dxfId="40" priority="10" stopIfTrue="1">
      <formula>AND(E14&gt;0,F14&gt;0)</formula>
    </cfRule>
    <cfRule type="expression" dxfId="39" priority="11" stopIfTrue="1">
      <formula>AND(COUNTIF(E14:F14,"x")=0,G14&gt;0)</formula>
    </cfRule>
  </conditionalFormatting>
  <conditionalFormatting sqref="F14:F813">
    <cfRule type="expression" dxfId="38" priority="12" stopIfTrue="1">
      <formula>AND(E14&gt;0,F14&gt;0)</formula>
    </cfRule>
    <cfRule type="expression" dxfId="37" priority="13" stopIfTrue="1">
      <formula>AND(COUNTIF(E14:F14,"x")=0,G14&gt;0)</formula>
    </cfRule>
  </conditionalFormatting>
  <conditionalFormatting sqref="K14:K813 M14:M813 O14:O813 Q14:Q813 S14:S813 I14:I813">
    <cfRule type="expression" dxfId="36" priority="14" stopIfTrue="1">
      <formula>AND(I14="x",COUNTA($I14,$K14,$M14,$O14,$Q14,$S14)&gt;1)</formula>
    </cfRule>
  </conditionalFormatting>
  <conditionalFormatting sqref="Y14:Y813">
    <cfRule type="expression" dxfId="35" priority="15" stopIfTrue="1">
      <formula>AND(G14="Boiler",#REF!&gt;24)</formula>
    </cfRule>
  </conditionalFormatting>
  <conditionalFormatting sqref="T9">
    <cfRule type="expression" dxfId="34" priority="16" stopIfTrue="1">
      <formula>$V$9="nein"</formula>
    </cfRule>
  </conditionalFormatting>
  <conditionalFormatting sqref="W1">
    <cfRule type="cellIs" dxfId="2" priority="1" stopIfTrue="1" operator="equal">
      <formula>"Fehler"</formula>
    </cfRule>
  </conditionalFormatting>
  <printOptions horizontalCentered="1"/>
  <pageMargins left="0.35" right="0.36" top="0.39" bottom="0.31496062992125984" header="0.19685039370078741" footer="0.11811023622047245"/>
  <pageSetup paperSize="9" scale="85" orientation="landscape" horizontalDpi="4294967294" verticalDpi="4294967294" r:id="rId1"/>
  <headerFooter alignWithMargins="0">
    <oddFooter xml:space="preserve">&amp;LFormat-Update von J. Faber am 20.04.2017&amp;C&amp;A&amp;RSeite &amp;P von &amp;N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74753" r:id="rId4">
          <objectPr defaultSize="0" autoPict="0" r:id="rId5">
            <anchor moveWithCells="1">
              <from>
                <xdr:col>7</xdr:col>
                <xdr:colOff>295275</xdr:colOff>
                <xdr:row>10</xdr:row>
                <xdr:rowOff>142875</xdr:rowOff>
              </from>
              <to>
                <xdr:col>8</xdr:col>
                <xdr:colOff>38100</xdr:colOff>
                <xdr:row>11</xdr:row>
                <xdr:rowOff>114300</xdr:rowOff>
              </to>
            </anchor>
          </objectPr>
        </oleObject>
      </mc:Choice>
      <mc:Fallback>
        <oleObject progId="MS_ClipArt_Gallery" shapeId="7475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58"/>
  <sheetViews>
    <sheetView showGridLines="0" showZeros="0" zoomScale="85" zoomScaleNormal="85" workbookViewId="0">
      <selection activeCell="D8" sqref="D8:F8"/>
    </sheetView>
  </sheetViews>
  <sheetFormatPr baseColWidth="10" defaultRowHeight="12.75"/>
  <cols>
    <col min="1" max="3" width="8.7109375" style="42" customWidth="1"/>
    <col min="4" max="5" width="4.7109375" style="42" customWidth="1"/>
    <col min="6" max="6" width="9" style="42" customWidth="1"/>
    <col min="7" max="10" width="8.7109375" style="42" customWidth="1"/>
    <col min="11" max="11" width="1.7109375" style="42" customWidth="1"/>
    <col min="12" max="12" width="11.5703125" style="42" customWidth="1"/>
    <col min="13" max="16384" width="11.42578125" style="42"/>
  </cols>
  <sheetData>
    <row r="1" spans="1:13">
      <c r="B1" s="43"/>
      <c r="C1" s="43"/>
      <c r="D1" s="44"/>
      <c r="E1" s="44"/>
      <c r="F1" s="45" t="s">
        <v>29</v>
      </c>
    </row>
    <row r="2" spans="1:13">
      <c r="B2" s="43"/>
      <c r="C2" s="43"/>
      <c r="D2" s="44"/>
      <c r="E2" s="44"/>
      <c r="F2" s="45" t="s">
        <v>30</v>
      </c>
    </row>
    <row r="3" spans="1:13">
      <c r="B3" s="43"/>
      <c r="C3" s="43"/>
      <c r="D3" s="44"/>
      <c r="E3" s="44"/>
      <c r="F3" s="45" t="s">
        <v>31</v>
      </c>
    </row>
    <row r="4" spans="1:13">
      <c r="B4" s="43"/>
      <c r="C4" s="44"/>
      <c r="D4" s="44"/>
      <c r="E4" s="44"/>
    </row>
    <row r="6" spans="1:13" s="50" customFormat="1" ht="20.25">
      <c r="A6" s="46" t="s">
        <v>49</v>
      </c>
      <c r="B6" s="47"/>
      <c r="C6" s="48"/>
      <c r="D6" s="48"/>
      <c r="E6" s="48"/>
      <c r="F6" s="49"/>
      <c r="G6" s="49"/>
      <c r="H6" s="49"/>
      <c r="I6" s="49"/>
      <c r="J6" s="49"/>
    </row>
    <row r="7" spans="1:13" ht="15" customHeight="1">
      <c r="B7" s="51"/>
      <c r="C7" s="51"/>
      <c r="D7" s="51"/>
      <c r="E7" s="51"/>
    </row>
    <row r="8" spans="1:13" ht="15" customHeight="1">
      <c r="A8" s="43"/>
      <c r="B8" s="52"/>
      <c r="C8" s="53" t="s">
        <v>50</v>
      </c>
      <c r="D8" s="465" t="str">
        <f>' Protokoll (2)'!A9&amp;' Protokoll (2)'!A9</f>
        <v/>
      </c>
      <c r="E8" s="463"/>
      <c r="F8" s="463"/>
      <c r="G8" s="131"/>
      <c r="H8" s="131"/>
      <c r="I8" s="131"/>
      <c r="J8" s="131"/>
    </row>
    <row r="9" spans="1:13" ht="15" customHeight="1">
      <c r="A9" s="43"/>
      <c r="B9" s="52"/>
      <c r="C9" s="53" t="s">
        <v>51</v>
      </c>
      <c r="D9" s="466">
        <f>' Protokoll (2)'!C9</f>
        <v>0</v>
      </c>
      <c r="E9" s="466"/>
      <c r="F9" s="466"/>
      <c r="G9" s="466"/>
      <c r="H9" s="466"/>
      <c r="I9" s="466"/>
      <c r="J9" s="466"/>
    </row>
    <row r="10" spans="1:13" ht="15" customHeight="1">
      <c r="A10" s="43"/>
      <c r="B10" s="52"/>
      <c r="C10" s="54" t="s">
        <v>52</v>
      </c>
      <c r="D10" s="465" t="str">
        <f>' Protokoll (2)'!F9&amp;' Protokoll (2)'!G9</f>
        <v/>
      </c>
      <c r="E10" s="465"/>
      <c r="F10" s="465"/>
      <c r="G10" s="465"/>
      <c r="H10" s="465"/>
      <c r="I10" s="465"/>
      <c r="J10" s="465"/>
    </row>
    <row r="11" spans="1:13" ht="15" customHeight="1">
      <c r="A11" s="43"/>
      <c r="B11" s="52"/>
      <c r="C11" s="53" t="s">
        <v>32</v>
      </c>
      <c r="D11" s="463">
        <f>' Protokoll (2)'!V9</f>
        <v>0</v>
      </c>
      <c r="E11" s="463"/>
      <c r="F11" s="463"/>
      <c r="G11" s="463"/>
      <c r="H11" s="463"/>
      <c r="I11" s="463"/>
      <c r="J11" s="463"/>
    </row>
    <row r="12" spans="1:13" ht="15" customHeight="1">
      <c r="A12" s="43"/>
      <c r="B12" s="52"/>
      <c r="C12" s="53" t="s">
        <v>33</v>
      </c>
      <c r="D12" s="463">
        <f>' Protokoll (2)'!C14</f>
        <v>0</v>
      </c>
      <c r="E12" s="463"/>
      <c r="F12" s="463"/>
      <c r="G12" s="463"/>
      <c r="H12" s="463"/>
      <c r="I12" s="463"/>
      <c r="J12" s="463"/>
      <c r="M12" s="132"/>
    </row>
    <row r="13" spans="1:13" ht="15" customHeight="1">
      <c r="A13" s="43"/>
      <c r="B13" s="52"/>
      <c r="C13" s="53" t="s">
        <v>34</v>
      </c>
      <c r="D13" s="464" t="str">
        <f>' Protokoll (2)'!V2</f>
        <v/>
      </c>
      <c r="E13" s="464"/>
      <c r="F13" s="464"/>
      <c r="G13" s="464"/>
      <c r="H13" s="131"/>
      <c r="I13" s="131"/>
      <c r="J13" s="131"/>
    </row>
    <row r="14" spans="1:13" ht="15" customHeight="1">
      <c r="A14" s="43"/>
      <c r="B14" s="52"/>
      <c r="C14" s="53" t="s">
        <v>35</v>
      </c>
      <c r="D14" s="462" t="str">
        <f>IF(D12=0,"",IF(D12="Büro",24,12))</f>
        <v/>
      </c>
      <c r="E14" s="462"/>
      <c r="F14" s="462"/>
      <c r="G14" s="131"/>
      <c r="H14" s="131"/>
      <c r="I14" s="131"/>
      <c r="J14" s="131"/>
    </row>
    <row r="15" spans="1:13" ht="15" customHeight="1"/>
    <row r="16" spans="1:13" ht="15" customHeight="1">
      <c r="D16" s="55"/>
      <c r="E16" s="55"/>
      <c r="F16" s="56" t="s">
        <v>37</v>
      </c>
      <c r="G16" s="57"/>
    </row>
    <row r="17" spans="1:15" ht="15" customHeight="1">
      <c r="D17" s="55"/>
      <c r="E17" s="58"/>
      <c r="F17" s="133" t="e">
        <f>IF(' Protokoll (2)'!Y1="FEHLER","FEHLER",' Protokoll (2)'!Y1-' Protokoll (2)'!Y2)</f>
        <v>#VALUE!</v>
      </c>
      <c r="G17" s="59"/>
    </row>
    <row r="18" spans="1:15" ht="15" customHeight="1"/>
    <row r="19" spans="1:15" ht="15" customHeight="1"/>
    <row r="20" spans="1:15" ht="15" customHeight="1">
      <c r="A20" s="55"/>
      <c r="B20" s="56" t="s">
        <v>38</v>
      </c>
      <c r="C20" s="57"/>
      <c r="D20" s="52"/>
      <c r="E20" s="52"/>
      <c r="H20" s="60"/>
      <c r="I20" s="56" t="s">
        <v>39</v>
      </c>
      <c r="J20" s="59"/>
    </row>
    <row r="21" spans="1:15" ht="15" customHeight="1">
      <c r="A21" s="55"/>
      <c r="B21" s="133" t="e">
        <f>SUM(F17-I21)</f>
        <v>#VALUE!</v>
      </c>
      <c r="C21" s="59"/>
      <c r="D21" s="61"/>
      <c r="E21" s="61"/>
      <c r="H21" s="60"/>
      <c r="I21" s="133">
        <f>' Protokoll (2)'!Z1-' Protokoll (2)'!Z2</f>
        <v>0</v>
      </c>
      <c r="J21" s="59"/>
    </row>
    <row r="22" spans="1:15" ht="15" customHeight="1">
      <c r="H22" s="43"/>
      <c r="J22" s="43"/>
    </row>
    <row r="23" spans="1:15" ht="15" customHeight="1">
      <c r="H23" s="43"/>
    </row>
    <row r="24" spans="1:15" ht="15" customHeight="1">
      <c r="A24" s="55"/>
      <c r="B24" s="56" t="s">
        <v>40</v>
      </c>
      <c r="C24" s="57"/>
      <c r="D24" s="52"/>
      <c r="E24" s="52"/>
      <c r="H24" s="60"/>
      <c r="I24" s="56" t="s">
        <v>40</v>
      </c>
      <c r="J24" s="59"/>
    </row>
    <row r="25" spans="1:15" ht="15" customHeight="1">
      <c r="A25" s="55"/>
      <c r="B25" s="134" t="e">
        <f>IF(F17=0,0,(B21*100/F17))</f>
        <v>#VALUE!</v>
      </c>
      <c r="C25" s="59"/>
      <c r="D25" s="61"/>
      <c r="E25" s="61"/>
      <c r="H25" s="62"/>
      <c r="I25" s="135" t="e">
        <f>IF(F17=0,0,(I21*100/F17))</f>
        <v>#VALUE!</v>
      </c>
      <c r="J25" s="63"/>
    </row>
    <row r="26" spans="1:15" ht="15" customHeight="1"/>
    <row r="27" spans="1:15" ht="15" customHeight="1"/>
    <row r="28" spans="1:15" ht="15" customHeight="1">
      <c r="D28" s="55"/>
      <c r="E28" s="58"/>
      <c r="F28" s="56" t="s">
        <v>41</v>
      </c>
      <c r="G28" s="57"/>
    </row>
    <row r="29" spans="1:15" ht="15" customHeight="1">
      <c r="D29" s="55"/>
      <c r="E29" s="58"/>
      <c r="F29" s="133">
        <f>' Protokoll (2)'!V1</f>
        <v>0</v>
      </c>
      <c r="G29" s="59"/>
    </row>
    <row r="30" spans="1:15" ht="15" customHeight="1"/>
    <row r="31" spans="1:15" ht="15" customHeight="1"/>
    <row r="32" spans="1:15" ht="15" customHeight="1">
      <c r="A32" s="55"/>
      <c r="B32" s="56" t="s">
        <v>38</v>
      </c>
      <c r="C32" s="57"/>
      <c r="D32" s="52"/>
      <c r="E32" s="52"/>
      <c r="H32" s="60"/>
      <c r="I32" s="56" t="s">
        <v>39</v>
      </c>
      <c r="J32" s="59"/>
      <c r="L32" s="64" t="s">
        <v>53</v>
      </c>
      <c r="M32" s="65" t="s">
        <v>65</v>
      </c>
      <c r="N32" s="66"/>
      <c r="O32" s="67" t="s">
        <v>54</v>
      </c>
    </row>
    <row r="33" spans="1:18" ht="15" customHeight="1">
      <c r="A33" s="55"/>
      <c r="B33" s="133">
        <f>SUM(F29-I33)</f>
        <v>0</v>
      </c>
      <c r="C33" s="59"/>
      <c r="D33" s="61"/>
      <c r="E33" s="61"/>
      <c r="H33" s="55"/>
      <c r="I33" s="133">
        <f>' Protokoll (2)'!AA3</f>
        <v>0</v>
      </c>
      <c r="J33" s="59"/>
      <c r="L33" s="68">
        <v>6</v>
      </c>
      <c r="M33" s="69">
        <v>3.6</v>
      </c>
      <c r="N33" s="70">
        <v>8.4</v>
      </c>
      <c r="O33" s="71">
        <v>4.0999999999999996</v>
      </c>
    </row>
    <row r="34" spans="1:18" ht="15" customHeight="1">
      <c r="L34" s="68">
        <v>12</v>
      </c>
      <c r="M34" s="69">
        <v>7.6</v>
      </c>
      <c r="N34" s="70">
        <v>16.399999999999999</v>
      </c>
      <c r="O34" s="71">
        <v>8.1</v>
      </c>
    </row>
    <row r="35" spans="1:18" ht="15" customHeight="1">
      <c r="L35" s="68">
        <v>24</v>
      </c>
      <c r="M35" s="69">
        <v>15.6</v>
      </c>
      <c r="N35" s="70">
        <v>32.4</v>
      </c>
      <c r="O35" s="71">
        <v>16.100000000000001</v>
      </c>
    </row>
    <row r="36" spans="1:18" ht="15" customHeight="1">
      <c r="A36" s="55"/>
      <c r="B36" s="56" t="s">
        <v>40</v>
      </c>
      <c r="C36" s="57"/>
      <c r="D36" s="52"/>
      <c r="E36" s="52"/>
      <c r="H36" s="60"/>
      <c r="I36" s="56" t="s">
        <v>40</v>
      </c>
      <c r="J36" s="59"/>
      <c r="L36" s="68">
        <v>48</v>
      </c>
      <c r="M36" s="69">
        <v>31.6</v>
      </c>
      <c r="N36" s="70">
        <v>64.400000000000006</v>
      </c>
      <c r="O36" s="71">
        <v>32.1</v>
      </c>
    </row>
    <row r="37" spans="1:18" ht="15" customHeight="1">
      <c r="A37" s="55"/>
      <c r="B37" s="134">
        <f>IF(F29=0,0,(B33*100/F29))</f>
        <v>0</v>
      </c>
      <c r="C37" s="59"/>
      <c r="D37" s="61"/>
      <c r="E37" s="61"/>
      <c r="H37" s="55"/>
      <c r="I37" s="134">
        <f>IF(F29=0,0,(I33*100/F29))</f>
        <v>0</v>
      </c>
      <c r="J37" s="59"/>
      <c r="L37" s="68">
        <v>72</v>
      </c>
      <c r="M37" s="69">
        <v>47.6</v>
      </c>
      <c r="N37" s="70">
        <v>96.4</v>
      </c>
      <c r="O37" s="71">
        <v>48.1</v>
      </c>
    </row>
    <row r="38" spans="1:18" ht="15" customHeight="1">
      <c r="L38" s="72"/>
      <c r="M38" s="72"/>
      <c r="N38" s="72"/>
    </row>
    <row r="39" spans="1:18" ht="15" customHeight="1">
      <c r="L39" s="73"/>
      <c r="M39" s="74" t="s">
        <v>55</v>
      </c>
      <c r="N39" s="75"/>
    </row>
    <row r="40" spans="1:18" ht="15" customHeight="1">
      <c r="D40" s="55"/>
      <c r="E40" s="58"/>
      <c r="F40" s="76" t="s">
        <v>42</v>
      </c>
      <c r="G40" s="77"/>
      <c r="L40" s="78" t="s">
        <v>56</v>
      </c>
      <c r="M40" s="78">
        <v>0</v>
      </c>
      <c r="N40" s="79">
        <v>0.33</v>
      </c>
    </row>
    <row r="41" spans="1:18" ht="15" customHeight="1">
      <c r="D41" s="55"/>
      <c r="E41" s="58"/>
      <c r="F41" s="134" t="e">
        <f>IF(F17=0,0,(F29*100/F17))</f>
        <v>#VALUE!</v>
      </c>
      <c r="G41" s="59"/>
      <c r="L41" s="78" t="s">
        <v>57</v>
      </c>
      <c r="M41" s="78">
        <v>1.1000000000000001</v>
      </c>
      <c r="N41" s="79">
        <v>0.25</v>
      </c>
    </row>
    <row r="42" spans="1:18" ht="15" customHeight="1">
      <c r="L42" s="78" t="s">
        <v>58</v>
      </c>
      <c r="M42" s="78">
        <v>2.1</v>
      </c>
      <c r="N42" s="79">
        <v>0.16</v>
      </c>
    </row>
    <row r="43" spans="1:18" ht="15" customHeight="1">
      <c r="D43" s="55"/>
      <c r="E43" s="58"/>
      <c r="F43" s="56" t="e">
        <f>IF(OR(F44=F45,F45=""),"Prüfturnus",(IF(F44&lt;F45,"Prüfturnusverlängerung","Prüfturnusverkürzung")))</f>
        <v>#VALUE!</v>
      </c>
      <c r="G43" s="57"/>
      <c r="H43" s="80"/>
      <c r="L43" s="81" t="s">
        <v>59</v>
      </c>
      <c r="M43" s="81">
        <v>3.1</v>
      </c>
      <c r="N43" s="82">
        <v>0</v>
      </c>
    </row>
    <row r="44" spans="1:18" ht="15" customHeight="1">
      <c r="D44" s="83"/>
      <c r="E44" s="84" t="s">
        <v>43</v>
      </c>
      <c r="F44" s="136">
        <f>' Protokoll (2)'!X9</f>
        <v>16</v>
      </c>
      <c r="G44" s="85" t="s">
        <v>36</v>
      </c>
      <c r="H44" s="80"/>
    </row>
    <row r="45" spans="1:18" ht="15" customHeight="1">
      <c r="D45" s="83"/>
      <c r="E45" s="84" t="e">
        <f>IF(F45="","","auf")</f>
        <v>#VALUE!</v>
      </c>
      <c r="F45" s="256" t="e">
        <f>IF(F44&gt;0,IF(AND(F41&gt;10,' Protokoll (2)'!V9="ja"),IF(F44&lt;VLOOKUP(D14,Turnus,4),ROUND(D14*(1-0.33),0),ROUND(F44*(1-0.33),0)),IF(F44*(1+VLOOKUP(F41,Quotensatz,2))&gt;VLOOKUP(D14,Turnus,3),ROUND(VLOOKUP(D14,Turnus,3),0),IF(F44&lt;VLOOKUP(D14,Turnus,2),ROUND(VLOOKUP(D14,Turnus,2),0),IF(' Protokoll (2)'!T9="ja",D14,ROUND(F44*(1+VLOOKUP(F41,Quotensatz,2)),0))))),"")</f>
        <v>#VALUE!</v>
      </c>
      <c r="G45" s="85" t="e">
        <f>IF(F45="","","Monate")</f>
        <v>#VALUE!</v>
      </c>
      <c r="I45" s="137"/>
      <c r="J45" s="137"/>
      <c r="K45" s="137"/>
      <c r="L45" s="137"/>
      <c r="M45" s="137"/>
      <c r="N45" s="137"/>
      <c r="R45" s="244" t="s">
        <v>126</v>
      </c>
    </row>
    <row r="46" spans="1:18" ht="15" customHeight="1" thickBot="1">
      <c r="F46" s="87"/>
      <c r="G46" s="87"/>
      <c r="H46" s="88"/>
      <c r="L46" s="138"/>
    </row>
    <row r="47" spans="1:18" ht="15" customHeight="1" thickTop="1" thickBot="1">
      <c r="B47" s="89" t="s">
        <v>60</v>
      </c>
      <c r="C47" s="90"/>
      <c r="D47" s="90"/>
      <c r="E47" s="90"/>
      <c r="F47" s="91" t="e">
        <f>EDATE(D13,(IF(F45="",F44,F45)))</f>
        <v>#VALUE!</v>
      </c>
      <c r="G47" s="92"/>
      <c r="H47" s="93"/>
      <c r="I47" s="59"/>
      <c r="K47" s="94"/>
      <c r="L47" s="138"/>
      <c r="M47" s="86"/>
    </row>
    <row r="48" spans="1:18" ht="13.5" thickTop="1">
      <c r="F48" s="80"/>
      <c r="H48" s="95" t="s">
        <v>61</v>
      </c>
    </row>
    <row r="50" spans="2:29"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2:29"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2:29"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2:29"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2:29"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2:29"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2:29"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2:29"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2:29"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</sheetData>
  <sheetProtection sheet="1" objects="1" scenarios="1"/>
  <mergeCells count="7">
    <mergeCell ref="D14:F14"/>
    <mergeCell ref="D8:F8"/>
    <mergeCell ref="D9:J9"/>
    <mergeCell ref="D10:J10"/>
    <mergeCell ref="D11:J11"/>
    <mergeCell ref="D12:J12"/>
    <mergeCell ref="D13:G13"/>
  </mergeCells>
  <printOptions horizontalCentered="1" gridLinesSet="0"/>
  <pageMargins left="0.98425196850393704" right="0.78740157480314965" top="0.6" bottom="0.59055118110236227" header="1.1811023622047245" footer="0.51181102362204722"/>
  <pageSetup paperSize="9" scale="103" orientation="portrait" horizontalDpi="180" verticalDpi="180" r:id="rId1"/>
  <headerFooter alignWithMargins="0">
    <oddFooter>&amp;C&amp;8&amp;F, &amp;A, &amp;D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12"/>
  <sheetViews>
    <sheetView showGridLines="0" showZeros="0" zoomScaleNormal="100" workbookViewId="0">
      <selection activeCell="F8" sqref="F8"/>
    </sheetView>
  </sheetViews>
  <sheetFormatPr baseColWidth="10" defaultRowHeight="12.75" outlineLevelCol="1"/>
  <cols>
    <col min="1" max="1" width="23.140625" style="6" customWidth="1"/>
    <col min="2" max="2" width="2.140625" style="6" customWidth="1"/>
    <col min="3" max="3" width="6.5703125" style="6" customWidth="1"/>
    <col min="4" max="4" width="4.7109375" style="6" customWidth="1"/>
    <col min="5" max="5" width="7.7109375" style="6" customWidth="1"/>
    <col min="6" max="6" width="10.7109375" style="6" customWidth="1"/>
    <col min="7" max="8" width="5.140625" style="6" customWidth="1"/>
    <col min="9" max="9" width="15.7109375" style="6" customWidth="1"/>
    <col min="10" max="21" width="5.140625" style="6" hidden="1" customWidth="1" outlineLevel="1"/>
    <col min="22" max="22" width="5.140625" style="10" hidden="1" customWidth="1" outlineLevel="1"/>
    <col min="23" max="23" width="5.140625" style="6" hidden="1" customWidth="1" outlineLevel="1"/>
    <col min="24" max="24" width="7.5703125" style="6" customWidth="1" collapsed="1"/>
    <col min="25" max="25" width="20.7109375" style="6" customWidth="1"/>
    <col min="26" max="26" width="8.7109375" style="6" hidden="1" customWidth="1" outlineLevel="1"/>
    <col min="27" max="30" width="11.42578125" style="6" hidden="1" customWidth="1" outlineLevel="1"/>
    <col min="31" max="31" width="2.140625" style="6" customWidth="1" collapsed="1"/>
    <col min="32" max="32" width="7.140625" style="6" customWidth="1"/>
    <col min="33" max="33" width="4.85546875" style="6" customWidth="1"/>
    <col min="34" max="34" width="7.42578125" style="6" customWidth="1"/>
    <col min="35" max="36" width="7.85546875" style="6" customWidth="1"/>
    <col min="37" max="45" width="11.42578125" style="6"/>
    <col min="46" max="59" width="11.42578125" style="6" outlineLevel="1"/>
    <col min="60" max="61" width="11.42578125" style="6"/>
    <col min="62" max="66" width="11.42578125" style="6" outlineLevel="1"/>
    <col min="67" max="67" width="11.42578125" style="6" collapsed="1"/>
    <col min="68" max="16384" width="11.42578125" style="6"/>
  </cols>
  <sheetData>
    <row r="1" spans="2:37" ht="24.95" customHeight="1">
      <c r="B1" s="258"/>
      <c r="C1" s="3" t="s">
        <v>24</v>
      </c>
      <c r="D1" s="4"/>
      <c r="E1" s="5"/>
      <c r="J1" s="22"/>
      <c r="K1" s="215"/>
      <c r="L1" s="114"/>
      <c r="M1" s="103"/>
      <c r="N1" s="103"/>
      <c r="O1" s="103"/>
      <c r="P1" s="103"/>
      <c r="Q1" s="103"/>
      <c r="R1" s="103"/>
      <c r="S1" s="103"/>
      <c r="T1" s="103"/>
      <c r="U1" s="103"/>
      <c r="V1" s="145"/>
      <c r="W1" s="115"/>
      <c r="AE1" s="259"/>
    </row>
    <row r="2" spans="2:37" ht="12.75" customHeight="1">
      <c r="B2" s="258"/>
      <c r="C2" s="7"/>
      <c r="D2" s="8"/>
      <c r="E2" s="9"/>
      <c r="F2" s="10"/>
      <c r="G2" s="10"/>
      <c r="H2" s="10"/>
      <c r="I2" s="10"/>
      <c r="J2" s="22"/>
      <c r="K2" s="215"/>
      <c r="L2" s="114"/>
      <c r="M2" s="103"/>
      <c r="N2" s="103"/>
      <c r="O2" s="103"/>
      <c r="P2" s="103"/>
      <c r="Q2" s="103"/>
      <c r="R2" s="103"/>
      <c r="S2" s="103"/>
      <c r="T2" s="103"/>
      <c r="U2" s="103"/>
      <c r="V2" s="145"/>
      <c r="W2" s="115"/>
      <c r="AE2" s="259"/>
    </row>
    <row r="3" spans="2:37" ht="20.100000000000001" customHeight="1">
      <c r="B3" s="258"/>
      <c r="C3" s="11"/>
      <c r="D3" s="12"/>
      <c r="E3" s="13" t="s">
        <v>25</v>
      </c>
      <c r="F3" s="97">
        <f>IF(I23="","",' Protokoll (2)'!V9)</f>
        <v>0</v>
      </c>
      <c r="G3" s="10"/>
      <c r="H3" s="10"/>
      <c r="I3" s="10"/>
      <c r="J3" s="22"/>
      <c r="K3" s="215"/>
      <c r="L3" s="114"/>
      <c r="M3" s="103"/>
      <c r="N3" s="103"/>
      <c r="O3" s="103"/>
      <c r="P3" s="103"/>
      <c r="Q3" s="103"/>
      <c r="R3" s="103"/>
      <c r="S3" s="103"/>
      <c r="T3" s="103"/>
      <c r="U3" s="103"/>
      <c r="V3" s="145"/>
      <c r="W3" s="115"/>
      <c r="AE3" s="259"/>
    </row>
    <row r="4" spans="2:37" ht="20.100000000000001" customHeight="1">
      <c r="B4" s="258"/>
      <c r="C4" s="14"/>
      <c r="D4" s="12"/>
      <c r="E4" s="15" t="s">
        <v>136</v>
      </c>
      <c r="F4" s="97">
        <f>IF(I23="","",' Protokoll (2)'!A9)</f>
        <v>0</v>
      </c>
      <c r="G4" s="10"/>
      <c r="H4" s="10"/>
      <c r="I4" s="10"/>
      <c r="J4" s="22"/>
      <c r="K4" s="215"/>
      <c r="L4" s="114"/>
      <c r="M4" s="103"/>
      <c r="N4" s="103"/>
      <c r="O4" s="103"/>
      <c r="P4" s="103"/>
      <c r="Q4" s="103"/>
      <c r="R4" s="103"/>
      <c r="S4" s="103"/>
      <c r="T4" s="103"/>
      <c r="U4" s="103"/>
      <c r="V4" s="145"/>
      <c r="W4" s="115"/>
      <c r="AE4" s="259"/>
    </row>
    <row r="5" spans="2:37" ht="20.100000000000001" customHeight="1">
      <c r="B5" s="258"/>
      <c r="C5" s="17"/>
      <c r="D5" s="18"/>
      <c r="E5" s="20" t="s">
        <v>51</v>
      </c>
      <c r="F5" s="97">
        <f>IF($I$23="","",' Protokoll (2)'!C9)</f>
        <v>0</v>
      </c>
      <c r="G5" s="17"/>
      <c r="H5" s="17"/>
      <c r="I5" s="17"/>
      <c r="J5" s="22"/>
      <c r="K5" s="215"/>
      <c r="L5" s="114"/>
      <c r="M5" s="103"/>
      <c r="N5" s="103"/>
      <c r="O5" s="103"/>
      <c r="P5" s="103"/>
      <c r="Q5" s="103"/>
      <c r="R5" s="103"/>
      <c r="S5" s="103"/>
      <c r="T5" s="103"/>
      <c r="U5" s="103"/>
      <c r="V5" s="145"/>
      <c r="W5" s="115"/>
      <c r="AE5" s="259"/>
    </row>
    <row r="6" spans="2:37" ht="20.100000000000001" customHeight="1">
      <c r="B6" s="258"/>
      <c r="C6" s="19"/>
      <c r="D6" s="12"/>
      <c r="E6" s="260" t="s">
        <v>52</v>
      </c>
      <c r="F6" s="97">
        <f>IF($I$23="","",' Protokoll (2)'!G9)</f>
        <v>0</v>
      </c>
      <c r="G6" s="14"/>
      <c r="H6" s="14"/>
      <c r="I6" s="14"/>
      <c r="J6" s="22"/>
      <c r="K6" s="215"/>
      <c r="L6" s="114"/>
      <c r="M6" s="103"/>
      <c r="N6" s="103"/>
      <c r="O6" s="103"/>
      <c r="P6" s="103"/>
      <c r="Q6" s="103"/>
      <c r="R6" s="103"/>
      <c r="S6" s="103"/>
      <c r="T6" s="103"/>
      <c r="U6" s="103"/>
      <c r="V6" s="145"/>
      <c r="W6" s="115"/>
      <c r="AE6" s="259"/>
    </row>
    <row r="7" spans="2:37" ht="20.100000000000001" customHeight="1">
      <c r="B7" s="258"/>
      <c r="C7" s="19"/>
      <c r="D7" s="12"/>
      <c r="E7" s="260" t="s">
        <v>33</v>
      </c>
      <c r="F7" s="97">
        <f>IF($I$23="","",' Protokoll (2)'!C14)</f>
        <v>0</v>
      </c>
      <c r="G7" s="14"/>
      <c r="H7" s="14"/>
      <c r="I7" s="14"/>
      <c r="AE7" s="259"/>
    </row>
    <row r="8" spans="2:37" ht="20.100000000000001" customHeight="1">
      <c r="B8" s="258"/>
      <c r="C8" s="14"/>
      <c r="D8" s="12"/>
      <c r="E8" s="15" t="s">
        <v>26</v>
      </c>
      <c r="F8" s="248"/>
      <c r="G8" s="14"/>
      <c r="H8" s="14"/>
      <c r="I8" s="14"/>
      <c r="AE8" s="259"/>
    </row>
    <row r="9" spans="2:37">
      <c r="B9" s="258"/>
      <c r="C9" s="10"/>
      <c r="D9" s="16"/>
      <c r="E9" s="10"/>
      <c r="F9" s="10"/>
      <c r="G9" s="10"/>
      <c r="H9" s="10"/>
      <c r="I9" s="10"/>
      <c r="AE9" s="259"/>
    </row>
    <row r="10" spans="2:37">
      <c r="B10" s="258"/>
      <c r="C10" s="10"/>
      <c r="D10" s="16"/>
      <c r="E10" s="10"/>
      <c r="F10" s="10"/>
      <c r="G10" s="10"/>
      <c r="H10" s="10"/>
      <c r="I10" s="10"/>
      <c r="AE10" s="259"/>
    </row>
    <row r="11" spans="2:37" ht="22.5" customHeight="1">
      <c r="B11" s="258"/>
      <c r="C11" s="467" t="s">
        <v>27</v>
      </c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AE11" s="259"/>
    </row>
    <row r="12" spans="2:37" ht="22.5" customHeight="1">
      <c r="B12" s="258"/>
      <c r="C12" s="468" t="s">
        <v>133</v>
      </c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AE12" s="259"/>
    </row>
    <row r="13" spans="2:37">
      <c r="B13" s="258"/>
      <c r="C13" s="10"/>
      <c r="D13" s="16"/>
      <c r="E13" s="10"/>
      <c r="F13" s="10"/>
      <c r="G13" s="21"/>
      <c r="H13" s="21"/>
      <c r="I13" s="21"/>
      <c r="AE13" s="259"/>
    </row>
    <row r="14" spans="2:37" ht="24.95" customHeight="1">
      <c r="B14" s="258"/>
      <c r="C14" s="476" t="e">
        <f>IF(I23="","",CONCATENATE(AF14,AH15,".",AH16,".",AH17,AI15,AJ15,AK15,AJ16,AK16,AJ17,AK14))</f>
        <v>#VALUE!</v>
      </c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  <c r="AE14" s="259"/>
      <c r="AF14" s="261" t="s">
        <v>130</v>
      </c>
      <c r="AG14" s="262"/>
      <c r="AH14" s="263" t="str">
        <f>' Protokoll (2)'!V2</f>
        <v/>
      </c>
      <c r="AI14" s="261" t="s">
        <v>132</v>
      </c>
      <c r="AJ14" s="264" t="str">
        <f>IF(MAX(' Protokoll (2)'!V13:V369)&gt;MIN(' Protokoll (2)'!V13:V369),MAX(' Protokoll (2)'!V13:V369),"-----------")</f>
        <v>-----------</v>
      </c>
      <c r="AK14" s="261" t="s">
        <v>131</v>
      </c>
    </row>
    <row r="15" spans="2:37" ht="24.95" customHeight="1">
      <c r="B15" s="258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6"/>
      <c r="AE15" s="259"/>
      <c r="AH15" s="265" t="e">
        <f>DAY(AH14)</f>
        <v>#VALUE!</v>
      </c>
      <c r="AI15" s="265" t="str">
        <f>IF(AJ14="-----------","",AI14)</f>
        <v/>
      </c>
      <c r="AJ15" s="265" t="str">
        <f>IF($AJ$14="-----------","",DAY(AJ14))</f>
        <v/>
      </c>
      <c r="AK15" s="265" t="str">
        <f>IF($AJ$14="-----------","",".")</f>
        <v/>
      </c>
    </row>
    <row r="16" spans="2:37" ht="21" customHeight="1">
      <c r="B16" s="258"/>
      <c r="C16" s="23"/>
      <c r="D16" s="24"/>
      <c r="E16" s="25"/>
      <c r="F16" s="10"/>
      <c r="G16" s="10"/>
      <c r="H16" s="10"/>
      <c r="I16" s="10"/>
      <c r="AE16" s="259"/>
      <c r="AH16" s="266" t="e">
        <f>MONTH(AH14)</f>
        <v>#VALUE!</v>
      </c>
      <c r="AJ16" s="266" t="str">
        <f>IF($AJ$14="-----------","",MONTH(AJ14))</f>
        <v/>
      </c>
      <c r="AK16" s="266" t="str">
        <f>IF($AJ$14="-----------","",".")</f>
        <v/>
      </c>
    </row>
    <row r="17" spans="1:36" ht="20.100000000000001" customHeight="1">
      <c r="B17" s="258"/>
      <c r="C17" s="26" t="s">
        <v>28</v>
      </c>
      <c r="D17" s="16"/>
      <c r="E17" s="10"/>
      <c r="F17" s="10"/>
      <c r="G17" s="10"/>
      <c r="H17" s="10"/>
      <c r="I17" s="10"/>
      <c r="AE17" s="259"/>
      <c r="AH17" s="265" t="e">
        <f>YEAR(AH14)</f>
        <v>#VALUE!</v>
      </c>
      <c r="AJ17" s="265" t="str">
        <f>IF($AJ$14="-----------","",YEAR(AJ14))</f>
        <v/>
      </c>
    </row>
    <row r="18" spans="1:36" ht="11.25" customHeight="1" thickBot="1">
      <c r="B18" s="258"/>
      <c r="C18" s="26"/>
      <c r="D18" s="16"/>
      <c r="E18" s="10"/>
      <c r="F18" s="10"/>
      <c r="G18" s="10"/>
      <c r="H18" s="10"/>
      <c r="I18" s="10"/>
      <c r="AE18" s="259"/>
      <c r="AJ18" s="265" t="str">
        <f>IF(AJ14="-----------","",AJ14)</f>
        <v/>
      </c>
    </row>
    <row r="19" spans="1:36" ht="12" customHeight="1" thickTop="1">
      <c r="B19" s="277"/>
      <c r="C19" s="469" t="s">
        <v>62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1"/>
      <c r="Z19" s="267"/>
      <c r="AE19" s="259"/>
    </row>
    <row r="20" spans="1:36" ht="12" customHeight="1" thickBot="1">
      <c r="B20" s="277"/>
      <c r="C20" s="472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4"/>
      <c r="Z20" s="268" t="s">
        <v>2</v>
      </c>
      <c r="AE20" s="259"/>
    </row>
    <row r="21" spans="1:36" ht="12" customHeight="1" thickTop="1" thickBot="1">
      <c r="B21" s="277"/>
      <c r="C21" s="278" t="s">
        <v>3</v>
      </c>
      <c r="D21" s="122" t="s">
        <v>4</v>
      </c>
      <c r="E21" s="121" t="s">
        <v>5</v>
      </c>
      <c r="F21" s="121" t="s">
        <v>6</v>
      </c>
      <c r="G21" s="123" t="s">
        <v>7</v>
      </c>
      <c r="H21" s="124"/>
      <c r="I21" s="121" t="s">
        <v>8</v>
      </c>
      <c r="J21" s="303"/>
      <c r="K21" s="304"/>
      <c r="L21" s="348" t="s">
        <v>108</v>
      </c>
      <c r="M21" s="349"/>
      <c r="N21" s="348" t="s">
        <v>112</v>
      </c>
      <c r="O21" s="349"/>
      <c r="P21" s="351" t="s">
        <v>113</v>
      </c>
      <c r="Q21" s="349"/>
      <c r="R21" s="348" t="s">
        <v>115</v>
      </c>
      <c r="S21" s="349"/>
      <c r="T21" s="348" t="s">
        <v>116</v>
      </c>
      <c r="U21" s="349"/>
      <c r="V21" s="360" t="s">
        <v>47</v>
      </c>
      <c r="W21" s="361"/>
      <c r="X21" s="121" t="s">
        <v>10</v>
      </c>
      <c r="Y21" s="125" t="s">
        <v>11</v>
      </c>
      <c r="Z21" s="269" t="s">
        <v>12</v>
      </c>
      <c r="AE21" s="259"/>
    </row>
    <row r="22" spans="1:36" ht="12" customHeight="1" thickTop="1">
      <c r="B22" s="277"/>
      <c r="C22" s="27" t="s">
        <v>13</v>
      </c>
      <c r="D22" s="28" t="s">
        <v>13</v>
      </c>
      <c r="E22" s="27"/>
      <c r="F22" s="27" t="s">
        <v>14</v>
      </c>
      <c r="G22" s="29" t="s">
        <v>15</v>
      </c>
      <c r="H22" s="30" t="s">
        <v>16</v>
      </c>
      <c r="I22" s="31" t="s">
        <v>134</v>
      </c>
      <c r="J22" s="126" t="s">
        <v>17</v>
      </c>
      <c r="K22" s="127" t="s">
        <v>18</v>
      </c>
      <c r="L22" s="126" t="s">
        <v>17</v>
      </c>
      <c r="M22" s="127" t="s">
        <v>18</v>
      </c>
      <c r="N22" s="126" t="s">
        <v>17</v>
      </c>
      <c r="O22" s="127" t="s">
        <v>18</v>
      </c>
      <c r="P22" s="126" t="s">
        <v>17</v>
      </c>
      <c r="Q22" s="127" t="s">
        <v>18</v>
      </c>
      <c r="R22" s="126" t="s">
        <v>17</v>
      </c>
      <c r="S22" s="127" t="s">
        <v>18</v>
      </c>
      <c r="T22" s="126" t="s">
        <v>17</v>
      </c>
      <c r="U22" s="127" t="s">
        <v>18</v>
      </c>
      <c r="V22" s="128" t="s">
        <v>19</v>
      </c>
      <c r="W22" s="129" t="s">
        <v>20</v>
      </c>
      <c r="X22" s="27" t="s">
        <v>21</v>
      </c>
      <c r="Y22" s="27"/>
      <c r="Z22" s="270" t="s">
        <v>22</v>
      </c>
      <c r="AE22" s="259"/>
    </row>
    <row r="23" spans="1:36" ht="25.5" customHeight="1" thickBot="1">
      <c r="A23" s="475" t="s">
        <v>135</v>
      </c>
      <c r="B23" s="277"/>
      <c r="C23" s="38">
        <v>1233</v>
      </c>
      <c r="D23" s="147" t="s">
        <v>72</v>
      </c>
      <c r="E23" s="38" t="s">
        <v>64</v>
      </c>
      <c r="F23" s="148" t="s">
        <v>159</v>
      </c>
      <c r="G23" s="35" t="s">
        <v>23</v>
      </c>
      <c r="H23" s="36"/>
      <c r="I23" s="149" t="s">
        <v>146</v>
      </c>
      <c r="J23" s="1" t="s">
        <v>23</v>
      </c>
      <c r="K23" s="2"/>
      <c r="L23" s="1" t="s">
        <v>23</v>
      </c>
      <c r="M23" s="2"/>
      <c r="N23" s="1" t="s">
        <v>144</v>
      </c>
      <c r="O23" s="2"/>
      <c r="P23" s="1" t="s">
        <v>144</v>
      </c>
      <c r="Q23" s="2"/>
      <c r="R23" s="1" t="s">
        <v>23</v>
      </c>
      <c r="S23" s="2"/>
      <c r="T23" s="1"/>
      <c r="U23" s="2" t="s">
        <v>23</v>
      </c>
      <c r="V23" s="275" t="s">
        <v>71</v>
      </c>
      <c r="W23" s="276" t="s">
        <v>23</v>
      </c>
      <c r="X23" s="150">
        <v>38840</v>
      </c>
      <c r="Y23" s="151" t="s">
        <v>172</v>
      </c>
      <c r="Z23" s="41" t="s">
        <v>70</v>
      </c>
      <c r="AA23" s="152">
        <v>0</v>
      </c>
      <c r="AB23" s="152" t="s">
        <v>71</v>
      </c>
      <c r="AC23" s="152" t="s">
        <v>71</v>
      </c>
      <c r="AD23" s="257" t="s">
        <v>71</v>
      </c>
      <c r="AE23" s="259"/>
    </row>
    <row r="24" spans="1:36" ht="26.1" customHeight="1" thickTop="1" thickBot="1">
      <c r="A24" s="475"/>
      <c r="B24" s="277"/>
      <c r="C24" s="38">
        <v>1234</v>
      </c>
      <c r="D24" s="147" t="s">
        <v>80</v>
      </c>
      <c r="E24" s="38" t="s">
        <v>64</v>
      </c>
      <c r="F24" s="148" t="s">
        <v>81</v>
      </c>
      <c r="G24" s="35" t="s">
        <v>23</v>
      </c>
      <c r="H24" s="36"/>
      <c r="I24" s="149" t="s">
        <v>147</v>
      </c>
      <c r="J24" s="1" t="s">
        <v>23</v>
      </c>
      <c r="K24" s="2"/>
      <c r="L24" s="1" t="s">
        <v>23</v>
      </c>
      <c r="M24" s="2"/>
      <c r="N24" s="1" t="s">
        <v>144</v>
      </c>
      <c r="O24" s="2"/>
      <c r="P24" s="1" t="s">
        <v>144</v>
      </c>
      <c r="Q24" s="2"/>
      <c r="R24" s="1"/>
      <c r="S24" s="2" t="s">
        <v>23</v>
      </c>
      <c r="T24" s="1"/>
      <c r="U24" s="2"/>
      <c r="V24" s="275" t="s">
        <v>71</v>
      </c>
      <c r="W24" s="276" t="s">
        <v>23</v>
      </c>
      <c r="X24" s="150">
        <v>38841</v>
      </c>
      <c r="Y24" s="151"/>
      <c r="Z24" s="41" t="s">
        <v>70</v>
      </c>
      <c r="AA24" s="152">
        <v>0</v>
      </c>
      <c r="AB24" s="152" t="s">
        <v>71</v>
      </c>
      <c r="AC24" s="152" t="s">
        <v>71</v>
      </c>
      <c r="AD24" s="257" t="s">
        <v>71</v>
      </c>
      <c r="AE24" s="259"/>
    </row>
    <row r="25" spans="1:36" ht="26.1" customHeight="1" thickTop="1" thickBot="1">
      <c r="A25" s="475"/>
      <c r="B25" s="277"/>
      <c r="C25" s="38">
        <v>1237</v>
      </c>
      <c r="D25" s="147" t="s">
        <v>86</v>
      </c>
      <c r="E25" s="38" t="s">
        <v>64</v>
      </c>
      <c r="F25" s="148" t="s">
        <v>81</v>
      </c>
      <c r="G25" s="35" t="s">
        <v>23</v>
      </c>
      <c r="H25" s="36" t="s">
        <v>23</v>
      </c>
      <c r="I25" s="149" t="s">
        <v>149</v>
      </c>
      <c r="J25" s="1" t="s">
        <v>23</v>
      </c>
      <c r="K25" s="2"/>
      <c r="L25" s="1" t="s">
        <v>23</v>
      </c>
      <c r="M25" s="2"/>
      <c r="N25" s="1" t="s">
        <v>23</v>
      </c>
      <c r="O25" s="2"/>
      <c r="P25" s="1" t="s">
        <v>23</v>
      </c>
      <c r="Q25" s="2" t="s">
        <v>23</v>
      </c>
      <c r="R25" s="1"/>
      <c r="S25" s="2"/>
      <c r="T25" s="1"/>
      <c r="U25" s="2"/>
      <c r="V25" s="275" t="s">
        <v>71</v>
      </c>
      <c r="W25" s="276" t="s">
        <v>23</v>
      </c>
      <c r="X25" s="150"/>
      <c r="Y25" s="151"/>
      <c r="Z25" s="41" t="s">
        <v>70</v>
      </c>
      <c r="AA25" s="152">
        <v>0</v>
      </c>
      <c r="AB25" s="152" t="s">
        <v>71</v>
      </c>
      <c r="AC25" s="152" t="s">
        <v>71</v>
      </c>
      <c r="AD25" s="257" t="s">
        <v>71</v>
      </c>
      <c r="AE25" s="259"/>
    </row>
    <row r="26" spans="1:36" ht="26.1" customHeight="1" thickTop="1" thickBot="1">
      <c r="A26" s="475"/>
      <c r="B26" s="277"/>
      <c r="C26" s="38">
        <v>1238</v>
      </c>
      <c r="D26" s="147" t="s">
        <v>87</v>
      </c>
      <c r="E26" s="38" t="s">
        <v>64</v>
      </c>
      <c r="F26" s="148" t="s">
        <v>83</v>
      </c>
      <c r="G26" s="35"/>
      <c r="H26" s="36" t="s">
        <v>23</v>
      </c>
      <c r="I26" s="149" t="s">
        <v>158</v>
      </c>
      <c r="J26" s="1" t="s">
        <v>23</v>
      </c>
      <c r="K26" s="2"/>
      <c r="L26" s="1"/>
      <c r="M26" s="2" t="s">
        <v>23</v>
      </c>
      <c r="N26" s="1"/>
      <c r="O26" s="2"/>
      <c r="P26" s="1"/>
      <c r="Q26" s="2"/>
      <c r="R26" s="1"/>
      <c r="S26" s="2"/>
      <c r="T26" s="1"/>
      <c r="U26" s="2"/>
      <c r="V26" s="275" t="s">
        <v>71</v>
      </c>
      <c r="W26" s="276" t="s">
        <v>23</v>
      </c>
      <c r="X26" s="150">
        <v>38845</v>
      </c>
      <c r="Y26" s="151" t="s">
        <v>173</v>
      </c>
      <c r="Z26" s="41" t="s">
        <v>70</v>
      </c>
      <c r="AA26" s="152">
        <v>0</v>
      </c>
      <c r="AB26" s="152" t="s">
        <v>71</v>
      </c>
      <c r="AC26" s="152" t="s">
        <v>71</v>
      </c>
      <c r="AD26" s="257" t="s">
        <v>71</v>
      </c>
      <c r="AE26" s="259"/>
    </row>
    <row r="27" spans="1:36" ht="26.1" customHeight="1" thickTop="1" thickBot="1">
      <c r="A27" s="475"/>
      <c r="B27" s="277"/>
      <c r="C27" s="38">
        <v>1239</v>
      </c>
      <c r="D27" s="147" t="s">
        <v>88</v>
      </c>
      <c r="E27" s="38" t="s">
        <v>64</v>
      </c>
      <c r="F27" s="148" t="s">
        <v>85</v>
      </c>
      <c r="G27" s="35" t="s">
        <v>23</v>
      </c>
      <c r="H27" s="36"/>
      <c r="I27" s="149" t="s">
        <v>161</v>
      </c>
      <c r="J27" s="1"/>
      <c r="K27" s="2" t="s">
        <v>23</v>
      </c>
      <c r="L27" s="1"/>
      <c r="M27" s="2"/>
      <c r="N27" s="1"/>
      <c r="O27" s="2"/>
      <c r="P27" s="1"/>
      <c r="Q27" s="2"/>
      <c r="R27" s="1"/>
      <c r="S27" s="2"/>
      <c r="T27" s="1"/>
      <c r="U27" s="2"/>
      <c r="V27" s="275" t="s">
        <v>71</v>
      </c>
      <c r="W27" s="276" t="s">
        <v>23</v>
      </c>
      <c r="X27" s="150">
        <v>38846</v>
      </c>
      <c r="Y27" s="151" t="s">
        <v>165</v>
      </c>
      <c r="Z27" s="41" t="s">
        <v>70</v>
      </c>
      <c r="AA27" s="152">
        <v>0</v>
      </c>
      <c r="AB27" s="152" t="s">
        <v>71</v>
      </c>
      <c r="AC27" s="152" t="s">
        <v>71</v>
      </c>
      <c r="AD27" s="257" t="s">
        <v>71</v>
      </c>
      <c r="AE27" s="259"/>
    </row>
    <row r="28" spans="1:36" ht="26.1" customHeight="1" thickTop="1" thickBot="1">
      <c r="B28" s="277"/>
      <c r="C28" s="38">
        <v>1240</v>
      </c>
      <c r="D28" s="147" t="s">
        <v>89</v>
      </c>
      <c r="E28" s="38" t="s">
        <v>64</v>
      </c>
      <c r="F28" s="148" t="s">
        <v>90</v>
      </c>
      <c r="G28" s="35"/>
      <c r="H28" s="36" t="s">
        <v>23</v>
      </c>
      <c r="I28" s="149" t="s">
        <v>150</v>
      </c>
      <c r="J28" s="1"/>
      <c r="K28" s="2" t="s">
        <v>23</v>
      </c>
      <c r="L28" s="1"/>
      <c r="M28" s="2"/>
      <c r="N28" s="1"/>
      <c r="O28" s="2"/>
      <c r="P28" s="1"/>
      <c r="Q28" s="2"/>
      <c r="R28" s="1"/>
      <c r="S28" s="2"/>
      <c r="T28" s="1"/>
      <c r="U28" s="2"/>
      <c r="V28" s="275" t="s">
        <v>71</v>
      </c>
      <c r="W28" s="276" t="s">
        <v>23</v>
      </c>
      <c r="X28" s="150"/>
      <c r="Y28" s="151" t="s">
        <v>163</v>
      </c>
      <c r="Z28" s="41" t="s">
        <v>70</v>
      </c>
      <c r="AA28" s="152">
        <v>0</v>
      </c>
      <c r="AB28" s="152" t="s">
        <v>71</v>
      </c>
      <c r="AC28" s="152" t="s">
        <v>71</v>
      </c>
      <c r="AD28" s="257" t="s">
        <v>71</v>
      </c>
      <c r="AE28" s="259"/>
    </row>
    <row r="29" spans="1:36" ht="26.1" customHeight="1" thickTop="1" thickBot="1">
      <c r="B29" s="277"/>
      <c r="C29" s="38"/>
      <c r="D29" s="147"/>
      <c r="E29" s="38"/>
      <c r="F29" s="148"/>
      <c r="G29" s="35"/>
      <c r="H29" s="36"/>
      <c r="I29" s="149"/>
      <c r="J29" s="1"/>
      <c r="K29" s="2"/>
      <c r="L29" s="1"/>
      <c r="M29" s="2"/>
      <c r="N29" s="1"/>
      <c r="O29" s="2"/>
      <c r="P29" s="1"/>
      <c r="Q29" s="2"/>
      <c r="R29" s="1"/>
      <c r="S29" s="2"/>
      <c r="T29" s="1"/>
      <c r="U29" s="2"/>
      <c r="V29" s="275" t="str">
        <f t="shared" ref="V29:V92" si="0">IF(AND(COUNTA(K29,M29,O29,Q29,S29,U29)=0,COUNTA(J29,L29,N29,P29,R29,T29)=6),"x","")</f>
        <v/>
      </c>
      <c r="W29" s="276" t="str">
        <f t="shared" ref="W29:W92" si="1">IF(COUNTA(K29,M29,O29,Q29,S29,U29)=1,"x","")</f>
        <v/>
      </c>
      <c r="X29" s="150"/>
      <c r="Y29" s="151"/>
      <c r="Z29" s="41" t="s">
        <v>70</v>
      </c>
      <c r="AA29" s="152">
        <v>0</v>
      </c>
      <c r="AB29" s="152" t="s">
        <v>71</v>
      </c>
      <c r="AC29" s="152" t="s">
        <v>71</v>
      </c>
      <c r="AD29" s="257" t="s">
        <v>71</v>
      </c>
      <c r="AE29" s="259"/>
    </row>
    <row r="30" spans="1:36" ht="26.1" customHeight="1" thickTop="1" thickBot="1">
      <c r="B30" s="277"/>
      <c r="C30" s="38"/>
      <c r="D30" s="147"/>
      <c r="E30" s="38"/>
      <c r="F30" s="148"/>
      <c r="G30" s="35"/>
      <c r="H30" s="36"/>
      <c r="I30" s="149"/>
      <c r="J30" s="1"/>
      <c r="K30" s="2"/>
      <c r="L30" s="1"/>
      <c r="M30" s="2"/>
      <c r="N30" s="1"/>
      <c r="O30" s="2"/>
      <c r="P30" s="1"/>
      <c r="Q30" s="2"/>
      <c r="R30" s="1"/>
      <c r="S30" s="2"/>
      <c r="T30" s="1"/>
      <c r="U30" s="2"/>
      <c r="V30" s="275" t="str">
        <f t="shared" si="0"/>
        <v/>
      </c>
      <c r="W30" s="276" t="str">
        <f t="shared" si="1"/>
        <v/>
      </c>
      <c r="X30" s="150"/>
      <c r="Y30" s="151"/>
      <c r="Z30" s="41" t="s">
        <v>70</v>
      </c>
      <c r="AA30" s="152">
        <v>0</v>
      </c>
      <c r="AB30" s="152" t="s">
        <v>71</v>
      </c>
      <c r="AC30" s="152" t="s">
        <v>71</v>
      </c>
      <c r="AD30" s="257" t="s">
        <v>71</v>
      </c>
      <c r="AE30" s="259"/>
    </row>
    <row r="31" spans="1:36" ht="26.1" customHeight="1" thickTop="1" thickBot="1">
      <c r="B31" s="277"/>
      <c r="C31" s="38"/>
      <c r="D31" s="147"/>
      <c r="E31" s="38"/>
      <c r="F31" s="148"/>
      <c r="G31" s="35"/>
      <c r="H31" s="36"/>
      <c r="I31" s="149"/>
      <c r="J31" s="1"/>
      <c r="K31" s="2"/>
      <c r="L31" s="1"/>
      <c r="M31" s="2"/>
      <c r="N31" s="1"/>
      <c r="O31" s="2"/>
      <c r="P31" s="1"/>
      <c r="Q31" s="2"/>
      <c r="R31" s="1"/>
      <c r="S31" s="2"/>
      <c r="T31" s="1"/>
      <c r="U31" s="2"/>
      <c r="V31" s="275" t="str">
        <f t="shared" si="0"/>
        <v/>
      </c>
      <c r="W31" s="276" t="str">
        <f t="shared" si="1"/>
        <v/>
      </c>
      <c r="X31" s="150"/>
      <c r="Y31" s="151"/>
      <c r="Z31" s="41" t="s">
        <v>70</v>
      </c>
      <c r="AA31" s="152">
        <v>0</v>
      </c>
      <c r="AB31" s="152" t="s">
        <v>71</v>
      </c>
      <c r="AC31" s="152" t="s">
        <v>71</v>
      </c>
      <c r="AD31" s="257" t="s">
        <v>71</v>
      </c>
      <c r="AE31" s="259"/>
    </row>
    <row r="32" spans="1:36" ht="26.1" customHeight="1" thickTop="1" thickBot="1">
      <c r="B32" s="277"/>
      <c r="C32" s="38"/>
      <c r="D32" s="147"/>
      <c r="E32" s="38"/>
      <c r="F32" s="148"/>
      <c r="G32" s="35"/>
      <c r="H32" s="36"/>
      <c r="I32" s="149"/>
      <c r="J32" s="1"/>
      <c r="K32" s="2"/>
      <c r="L32" s="1"/>
      <c r="M32" s="2"/>
      <c r="N32" s="1"/>
      <c r="O32" s="2"/>
      <c r="P32" s="1"/>
      <c r="Q32" s="2"/>
      <c r="R32" s="1"/>
      <c r="S32" s="2"/>
      <c r="T32" s="1"/>
      <c r="U32" s="2"/>
      <c r="V32" s="275" t="str">
        <f t="shared" si="0"/>
        <v/>
      </c>
      <c r="W32" s="276" t="str">
        <f t="shared" si="1"/>
        <v/>
      </c>
      <c r="X32" s="150"/>
      <c r="Y32" s="151"/>
      <c r="Z32" s="41" t="s">
        <v>70</v>
      </c>
      <c r="AA32" s="152">
        <v>0</v>
      </c>
      <c r="AB32" s="152" t="s">
        <v>71</v>
      </c>
      <c r="AC32" s="152" t="s">
        <v>71</v>
      </c>
      <c r="AD32" s="257" t="s">
        <v>71</v>
      </c>
      <c r="AE32" s="259"/>
    </row>
    <row r="33" spans="2:31" ht="26.1" customHeight="1" thickTop="1" thickBot="1">
      <c r="B33" s="277"/>
      <c r="C33" s="38"/>
      <c r="D33" s="147"/>
      <c r="E33" s="38"/>
      <c r="F33" s="148"/>
      <c r="G33" s="35"/>
      <c r="H33" s="36"/>
      <c r="I33" s="149"/>
      <c r="J33" s="1"/>
      <c r="K33" s="2"/>
      <c r="L33" s="1"/>
      <c r="M33" s="2"/>
      <c r="N33" s="1"/>
      <c r="O33" s="2"/>
      <c r="P33" s="1"/>
      <c r="Q33" s="2"/>
      <c r="R33" s="1"/>
      <c r="S33" s="2"/>
      <c r="T33" s="1"/>
      <c r="U33" s="2"/>
      <c r="V33" s="275" t="str">
        <f t="shared" si="0"/>
        <v/>
      </c>
      <c r="W33" s="276" t="str">
        <f t="shared" si="1"/>
        <v/>
      </c>
      <c r="X33" s="150"/>
      <c r="Y33" s="151"/>
      <c r="Z33" s="41" t="s">
        <v>70</v>
      </c>
      <c r="AA33" s="152">
        <v>0</v>
      </c>
      <c r="AB33" s="152" t="s">
        <v>71</v>
      </c>
      <c r="AC33" s="152" t="s">
        <v>71</v>
      </c>
      <c r="AD33" s="257" t="s">
        <v>71</v>
      </c>
      <c r="AE33" s="259"/>
    </row>
    <row r="34" spans="2:31" ht="26.1" customHeight="1" thickTop="1" thickBot="1">
      <c r="B34" s="277"/>
      <c r="C34" s="38"/>
      <c r="D34" s="147"/>
      <c r="E34" s="38"/>
      <c r="F34" s="148"/>
      <c r="G34" s="35"/>
      <c r="H34" s="36"/>
      <c r="I34" s="149"/>
      <c r="J34" s="1"/>
      <c r="K34" s="2"/>
      <c r="L34" s="1"/>
      <c r="M34" s="2"/>
      <c r="N34" s="1"/>
      <c r="O34" s="2"/>
      <c r="P34" s="1"/>
      <c r="Q34" s="2"/>
      <c r="R34" s="1"/>
      <c r="S34" s="2"/>
      <c r="T34" s="1"/>
      <c r="U34" s="2"/>
      <c r="V34" s="275" t="str">
        <f t="shared" si="0"/>
        <v/>
      </c>
      <c r="W34" s="276" t="str">
        <f t="shared" si="1"/>
        <v/>
      </c>
      <c r="X34" s="150"/>
      <c r="Y34" s="151"/>
      <c r="Z34" s="41" t="s">
        <v>70</v>
      </c>
      <c r="AA34" s="152">
        <v>0</v>
      </c>
      <c r="AB34" s="152" t="s">
        <v>71</v>
      </c>
      <c r="AC34" s="152" t="s">
        <v>71</v>
      </c>
      <c r="AD34" s="257" t="s">
        <v>71</v>
      </c>
      <c r="AE34" s="259"/>
    </row>
    <row r="35" spans="2:31" ht="26.1" customHeight="1" thickTop="1" thickBot="1">
      <c r="C35" s="38"/>
      <c r="D35" s="147"/>
      <c r="E35" s="38"/>
      <c r="F35" s="148"/>
      <c r="G35" s="35"/>
      <c r="H35" s="36"/>
      <c r="I35" s="149"/>
      <c r="J35" s="1"/>
      <c r="K35" s="2"/>
      <c r="L35" s="1"/>
      <c r="M35" s="2"/>
      <c r="N35" s="1"/>
      <c r="O35" s="2"/>
      <c r="P35" s="1"/>
      <c r="Q35" s="2"/>
      <c r="R35" s="1"/>
      <c r="S35" s="2"/>
      <c r="T35" s="1"/>
      <c r="U35" s="2"/>
      <c r="V35" s="275" t="str">
        <f t="shared" si="0"/>
        <v/>
      </c>
      <c r="W35" s="276" t="str">
        <f t="shared" si="1"/>
        <v/>
      </c>
      <c r="X35" s="150"/>
      <c r="Y35" s="151"/>
      <c r="Z35" s="41" t="s">
        <v>70</v>
      </c>
      <c r="AA35" s="152">
        <v>0</v>
      </c>
      <c r="AB35" s="152" t="s">
        <v>71</v>
      </c>
      <c r="AC35" s="152" t="s">
        <v>71</v>
      </c>
      <c r="AD35" s="152" t="s">
        <v>71</v>
      </c>
    </row>
    <row r="36" spans="2:31" ht="26.1" customHeight="1" thickTop="1" thickBot="1">
      <c r="C36" s="38"/>
      <c r="D36" s="147"/>
      <c r="E36" s="38"/>
      <c r="F36" s="148"/>
      <c r="G36" s="35"/>
      <c r="H36" s="36"/>
      <c r="I36" s="149"/>
      <c r="J36" s="1"/>
      <c r="K36" s="2"/>
      <c r="L36" s="1"/>
      <c r="M36" s="2"/>
      <c r="N36" s="1"/>
      <c r="O36" s="2"/>
      <c r="P36" s="1"/>
      <c r="Q36" s="2"/>
      <c r="R36" s="1"/>
      <c r="S36" s="2"/>
      <c r="T36" s="1"/>
      <c r="U36" s="2"/>
      <c r="V36" s="275" t="str">
        <f t="shared" si="0"/>
        <v/>
      </c>
      <c r="W36" s="276" t="str">
        <f t="shared" si="1"/>
        <v/>
      </c>
      <c r="X36" s="150"/>
      <c r="Y36" s="151"/>
      <c r="Z36" s="41" t="s">
        <v>70</v>
      </c>
      <c r="AA36" s="152">
        <v>0</v>
      </c>
      <c r="AB36" s="152" t="s">
        <v>71</v>
      </c>
      <c r="AC36" s="152" t="s">
        <v>71</v>
      </c>
      <c r="AD36" s="152" t="s">
        <v>71</v>
      </c>
    </row>
    <row r="37" spans="2:31" ht="26.1" customHeight="1" thickTop="1" thickBot="1">
      <c r="C37" s="38"/>
      <c r="D37" s="147"/>
      <c r="E37" s="38"/>
      <c r="F37" s="148"/>
      <c r="G37" s="35"/>
      <c r="H37" s="36"/>
      <c r="I37" s="149"/>
      <c r="J37" s="1"/>
      <c r="K37" s="2"/>
      <c r="L37" s="1"/>
      <c r="M37" s="2"/>
      <c r="N37" s="1"/>
      <c r="O37" s="2"/>
      <c r="P37" s="1"/>
      <c r="Q37" s="2"/>
      <c r="R37" s="1"/>
      <c r="S37" s="2"/>
      <c r="T37" s="1"/>
      <c r="U37" s="2"/>
      <c r="V37" s="275" t="str">
        <f t="shared" si="0"/>
        <v/>
      </c>
      <c r="W37" s="276" t="str">
        <f t="shared" si="1"/>
        <v/>
      </c>
      <c r="X37" s="150"/>
      <c r="Y37" s="151"/>
      <c r="Z37" s="41" t="s">
        <v>70</v>
      </c>
      <c r="AA37" s="152">
        <v>0</v>
      </c>
      <c r="AB37" s="152" t="s">
        <v>71</v>
      </c>
      <c r="AC37" s="152" t="s">
        <v>71</v>
      </c>
      <c r="AD37" s="152" t="s">
        <v>71</v>
      </c>
    </row>
    <row r="38" spans="2:31" ht="26.1" customHeight="1" thickTop="1" thickBot="1">
      <c r="C38" s="38"/>
      <c r="D38" s="147"/>
      <c r="E38" s="38"/>
      <c r="F38" s="148"/>
      <c r="G38" s="35"/>
      <c r="H38" s="36"/>
      <c r="I38" s="149"/>
      <c r="J38" s="1"/>
      <c r="K38" s="2"/>
      <c r="L38" s="1"/>
      <c r="M38" s="2"/>
      <c r="N38" s="1"/>
      <c r="O38" s="2"/>
      <c r="P38" s="1"/>
      <c r="Q38" s="2"/>
      <c r="R38" s="1"/>
      <c r="S38" s="2"/>
      <c r="T38" s="1"/>
      <c r="U38" s="2"/>
      <c r="V38" s="275" t="str">
        <f t="shared" si="0"/>
        <v/>
      </c>
      <c r="W38" s="276" t="str">
        <f t="shared" si="1"/>
        <v/>
      </c>
      <c r="X38" s="150"/>
      <c r="Y38" s="151"/>
      <c r="Z38" s="41" t="s">
        <v>70</v>
      </c>
      <c r="AA38" s="152">
        <v>0</v>
      </c>
      <c r="AB38" s="152" t="s">
        <v>71</v>
      </c>
      <c r="AC38" s="152" t="s">
        <v>71</v>
      </c>
      <c r="AD38" s="152" t="s">
        <v>71</v>
      </c>
    </row>
    <row r="39" spans="2:31" ht="26.1" customHeight="1" thickTop="1" thickBot="1">
      <c r="C39" s="38"/>
      <c r="D39" s="147"/>
      <c r="E39" s="38"/>
      <c r="F39" s="148"/>
      <c r="G39" s="35"/>
      <c r="H39" s="36"/>
      <c r="I39" s="149"/>
      <c r="J39" s="1"/>
      <c r="K39" s="2"/>
      <c r="L39" s="1"/>
      <c r="M39" s="2"/>
      <c r="N39" s="1"/>
      <c r="O39" s="2"/>
      <c r="P39" s="1"/>
      <c r="Q39" s="2"/>
      <c r="R39" s="1"/>
      <c r="S39" s="2"/>
      <c r="T39" s="1"/>
      <c r="U39" s="2"/>
      <c r="V39" s="275" t="str">
        <f t="shared" si="0"/>
        <v/>
      </c>
      <c r="W39" s="276" t="str">
        <f t="shared" si="1"/>
        <v/>
      </c>
      <c r="X39" s="150"/>
      <c r="Y39" s="151"/>
      <c r="Z39" s="41" t="s">
        <v>70</v>
      </c>
      <c r="AA39" s="152">
        <v>0</v>
      </c>
      <c r="AB39" s="152" t="s">
        <v>71</v>
      </c>
      <c r="AC39" s="152" t="s">
        <v>71</v>
      </c>
      <c r="AD39" s="152" t="s">
        <v>71</v>
      </c>
    </row>
    <row r="40" spans="2:31" ht="26.1" customHeight="1" thickTop="1" thickBot="1">
      <c r="C40" s="38"/>
      <c r="D40" s="147"/>
      <c r="E40" s="38"/>
      <c r="F40" s="148"/>
      <c r="G40" s="35"/>
      <c r="H40" s="36"/>
      <c r="I40" s="149"/>
      <c r="J40" s="1"/>
      <c r="K40" s="2"/>
      <c r="L40" s="1"/>
      <c r="M40" s="2"/>
      <c r="N40" s="1"/>
      <c r="O40" s="2"/>
      <c r="P40" s="1"/>
      <c r="Q40" s="2"/>
      <c r="R40" s="1"/>
      <c r="S40" s="2"/>
      <c r="T40" s="1"/>
      <c r="U40" s="2"/>
      <c r="V40" s="275" t="str">
        <f t="shared" si="0"/>
        <v/>
      </c>
      <c r="W40" s="276" t="str">
        <f t="shared" si="1"/>
        <v/>
      </c>
      <c r="X40" s="150"/>
      <c r="Y40" s="151"/>
      <c r="Z40" s="41" t="s">
        <v>70</v>
      </c>
      <c r="AA40" s="152">
        <v>0</v>
      </c>
      <c r="AB40" s="152" t="s">
        <v>71</v>
      </c>
      <c r="AC40" s="152" t="s">
        <v>71</v>
      </c>
      <c r="AD40" s="152" t="s">
        <v>71</v>
      </c>
    </row>
    <row r="41" spans="2:31" ht="26.1" customHeight="1" thickTop="1" thickBot="1">
      <c r="C41" s="38"/>
      <c r="D41" s="147"/>
      <c r="E41" s="38"/>
      <c r="F41" s="148"/>
      <c r="G41" s="35"/>
      <c r="H41" s="36"/>
      <c r="I41" s="149"/>
      <c r="J41" s="1"/>
      <c r="K41" s="2"/>
      <c r="L41" s="1"/>
      <c r="M41" s="2"/>
      <c r="N41" s="1"/>
      <c r="O41" s="2"/>
      <c r="P41" s="1"/>
      <c r="Q41" s="2"/>
      <c r="R41" s="1"/>
      <c r="S41" s="2"/>
      <c r="T41" s="1"/>
      <c r="U41" s="2"/>
      <c r="V41" s="275" t="str">
        <f t="shared" si="0"/>
        <v/>
      </c>
      <c r="W41" s="276" t="str">
        <f t="shared" si="1"/>
        <v/>
      </c>
      <c r="X41" s="150"/>
      <c r="Y41" s="151"/>
      <c r="Z41" s="41" t="s">
        <v>70</v>
      </c>
      <c r="AA41" s="152">
        <v>0</v>
      </c>
      <c r="AB41" s="152" t="s">
        <v>71</v>
      </c>
      <c r="AC41" s="152" t="s">
        <v>71</v>
      </c>
      <c r="AD41" s="152" t="s">
        <v>71</v>
      </c>
    </row>
    <row r="42" spans="2:31" ht="26.1" customHeight="1" thickTop="1" thickBot="1">
      <c r="C42" s="38"/>
      <c r="D42" s="147"/>
      <c r="E42" s="38"/>
      <c r="F42" s="148"/>
      <c r="G42" s="35"/>
      <c r="H42" s="36"/>
      <c r="I42" s="149"/>
      <c r="J42" s="1"/>
      <c r="K42" s="2"/>
      <c r="L42" s="1"/>
      <c r="M42" s="2"/>
      <c r="N42" s="1"/>
      <c r="O42" s="2"/>
      <c r="P42" s="1"/>
      <c r="Q42" s="2"/>
      <c r="R42" s="1"/>
      <c r="S42" s="2"/>
      <c r="T42" s="1"/>
      <c r="U42" s="2"/>
      <c r="V42" s="275" t="str">
        <f t="shared" si="0"/>
        <v/>
      </c>
      <c r="W42" s="276" t="str">
        <f t="shared" si="1"/>
        <v/>
      </c>
      <c r="X42" s="150"/>
      <c r="Y42" s="151"/>
      <c r="Z42" s="41" t="s">
        <v>70</v>
      </c>
      <c r="AA42" s="152">
        <v>0</v>
      </c>
      <c r="AB42" s="152" t="s">
        <v>71</v>
      </c>
      <c r="AC42" s="152" t="s">
        <v>71</v>
      </c>
      <c r="AD42" s="152" t="s">
        <v>71</v>
      </c>
    </row>
    <row r="43" spans="2:31" ht="26.1" customHeight="1" thickTop="1" thickBot="1">
      <c r="C43" s="38"/>
      <c r="D43" s="147"/>
      <c r="E43" s="38"/>
      <c r="F43" s="148"/>
      <c r="G43" s="35"/>
      <c r="H43" s="36"/>
      <c r="I43" s="149"/>
      <c r="J43" s="1"/>
      <c r="K43" s="2"/>
      <c r="L43" s="1"/>
      <c r="M43" s="2"/>
      <c r="N43" s="1"/>
      <c r="O43" s="2"/>
      <c r="P43" s="1"/>
      <c r="Q43" s="2"/>
      <c r="R43" s="1"/>
      <c r="S43" s="2"/>
      <c r="T43" s="1"/>
      <c r="U43" s="2"/>
      <c r="V43" s="275" t="str">
        <f t="shared" si="0"/>
        <v/>
      </c>
      <c r="W43" s="276" t="str">
        <f t="shared" si="1"/>
        <v/>
      </c>
      <c r="X43" s="150"/>
      <c r="Y43" s="151"/>
      <c r="Z43" s="41" t="s">
        <v>70</v>
      </c>
      <c r="AA43" s="152">
        <v>0</v>
      </c>
      <c r="AB43" s="152" t="s">
        <v>71</v>
      </c>
      <c r="AC43" s="152" t="s">
        <v>71</v>
      </c>
      <c r="AD43" s="152" t="s">
        <v>71</v>
      </c>
    </row>
    <row r="44" spans="2:31" ht="26.1" customHeight="1" thickTop="1" thickBot="1">
      <c r="C44" s="32"/>
      <c r="D44" s="33"/>
      <c r="E44" s="32"/>
      <c r="F44" s="34"/>
      <c r="G44" s="139"/>
      <c r="H44" s="140"/>
      <c r="I44" s="34"/>
      <c r="J44" s="1"/>
      <c r="K44" s="2"/>
      <c r="L44" s="1"/>
      <c r="M44" s="2"/>
      <c r="N44" s="1"/>
      <c r="O44" s="2"/>
      <c r="P44" s="1"/>
      <c r="Q44" s="2"/>
      <c r="R44" s="1"/>
      <c r="S44" s="2"/>
      <c r="T44" s="1"/>
      <c r="U44" s="2"/>
      <c r="V44" s="275" t="str">
        <f t="shared" si="0"/>
        <v/>
      </c>
      <c r="W44" s="276" t="str">
        <f t="shared" si="1"/>
        <v/>
      </c>
      <c r="X44" s="99"/>
      <c r="Y44" s="40"/>
      <c r="Z44" s="271"/>
    </row>
    <row r="45" spans="2:31" ht="26.1" customHeight="1" thickTop="1" thickBot="1">
      <c r="C45" s="32"/>
      <c r="D45" s="33"/>
      <c r="E45" s="32"/>
      <c r="F45" s="34"/>
      <c r="G45" s="139"/>
      <c r="H45" s="140"/>
      <c r="I45" s="34"/>
      <c r="J45" s="1"/>
      <c r="K45" s="2"/>
      <c r="L45" s="1"/>
      <c r="M45" s="2"/>
      <c r="N45" s="1"/>
      <c r="O45" s="2"/>
      <c r="P45" s="1"/>
      <c r="Q45" s="2"/>
      <c r="R45" s="1"/>
      <c r="S45" s="2"/>
      <c r="T45" s="1"/>
      <c r="U45" s="2"/>
      <c r="V45" s="275" t="str">
        <f t="shared" si="0"/>
        <v/>
      </c>
      <c r="W45" s="276" t="str">
        <f t="shared" si="1"/>
        <v/>
      </c>
      <c r="X45" s="99"/>
      <c r="Y45" s="40"/>
      <c r="Z45" s="271"/>
    </row>
    <row r="46" spans="2:31" ht="26.1" customHeight="1" thickTop="1" thickBot="1">
      <c r="C46" s="32"/>
      <c r="D46" s="33"/>
      <c r="E46" s="32"/>
      <c r="F46" s="34"/>
      <c r="G46" s="139"/>
      <c r="H46" s="140"/>
      <c r="I46" s="34"/>
      <c r="J46" s="1"/>
      <c r="K46" s="2"/>
      <c r="L46" s="1"/>
      <c r="M46" s="2"/>
      <c r="N46" s="1"/>
      <c r="O46" s="2"/>
      <c r="P46" s="1"/>
      <c r="Q46" s="2"/>
      <c r="R46" s="1"/>
      <c r="S46" s="2"/>
      <c r="T46" s="1"/>
      <c r="U46" s="2"/>
      <c r="V46" s="275" t="str">
        <f t="shared" si="0"/>
        <v/>
      </c>
      <c r="W46" s="276" t="str">
        <f t="shared" si="1"/>
        <v/>
      </c>
      <c r="X46" s="99"/>
      <c r="Y46" s="40"/>
      <c r="Z46" s="271"/>
    </row>
    <row r="47" spans="2:31" ht="26.1" customHeight="1" thickTop="1" thickBot="1">
      <c r="C47" s="32"/>
      <c r="D47" s="33"/>
      <c r="E47" s="32"/>
      <c r="F47" s="34"/>
      <c r="G47" s="139"/>
      <c r="H47" s="140"/>
      <c r="I47" s="34"/>
      <c r="J47" s="1"/>
      <c r="K47" s="2"/>
      <c r="L47" s="1"/>
      <c r="M47" s="2"/>
      <c r="N47" s="1"/>
      <c r="O47" s="2"/>
      <c r="P47" s="1"/>
      <c r="Q47" s="2"/>
      <c r="R47" s="1"/>
      <c r="S47" s="2"/>
      <c r="T47" s="1"/>
      <c r="U47" s="2"/>
      <c r="V47" s="275" t="str">
        <f t="shared" si="0"/>
        <v/>
      </c>
      <c r="W47" s="276" t="str">
        <f t="shared" si="1"/>
        <v/>
      </c>
      <c r="X47" s="99"/>
      <c r="Y47" s="40"/>
      <c r="Z47" s="271"/>
    </row>
    <row r="48" spans="2:31" ht="26.1" customHeight="1" thickTop="1" thickBot="1">
      <c r="C48" s="32"/>
      <c r="D48" s="33"/>
      <c r="E48" s="32"/>
      <c r="F48" s="34"/>
      <c r="G48" s="139"/>
      <c r="H48" s="140"/>
      <c r="I48" s="34"/>
      <c r="J48" s="1"/>
      <c r="K48" s="2"/>
      <c r="L48" s="1"/>
      <c r="M48" s="2"/>
      <c r="N48" s="1"/>
      <c r="O48" s="2"/>
      <c r="P48" s="1"/>
      <c r="Q48" s="2"/>
      <c r="R48" s="1"/>
      <c r="S48" s="2"/>
      <c r="T48" s="1"/>
      <c r="U48" s="2"/>
      <c r="V48" s="275" t="str">
        <f t="shared" si="0"/>
        <v/>
      </c>
      <c r="W48" s="276" t="str">
        <f t="shared" si="1"/>
        <v/>
      </c>
      <c r="X48" s="99"/>
      <c r="Y48" s="40"/>
      <c r="Z48" s="271"/>
    </row>
    <row r="49" spans="3:26" ht="26.1" customHeight="1" thickTop="1" thickBot="1">
      <c r="C49" s="32"/>
      <c r="D49" s="33"/>
      <c r="E49" s="32"/>
      <c r="F49" s="34"/>
      <c r="G49" s="139"/>
      <c r="H49" s="140"/>
      <c r="I49" s="34"/>
      <c r="J49" s="1"/>
      <c r="K49" s="2"/>
      <c r="L49" s="1"/>
      <c r="M49" s="2"/>
      <c r="N49" s="1"/>
      <c r="O49" s="2"/>
      <c r="P49" s="1"/>
      <c r="Q49" s="2"/>
      <c r="R49" s="1"/>
      <c r="S49" s="2"/>
      <c r="T49" s="1"/>
      <c r="U49" s="2"/>
      <c r="V49" s="275" t="str">
        <f t="shared" si="0"/>
        <v/>
      </c>
      <c r="W49" s="276" t="str">
        <f t="shared" si="1"/>
        <v/>
      </c>
      <c r="X49" s="99"/>
      <c r="Y49" s="40"/>
      <c r="Z49" s="271"/>
    </row>
    <row r="50" spans="3:26" ht="26.1" customHeight="1" thickTop="1" thickBot="1">
      <c r="C50" s="32"/>
      <c r="D50" s="33"/>
      <c r="E50" s="32"/>
      <c r="F50" s="34"/>
      <c r="G50" s="139"/>
      <c r="H50" s="140"/>
      <c r="I50" s="34"/>
      <c r="J50" s="1"/>
      <c r="K50" s="2"/>
      <c r="L50" s="1"/>
      <c r="M50" s="2"/>
      <c r="N50" s="1"/>
      <c r="O50" s="2"/>
      <c r="P50" s="1"/>
      <c r="Q50" s="2"/>
      <c r="R50" s="1"/>
      <c r="S50" s="2"/>
      <c r="T50" s="1"/>
      <c r="U50" s="2"/>
      <c r="V50" s="275" t="str">
        <f t="shared" si="0"/>
        <v/>
      </c>
      <c r="W50" s="276" t="str">
        <f t="shared" si="1"/>
        <v/>
      </c>
      <c r="X50" s="99"/>
      <c r="Y50" s="40"/>
      <c r="Z50" s="271"/>
    </row>
    <row r="51" spans="3:26" ht="26.1" customHeight="1" thickTop="1" thickBot="1">
      <c r="C51" s="32"/>
      <c r="D51" s="33"/>
      <c r="E51" s="32"/>
      <c r="F51" s="34"/>
      <c r="G51" s="139"/>
      <c r="H51" s="140"/>
      <c r="I51" s="34"/>
      <c r="J51" s="1"/>
      <c r="K51" s="2"/>
      <c r="L51" s="1"/>
      <c r="M51" s="2"/>
      <c r="N51" s="1"/>
      <c r="O51" s="2"/>
      <c r="P51" s="1"/>
      <c r="Q51" s="2"/>
      <c r="R51" s="1"/>
      <c r="S51" s="2"/>
      <c r="T51" s="1"/>
      <c r="U51" s="2"/>
      <c r="V51" s="275" t="str">
        <f t="shared" si="0"/>
        <v/>
      </c>
      <c r="W51" s="276" t="str">
        <f t="shared" si="1"/>
        <v/>
      </c>
      <c r="X51" s="99"/>
      <c r="Y51" s="40"/>
      <c r="Z51" s="271"/>
    </row>
    <row r="52" spans="3:26" ht="26.1" customHeight="1" thickTop="1" thickBot="1">
      <c r="C52" s="32"/>
      <c r="D52" s="33"/>
      <c r="E52" s="32"/>
      <c r="F52" s="34"/>
      <c r="G52" s="139"/>
      <c r="H52" s="140"/>
      <c r="I52" s="34"/>
      <c r="J52" s="1"/>
      <c r="K52" s="2"/>
      <c r="L52" s="1"/>
      <c r="M52" s="2"/>
      <c r="N52" s="1"/>
      <c r="O52" s="2"/>
      <c r="P52" s="1"/>
      <c r="Q52" s="2"/>
      <c r="R52" s="1"/>
      <c r="S52" s="2"/>
      <c r="T52" s="1"/>
      <c r="U52" s="2"/>
      <c r="V52" s="275" t="str">
        <f t="shared" si="0"/>
        <v/>
      </c>
      <c r="W52" s="276" t="str">
        <f t="shared" si="1"/>
        <v/>
      </c>
      <c r="X52" s="99"/>
      <c r="Y52" s="40"/>
      <c r="Z52" s="271"/>
    </row>
    <row r="53" spans="3:26" ht="26.1" customHeight="1" thickTop="1" thickBot="1">
      <c r="C53" s="32"/>
      <c r="D53" s="33"/>
      <c r="E53" s="32"/>
      <c r="F53" s="34"/>
      <c r="G53" s="139"/>
      <c r="H53" s="140"/>
      <c r="I53" s="34"/>
      <c r="J53" s="1"/>
      <c r="K53" s="2"/>
      <c r="L53" s="1"/>
      <c r="M53" s="2"/>
      <c r="N53" s="1"/>
      <c r="O53" s="2"/>
      <c r="P53" s="1"/>
      <c r="Q53" s="2"/>
      <c r="R53" s="1"/>
      <c r="S53" s="2"/>
      <c r="T53" s="1"/>
      <c r="U53" s="2"/>
      <c r="V53" s="275" t="str">
        <f t="shared" si="0"/>
        <v/>
      </c>
      <c r="W53" s="276" t="str">
        <f t="shared" si="1"/>
        <v/>
      </c>
      <c r="X53" s="99"/>
      <c r="Y53" s="40"/>
      <c r="Z53" s="271"/>
    </row>
    <row r="54" spans="3:26" ht="26.1" customHeight="1" thickTop="1" thickBot="1">
      <c r="C54" s="32"/>
      <c r="D54" s="33"/>
      <c r="E54" s="32"/>
      <c r="F54" s="34"/>
      <c r="G54" s="139"/>
      <c r="H54" s="140"/>
      <c r="I54" s="34"/>
      <c r="J54" s="1"/>
      <c r="K54" s="2"/>
      <c r="L54" s="1"/>
      <c r="M54" s="2"/>
      <c r="N54" s="1"/>
      <c r="O54" s="2"/>
      <c r="P54" s="1"/>
      <c r="Q54" s="2"/>
      <c r="R54" s="1"/>
      <c r="S54" s="2"/>
      <c r="T54" s="1"/>
      <c r="U54" s="2"/>
      <c r="V54" s="275" t="str">
        <f t="shared" si="0"/>
        <v/>
      </c>
      <c r="W54" s="276" t="str">
        <f t="shared" si="1"/>
        <v/>
      </c>
      <c r="X54" s="99"/>
      <c r="Y54" s="40"/>
      <c r="Z54" s="271"/>
    </row>
    <row r="55" spans="3:26" ht="26.1" customHeight="1" thickTop="1" thickBot="1">
      <c r="C55" s="32"/>
      <c r="D55" s="33"/>
      <c r="E55" s="32"/>
      <c r="F55" s="34"/>
      <c r="G55" s="139"/>
      <c r="H55" s="140"/>
      <c r="I55" s="34"/>
      <c r="J55" s="1"/>
      <c r="K55" s="2"/>
      <c r="L55" s="1"/>
      <c r="M55" s="2"/>
      <c r="N55" s="1"/>
      <c r="O55" s="2"/>
      <c r="P55" s="1"/>
      <c r="Q55" s="2"/>
      <c r="R55" s="1"/>
      <c r="S55" s="2"/>
      <c r="T55" s="1"/>
      <c r="U55" s="2"/>
      <c r="V55" s="275" t="str">
        <f t="shared" si="0"/>
        <v/>
      </c>
      <c r="W55" s="276" t="str">
        <f t="shared" si="1"/>
        <v/>
      </c>
      <c r="X55" s="99"/>
      <c r="Y55" s="40"/>
      <c r="Z55" s="271"/>
    </row>
    <row r="56" spans="3:26" ht="26.1" customHeight="1" thickTop="1" thickBot="1">
      <c r="C56" s="32"/>
      <c r="D56" s="33"/>
      <c r="E56" s="32"/>
      <c r="F56" s="34"/>
      <c r="G56" s="139"/>
      <c r="H56" s="140"/>
      <c r="I56" s="34"/>
      <c r="J56" s="1"/>
      <c r="K56" s="2"/>
      <c r="L56" s="1"/>
      <c r="M56" s="2"/>
      <c r="N56" s="1"/>
      <c r="O56" s="2"/>
      <c r="P56" s="1"/>
      <c r="Q56" s="2"/>
      <c r="R56" s="1"/>
      <c r="S56" s="2"/>
      <c r="T56" s="1"/>
      <c r="U56" s="2"/>
      <c r="V56" s="275" t="str">
        <f t="shared" si="0"/>
        <v/>
      </c>
      <c r="W56" s="276" t="str">
        <f t="shared" si="1"/>
        <v/>
      </c>
      <c r="X56" s="99"/>
      <c r="Y56" s="40"/>
      <c r="Z56" s="271"/>
    </row>
    <row r="57" spans="3:26" ht="26.1" customHeight="1" thickTop="1" thickBot="1">
      <c r="C57" s="32"/>
      <c r="D57" s="33"/>
      <c r="E57" s="32"/>
      <c r="F57" s="34"/>
      <c r="G57" s="139"/>
      <c r="H57" s="140"/>
      <c r="I57" s="34"/>
      <c r="J57" s="1"/>
      <c r="K57" s="2"/>
      <c r="L57" s="1"/>
      <c r="M57" s="2"/>
      <c r="N57" s="1"/>
      <c r="O57" s="2"/>
      <c r="P57" s="1"/>
      <c r="Q57" s="2"/>
      <c r="R57" s="1"/>
      <c r="S57" s="2"/>
      <c r="T57" s="1"/>
      <c r="U57" s="2"/>
      <c r="V57" s="275" t="str">
        <f t="shared" si="0"/>
        <v/>
      </c>
      <c r="W57" s="276" t="str">
        <f t="shared" si="1"/>
        <v/>
      </c>
      <c r="X57" s="99"/>
      <c r="Y57" s="40"/>
      <c r="Z57" s="271"/>
    </row>
    <row r="58" spans="3:26" ht="26.1" customHeight="1" thickTop="1" thickBot="1">
      <c r="C58" s="32"/>
      <c r="D58" s="33"/>
      <c r="E58" s="32"/>
      <c r="F58" s="34"/>
      <c r="G58" s="139"/>
      <c r="H58" s="140"/>
      <c r="I58" s="34"/>
      <c r="J58" s="1"/>
      <c r="K58" s="2"/>
      <c r="L58" s="1"/>
      <c r="M58" s="2"/>
      <c r="N58" s="1"/>
      <c r="O58" s="2"/>
      <c r="P58" s="1"/>
      <c r="Q58" s="2"/>
      <c r="R58" s="1"/>
      <c r="S58" s="2"/>
      <c r="T58" s="1"/>
      <c r="U58" s="2"/>
      <c r="V58" s="275" t="str">
        <f t="shared" si="0"/>
        <v/>
      </c>
      <c r="W58" s="276" t="str">
        <f t="shared" si="1"/>
        <v/>
      </c>
      <c r="X58" s="99"/>
      <c r="Y58" s="40"/>
      <c r="Z58" s="271"/>
    </row>
    <row r="59" spans="3:26" ht="26.1" customHeight="1" thickTop="1" thickBot="1">
      <c r="C59" s="32"/>
      <c r="D59" s="33"/>
      <c r="E59" s="32"/>
      <c r="F59" s="34"/>
      <c r="G59" s="139"/>
      <c r="H59" s="140"/>
      <c r="I59" s="34"/>
      <c r="J59" s="1"/>
      <c r="K59" s="2"/>
      <c r="L59" s="1"/>
      <c r="M59" s="2"/>
      <c r="N59" s="1"/>
      <c r="O59" s="2"/>
      <c r="P59" s="1"/>
      <c r="Q59" s="2"/>
      <c r="R59" s="1"/>
      <c r="S59" s="2"/>
      <c r="T59" s="1"/>
      <c r="U59" s="2"/>
      <c r="V59" s="275" t="str">
        <f t="shared" si="0"/>
        <v/>
      </c>
      <c r="W59" s="276" t="str">
        <f t="shared" si="1"/>
        <v/>
      </c>
      <c r="X59" s="99"/>
      <c r="Y59" s="40"/>
      <c r="Z59" s="271"/>
    </row>
    <row r="60" spans="3:26" ht="26.1" customHeight="1" thickTop="1" thickBot="1">
      <c r="C60" s="32"/>
      <c r="D60" s="33"/>
      <c r="E60" s="32"/>
      <c r="F60" s="34"/>
      <c r="G60" s="139"/>
      <c r="H60" s="140"/>
      <c r="I60" s="34"/>
      <c r="J60" s="1"/>
      <c r="K60" s="2"/>
      <c r="L60" s="1"/>
      <c r="M60" s="2"/>
      <c r="N60" s="1"/>
      <c r="O60" s="2"/>
      <c r="P60" s="1"/>
      <c r="Q60" s="2"/>
      <c r="R60" s="1"/>
      <c r="S60" s="2"/>
      <c r="T60" s="1"/>
      <c r="U60" s="2"/>
      <c r="V60" s="275" t="str">
        <f t="shared" si="0"/>
        <v/>
      </c>
      <c r="W60" s="276" t="str">
        <f t="shared" si="1"/>
        <v/>
      </c>
      <c r="X60" s="99"/>
      <c r="Y60" s="40"/>
      <c r="Z60" s="271"/>
    </row>
    <row r="61" spans="3:26" ht="26.1" customHeight="1" thickTop="1" thickBot="1">
      <c r="C61" s="32"/>
      <c r="D61" s="33"/>
      <c r="E61" s="32"/>
      <c r="F61" s="34"/>
      <c r="G61" s="139"/>
      <c r="H61" s="140"/>
      <c r="I61" s="34"/>
      <c r="J61" s="1"/>
      <c r="K61" s="2"/>
      <c r="L61" s="1"/>
      <c r="M61" s="2"/>
      <c r="N61" s="1"/>
      <c r="O61" s="2"/>
      <c r="P61" s="1"/>
      <c r="Q61" s="2"/>
      <c r="R61" s="1"/>
      <c r="S61" s="2"/>
      <c r="T61" s="1"/>
      <c r="U61" s="2"/>
      <c r="V61" s="275" t="str">
        <f t="shared" si="0"/>
        <v/>
      </c>
      <c r="W61" s="276" t="str">
        <f t="shared" si="1"/>
        <v/>
      </c>
      <c r="X61" s="99"/>
      <c r="Y61" s="40"/>
      <c r="Z61" s="271"/>
    </row>
    <row r="62" spans="3:26" ht="26.1" customHeight="1" thickTop="1" thickBot="1">
      <c r="C62" s="32"/>
      <c r="D62" s="33"/>
      <c r="E62" s="32"/>
      <c r="F62" s="34"/>
      <c r="G62" s="139"/>
      <c r="H62" s="140"/>
      <c r="I62" s="34"/>
      <c r="J62" s="1"/>
      <c r="K62" s="2"/>
      <c r="L62" s="1"/>
      <c r="M62" s="2"/>
      <c r="N62" s="1"/>
      <c r="O62" s="2"/>
      <c r="P62" s="1"/>
      <c r="Q62" s="2"/>
      <c r="R62" s="1"/>
      <c r="S62" s="2"/>
      <c r="T62" s="1"/>
      <c r="U62" s="2"/>
      <c r="V62" s="275" t="str">
        <f t="shared" si="0"/>
        <v/>
      </c>
      <c r="W62" s="276" t="str">
        <f t="shared" si="1"/>
        <v/>
      </c>
      <c r="X62" s="99"/>
      <c r="Y62" s="40"/>
      <c r="Z62" s="271"/>
    </row>
    <row r="63" spans="3:26" ht="26.1" customHeight="1" thickTop="1" thickBot="1">
      <c r="C63" s="32"/>
      <c r="D63" s="33"/>
      <c r="E63" s="32"/>
      <c r="F63" s="34"/>
      <c r="G63" s="139"/>
      <c r="H63" s="140"/>
      <c r="I63" s="34"/>
      <c r="J63" s="1"/>
      <c r="K63" s="2"/>
      <c r="L63" s="1"/>
      <c r="M63" s="2"/>
      <c r="N63" s="1"/>
      <c r="O63" s="2"/>
      <c r="P63" s="1"/>
      <c r="Q63" s="2"/>
      <c r="R63" s="1"/>
      <c r="S63" s="2"/>
      <c r="T63" s="1"/>
      <c r="U63" s="2"/>
      <c r="V63" s="275" t="str">
        <f t="shared" si="0"/>
        <v/>
      </c>
      <c r="W63" s="276" t="str">
        <f t="shared" si="1"/>
        <v/>
      </c>
      <c r="X63" s="99"/>
      <c r="Y63" s="40"/>
      <c r="Z63" s="271"/>
    </row>
    <row r="64" spans="3:26" ht="26.1" customHeight="1" thickTop="1" thickBot="1">
      <c r="C64" s="32"/>
      <c r="D64" s="33"/>
      <c r="E64" s="32"/>
      <c r="F64" s="34"/>
      <c r="G64" s="139"/>
      <c r="H64" s="140"/>
      <c r="I64" s="34"/>
      <c r="J64" s="1"/>
      <c r="K64" s="2"/>
      <c r="L64" s="1"/>
      <c r="M64" s="2"/>
      <c r="N64" s="1"/>
      <c r="O64" s="2"/>
      <c r="P64" s="1"/>
      <c r="Q64" s="2"/>
      <c r="R64" s="1"/>
      <c r="S64" s="2"/>
      <c r="T64" s="1"/>
      <c r="U64" s="2"/>
      <c r="V64" s="275" t="str">
        <f t="shared" si="0"/>
        <v/>
      </c>
      <c r="W64" s="276" t="str">
        <f t="shared" si="1"/>
        <v/>
      </c>
      <c r="X64" s="99"/>
      <c r="Y64" s="40"/>
      <c r="Z64" s="271"/>
    </row>
    <row r="65" spans="3:26" ht="26.1" customHeight="1" thickTop="1" thickBot="1">
      <c r="C65" s="32"/>
      <c r="D65" s="33"/>
      <c r="E65" s="32"/>
      <c r="F65" s="34"/>
      <c r="G65" s="139"/>
      <c r="H65" s="140"/>
      <c r="I65" s="34"/>
      <c r="J65" s="1"/>
      <c r="K65" s="2"/>
      <c r="L65" s="1"/>
      <c r="M65" s="2"/>
      <c r="N65" s="1"/>
      <c r="O65" s="2"/>
      <c r="P65" s="1"/>
      <c r="Q65" s="2"/>
      <c r="R65" s="1"/>
      <c r="S65" s="2"/>
      <c r="T65" s="1"/>
      <c r="U65" s="2"/>
      <c r="V65" s="275" t="str">
        <f t="shared" si="0"/>
        <v/>
      </c>
      <c r="W65" s="276" t="str">
        <f t="shared" si="1"/>
        <v/>
      </c>
      <c r="X65" s="99"/>
      <c r="Y65" s="40"/>
      <c r="Z65" s="271"/>
    </row>
    <row r="66" spans="3:26" ht="26.1" customHeight="1" thickTop="1" thickBot="1">
      <c r="C66" s="32"/>
      <c r="D66" s="33"/>
      <c r="E66" s="32"/>
      <c r="F66" s="34"/>
      <c r="G66" s="139"/>
      <c r="H66" s="140"/>
      <c r="I66" s="34"/>
      <c r="J66" s="1"/>
      <c r="K66" s="2"/>
      <c r="L66" s="1"/>
      <c r="M66" s="2"/>
      <c r="N66" s="1"/>
      <c r="O66" s="2"/>
      <c r="P66" s="1"/>
      <c r="Q66" s="2"/>
      <c r="R66" s="1"/>
      <c r="S66" s="2"/>
      <c r="T66" s="1"/>
      <c r="U66" s="2"/>
      <c r="V66" s="275" t="str">
        <f t="shared" si="0"/>
        <v/>
      </c>
      <c r="W66" s="276" t="str">
        <f t="shared" si="1"/>
        <v/>
      </c>
      <c r="X66" s="99"/>
      <c r="Y66" s="40"/>
      <c r="Z66" s="271"/>
    </row>
    <row r="67" spans="3:26" ht="26.1" customHeight="1" thickTop="1" thickBot="1">
      <c r="C67" s="32"/>
      <c r="D67" s="33"/>
      <c r="E67" s="32"/>
      <c r="F67" s="34"/>
      <c r="G67" s="139"/>
      <c r="H67" s="140"/>
      <c r="I67" s="34"/>
      <c r="J67" s="1"/>
      <c r="K67" s="2"/>
      <c r="L67" s="1"/>
      <c r="M67" s="2"/>
      <c r="N67" s="1"/>
      <c r="O67" s="2"/>
      <c r="P67" s="1"/>
      <c r="Q67" s="2"/>
      <c r="R67" s="1"/>
      <c r="S67" s="2"/>
      <c r="T67" s="1"/>
      <c r="U67" s="2"/>
      <c r="V67" s="275" t="str">
        <f t="shared" si="0"/>
        <v/>
      </c>
      <c r="W67" s="276" t="str">
        <f t="shared" si="1"/>
        <v/>
      </c>
      <c r="X67" s="99"/>
      <c r="Y67" s="40"/>
      <c r="Z67" s="271"/>
    </row>
    <row r="68" spans="3:26" ht="26.1" customHeight="1" thickTop="1" thickBot="1">
      <c r="C68" s="32"/>
      <c r="D68" s="33"/>
      <c r="E68" s="32"/>
      <c r="F68" s="34"/>
      <c r="G68" s="139"/>
      <c r="H68" s="140"/>
      <c r="I68" s="34"/>
      <c r="J68" s="1"/>
      <c r="K68" s="2"/>
      <c r="L68" s="1"/>
      <c r="M68" s="2"/>
      <c r="N68" s="1"/>
      <c r="O68" s="2"/>
      <c r="P68" s="1"/>
      <c r="Q68" s="2"/>
      <c r="R68" s="1"/>
      <c r="S68" s="2"/>
      <c r="T68" s="1"/>
      <c r="U68" s="2"/>
      <c r="V68" s="275" t="str">
        <f t="shared" si="0"/>
        <v/>
      </c>
      <c r="W68" s="276" t="str">
        <f t="shared" si="1"/>
        <v/>
      </c>
      <c r="X68" s="99"/>
      <c r="Y68" s="40"/>
      <c r="Z68" s="271"/>
    </row>
    <row r="69" spans="3:26" ht="26.1" customHeight="1" thickTop="1" thickBot="1">
      <c r="C69" s="32"/>
      <c r="D69" s="33"/>
      <c r="E69" s="32"/>
      <c r="F69" s="34"/>
      <c r="G69" s="139"/>
      <c r="H69" s="140"/>
      <c r="I69" s="34"/>
      <c r="J69" s="1"/>
      <c r="K69" s="2"/>
      <c r="L69" s="1"/>
      <c r="M69" s="2"/>
      <c r="N69" s="1"/>
      <c r="O69" s="2"/>
      <c r="P69" s="1"/>
      <c r="Q69" s="2"/>
      <c r="R69" s="1"/>
      <c r="S69" s="2"/>
      <c r="T69" s="1"/>
      <c r="U69" s="2"/>
      <c r="V69" s="275" t="str">
        <f t="shared" si="0"/>
        <v/>
      </c>
      <c r="W69" s="276" t="str">
        <f t="shared" si="1"/>
        <v/>
      </c>
      <c r="X69" s="99"/>
      <c r="Y69" s="40"/>
      <c r="Z69" s="271"/>
    </row>
    <row r="70" spans="3:26" ht="26.1" customHeight="1" thickTop="1" thickBot="1">
      <c r="C70" s="32"/>
      <c r="D70" s="33"/>
      <c r="E70" s="32"/>
      <c r="F70" s="34"/>
      <c r="G70" s="139"/>
      <c r="H70" s="140"/>
      <c r="I70" s="34"/>
      <c r="J70" s="1"/>
      <c r="K70" s="2"/>
      <c r="L70" s="1"/>
      <c r="M70" s="2"/>
      <c r="N70" s="1"/>
      <c r="O70" s="2"/>
      <c r="P70" s="1"/>
      <c r="Q70" s="2"/>
      <c r="R70" s="1"/>
      <c r="S70" s="2"/>
      <c r="T70" s="1"/>
      <c r="U70" s="2"/>
      <c r="V70" s="275" t="str">
        <f t="shared" si="0"/>
        <v/>
      </c>
      <c r="W70" s="276" t="str">
        <f t="shared" si="1"/>
        <v/>
      </c>
      <c r="X70" s="99"/>
      <c r="Y70" s="40"/>
      <c r="Z70" s="271"/>
    </row>
    <row r="71" spans="3:26" ht="26.1" customHeight="1" thickTop="1" thickBot="1">
      <c r="C71" s="32"/>
      <c r="D71" s="33"/>
      <c r="E71" s="32"/>
      <c r="F71" s="34"/>
      <c r="G71" s="139"/>
      <c r="H71" s="140"/>
      <c r="I71" s="34"/>
      <c r="J71" s="1"/>
      <c r="K71" s="2"/>
      <c r="L71" s="1"/>
      <c r="M71" s="2"/>
      <c r="N71" s="1"/>
      <c r="O71" s="2"/>
      <c r="P71" s="1"/>
      <c r="Q71" s="2"/>
      <c r="R71" s="1"/>
      <c r="S71" s="2"/>
      <c r="T71" s="1"/>
      <c r="U71" s="2"/>
      <c r="V71" s="275" t="str">
        <f t="shared" si="0"/>
        <v/>
      </c>
      <c r="W71" s="276" t="str">
        <f t="shared" si="1"/>
        <v/>
      </c>
      <c r="X71" s="99"/>
      <c r="Y71" s="40"/>
      <c r="Z71" s="271"/>
    </row>
    <row r="72" spans="3:26" ht="26.1" customHeight="1" thickTop="1" thickBot="1">
      <c r="C72" s="32"/>
      <c r="D72" s="33"/>
      <c r="E72" s="32"/>
      <c r="F72" s="34"/>
      <c r="G72" s="139"/>
      <c r="H72" s="140"/>
      <c r="I72" s="34"/>
      <c r="J72" s="1"/>
      <c r="K72" s="2"/>
      <c r="L72" s="1"/>
      <c r="M72" s="2"/>
      <c r="N72" s="1"/>
      <c r="O72" s="2"/>
      <c r="P72" s="1"/>
      <c r="Q72" s="2"/>
      <c r="R72" s="1"/>
      <c r="S72" s="2"/>
      <c r="T72" s="1"/>
      <c r="U72" s="2"/>
      <c r="V72" s="275" t="str">
        <f t="shared" si="0"/>
        <v/>
      </c>
      <c r="W72" s="276" t="str">
        <f t="shared" si="1"/>
        <v/>
      </c>
      <c r="X72" s="99"/>
      <c r="Y72" s="40"/>
      <c r="Z72" s="271"/>
    </row>
    <row r="73" spans="3:26" ht="26.1" customHeight="1" thickTop="1" thickBot="1">
      <c r="C73" s="32"/>
      <c r="D73" s="33"/>
      <c r="E73" s="32"/>
      <c r="F73" s="34"/>
      <c r="G73" s="139"/>
      <c r="H73" s="140"/>
      <c r="I73" s="34"/>
      <c r="J73" s="1"/>
      <c r="K73" s="2"/>
      <c r="L73" s="1"/>
      <c r="M73" s="2"/>
      <c r="N73" s="1"/>
      <c r="O73" s="2"/>
      <c r="P73" s="1"/>
      <c r="Q73" s="2"/>
      <c r="R73" s="1"/>
      <c r="S73" s="2"/>
      <c r="T73" s="1"/>
      <c r="U73" s="2"/>
      <c r="V73" s="275" t="str">
        <f t="shared" si="0"/>
        <v/>
      </c>
      <c r="W73" s="276" t="str">
        <f t="shared" si="1"/>
        <v/>
      </c>
      <c r="X73" s="99"/>
      <c r="Y73" s="40"/>
      <c r="Z73" s="271"/>
    </row>
    <row r="74" spans="3:26" ht="26.1" customHeight="1" thickTop="1" thickBot="1">
      <c r="C74" s="32"/>
      <c r="D74" s="33"/>
      <c r="E74" s="32"/>
      <c r="F74" s="34"/>
      <c r="G74" s="139"/>
      <c r="H74" s="140"/>
      <c r="I74" s="34"/>
      <c r="J74" s="1"/>
      <c r="K74" s="2"/>
      <c r="L74" s="1"/>
      <c r="M74" s="2"/>
      <c r="N74" s="1"/>
      <c r="O74" s="2"/>
      <c r="P74" s="1"/>
      <c r="Q74" s="2"/>
      <c r="R74" s="1"/>
      <c r="S74" s="2"/>
      <c r="T74" s="1"/>
      <c r="U74" s="2"/>
      <c r="V74" s="275" t="str">
        <f t="shared" si="0"/>
        <v/>
      </c>
      <c r="W74" s="276" t="str">
        <f t="shared" si="1"/>
        <v/>
      </c>
      <c r="X74" s="99"/>
      <c r="Y74" s="40"/>
      <c r="Z74" s="271"/>
    </row>
    <row r="75" spans="3:26" ht="26.1" customHeight="1" thickTop="1" thickBot="1">
      <c r="C75" s="32"/>
      <c r="D75" s="33"/>
      <c r="E75" s="32"/>
      <c r="F75" s="34"/>
      <c r="G75" s="139"/>
      <c r="H75" s="140"/>
      <c r="I75" s="34"/>
      <c r="J75" s="1"/>
      <c r="K75" s="2"/>
      <c r="L75" s="1"/>
      <c r="M75" s="2"/>
      <c r="N75" s="1"/>
      <c r="O75" s="2"/>
      <c r="P75" s="1"/>
      <c r="Q75" s="2"/>
      <c r="R75" s="1"/>
      <c r="S75" s="2"/>
      <c r="T75" s="1"/>
      <c r="U75" s="2"/>
      <c r="V75" s="275" t="str">
        <f t="shared" si="0"/>
        <v/>
      </c>
      <c r="W75" s="276" t="str">
        <f t="shared" si="1"/>
        <v/>
      </c>
      <c r="X75" s="99"/>
      <c r="Y75" s="40"/>
      <c r="Z75" s="271"/>
    </row>
    <row r="76" spans="3:26" ht="26.1" customHeight="1" thickTop="1" thickBot="1">
      <c r="C76" s="32"/>
      <c r="D76" s="33"/>
      <c r="E76" s="32"/>
      <c r="F76" s="34"/>
      <c r="G76" s="139"/>
      <c r="H76" s="140"/>
      <c r="I76" s="34"/>
      <c r="J76" s="1"/>
      <c r="K76" s="2"/>
      <c r="L76" s="1"/>
      <c r="M76" s="2"/>
      <c r="N76" s="1"/>
      <c r="O76" s="2"/>
      <c r="P76" s="1"/>
      <c r="Q76" s="2"/>
      <c r="R76" s="1"/>
      <c r="S76" s="2"/>
      <c r="T76" s="1"/>
      <c r="U76" s="2"/>
      <c r="V76" s="275" t="str">
        <f t="shared" si="0"/>
        <v/>
      </c>
      <c r="W76" s="276" t="str">
        <f t="shared" si="1"/>
        <v/>
      </c>
      <c r="X76" s="99"/>
      <c r="Y76" s="40"/>
      <c r="Z76" s="271"/>
    </row>
    <row r="77" spans="3:26" ht="26.1" customHeight="1" thickTop="1" thickBot="1">
      <c r="C77" s="32"/>
      <c r="D77" s="33"/>
      <c r="E77" s="32"/>
      <c r="F77" s="34"/>
      <c r="G77" s="139"/>
      <c r="H77" s="140"/>
      <c r="I77" s="34"/>
      <c r="J77" s="1"/>
      <c r="K77" s="2"/>
      <c r="L77" s="1"/>
      <c r="M77" s="2"/>
      <c r="N77" s="1"/>
      <c r="O77" s="2"/>
      <c r="P77" s="1"/>
      <c r="Q77" s="2"/>
      <c r="R77" s="1"/>
      <c r="S77" s="2"/>
      <c r="T77" s="1"/>
      <c r="U77" s="2"/>
      <c r="V77" s="275" t="str">
        <f t="shared" si="0"/>
        <v/>
      </c>
      <c r="W77" s="276" t="str">
        <f t="shared" si="1"/>
        <v/>
      </c>
      <c r="X77" s="99"/>
      <c r="Y77" s="40"/>
      <c r="Z77" s="271"/>
    </row>
    <row r="78" spans="3:26" ht="26.1" customHeight="1" thickTop="1" thickBot="1">
      <c r="C78" s="32"/>
      <c r="D78" s="33"/>
      <c r="E78" s="32"/>
      <c r="F78" s="34"/>
      <c r="G78" s="139"/>
      <c r="H78" s="140"/>
      <c r="I78" s="34"/>
      <c r="J78" s="1"/>
      <c r="K78" s="2"/>
      <c r="L78" s="1"/>
      <c r="M78" s="2"/>
      <c r="N78" s="1"/>
      <c r="O78" s="2"/>
      <c r="P78" s="1"/>
      <c r="Q78" s="2"/>
      <c r="R78" s="1"/>
      <c r="S78" s="2"/>
      <c r="T78" s="1"/>
      <c r="U78" s="2"/>
      <c r="V78" s="275" t="str">
        <f t="shared" si="0"/>
        <v/>
      </c>
      <c r="W78" s="276" t="str">
        <f t="shared" si="1"/>
        <v/>
      </c>
      <c r="X78" s="99"/>
      <c r="Y78" s="40"/>
      <c r="Z78" s="271"/>
    </row>
    <row r="79" spans="3:26" ht="26.1" customHeight="1" thickTop="1" thickBot="1">
      <c r="C79" s="32"/>
      <c r="D79" s="33"/>
      <c r="E79" s="32"/>
      <c r="F79" s="34"/>
      <c r="G79" s="139"/>
      <c r="H79" s="140"/>
      <c r="I79" s="34"/>
      <c r="J79" s="1"/>
      <c r="K79" s="2"/>
      <c r="L79" s="1"/>
      <c r="M79" s="2"/>
      <c r="N79" s="1"/>
      <c r="O79" s="2"/>
      <c r="P79" s="1"/>
      <c r="Q79" s="2"/>
      <c r="R79" s="1"/>
      <c r="S79" s="2"/>
      <c r="T79" s="1"/>
      <c r="U79" s="2"/>
      <c r="V79" s="275" t="str">
        <f t="shared" si="0"/>
        <v/>
      </c>
      <c r="W79" s="276" t="str">
        <f t="shared" si="1"/>
        <v/>
      </c>
      <c r="X79" s="99"/>
      <c r="Y79" s="40"/>
      <c r="Z79" s="271"/>
    </row>
    <row r="80" spans="3:26" ht="26.1" customHeight="1" thickTop="1" thickBot="1">
      <c r="C80" s="32"/>
      <c r="D80" s="33"/>
      <c r="E80" s="32"/>
      <c r="F80" s="34"/>
      <c r="G80" s="139"/>
      <c r="H80" s="140"/>
      <c r="I80" s="34"/>
      <c r="J80" s="1"/>
      <c r="K80" s="2"/>
      <c r="L80" s="1"/>
      <c r="M80" s="2"/>
      <c r="N80" s="1"/>
      <c r="O80" s="2"/>
      <c r="P80" s="1"/>
      <c r="Q80" s="2"/>
      <c r="R80" s="1"/>
      <c r="S80" s="2"/>
      <c r="T80" s="1"/>
      <c r="U80" s="2"/>
      <c r="V80" s="275" t="str">
        <f t="shared" si="0"/>
        <v/>
      </c>
      <c r="W80" s="276" t="str">
        <f t="shared" si="1"/>
        <v/>
      </c>
      <c r="X80" s="99"/>
      <c r="Y80" s="40"/>
      <c r="Z80" s="271"/>
    </row>
    <row r="81" spans="3:26" ht="26.1" customHeight="1" thickTop="1" thickBot="1">
      <c r="C81" s="32"/>
      <c r="D81" s="33"/>
      <c r="E81" s="32"/>
      <c r="F81" s="34"/>
      <c r="G81" s="139"/>
      <c r="H81" s="140"/>
      <c r="I81" s="34"/>
      <c r="J81" s="1"/>
      <c r="K81" s="2"/>
      <c r="L81" s="1"/>
      <c r="M81" s="2"/>
      <c r="N81" s="1"/>
      <c r="O81" s="2"/>
      <c r="P81" s="1"/>
      <c r="Q81" s="2"/>
      <c r="R81" s="1"/>
      <c r="S81" s="2"/>
      <c r="T81" s="1"/>
      <c r="U81" s="2"/>
      <c r="V81" s="275" t="str">
        <f t="shared" si="0"/>
        <v/>
      </c>
      <c r="W81" s="276" t="str">
        <f t="shared" si="1"/>
        <v/>
      </c>
      <c r="X81" s="99"/>
      <c r="Y81" s="40"/>
      <c r="Z81" s="271"/>
    </row>
    <row r="82" spans="3:26" ht="26.1" customHeight="1" thickTop="1" thickBot="1">
      <c r="C82" s="32"/>
      <c r="D82" s="33"/>
      <c r="E82" s="32"/>
      <c r="F82" s="34"/>
      <c r="G82" s="139"/>
      <c r="H82" s="140"/>
      <c r="I82" s="34"/>
      <c r="J82" s="1"/>
      <c r="K82" s="2"/>
      <c r="L82" s="1"/>
      <c r="M82" s="2"/>
      <c r="N82" s="1"/>
      <c r="O82" s="2"/>
      <c r="P82" s="1"/>
      <c r="Q82" s="2"/>
      <c r="R82" s="1"/>
      <c r="S82" s="2"/>
      <c r="T82" s="1"/>
      <c r="U82" s="2"/>
      <c r="V82" s="275" t="str">
        <f t="shared" si="0"/>
        <v/>
      </c>
      <c r="W82" s="276" t="str">
        <f t="shared" si="1"/>
        <v/>
      </c>
      <c r="X82" s="99"/>
      <c r="Y82" s="40"/>
      <c r="Z82" s="271"/>
    </row>
    <row r="83" spans="3:26" ht="26.1" customHeight="1" thickTop="1" thickBot="1">
      <c r="C83" s="32"/>
      <c r="D83" s="33"/>
      <c r="E83" s="32"/>
      <c r="F83" s="34"/>
      <c r="G83" s="139"/>
      <c r="H83" s="140"/>
      <c r="I83" s="34"/>
      <c r="J83" s="1"/>
      <c r="K83" s="2"/>
      <c r="L83" s="1"/>
      <c r="M83" s="2"/>
      <c r="N83" s="1"/>
      <c r="O83" s="2"/>
      <c r="P83" s="1"/>
      <c r="Q83" s="2"/>
      <c r="R83" s="1"/>
      <c r="S83" s="2"/>
      <c r="T83" s="1"/>
      <c r="U83" s="2"/>
      <c r="V83" s="275" t="str">
        <f t="shared" si="0"/>
        <v/>
      </c>
      <c r="W83" s="276" t="str">
        <f t="shared" si="1"/>
        <v/>
      </c>
      <c r="X83" s="99"/>
      <c r="Y83" s="40"/>
      <c r="Z83" s="271"/>
    </row>
    <row r="84" spans="3:26" ht="26.1" customHeight="1" thickTop="1" thickBot="1">
      <c r="C84" s="32"/>
      <c r="D84" s="33"/>
      <c r="E84" s="32"/>
      <c r="F84" s="34"/>
      <c r="G84" s="139"/>
      <c r="H84" s="140"/>
      <c r="I84" s="34"/>
      <c r="J84" s="1"/>
      <c r="K84" s="2"/>
      <c r="L84" s="1"/>
      <c r="M84" s="2"/>
      <c r="N84" s="1"/>
      <c r="O84" s="2"/>
      <c r="P84" s="1"/>
      <c r="Q84" s="2"/>
      <c r="R84" s="1"/>
      <c r="S84" s="2"/>
      <c r="T84" s="1"/>
      <c r="U84" s="2"/>
      <c r="V84" s="275" t="str">
        <f t="shared" si="0"/>
        <v/>
      </c>
      <c r="W84" s="276" t="str">
        <f t="shared" si="1"/>
        <v/>
      </c>
      <c r="X84" s="99"/>
      <c r="Y84" s="40"/>
      <c r="Z84" s="271"/>
    </row>
    <row r="85" spans="3:26" ht="26.1" customHeight="1" thickTop="1" thickBot="1">
      <c r="C85" s="32"/>
      <c r="D85" s="33"/>
      <c r="E85" s="32"/>
      <c r="F85" s="34"/>
      <c r="G85" s="139"/>
      <c r="H85" s="140"/>
      <c r="I85" s="34"/>
      <c r="J85" s="1"/>
      <c r="K85" s="2"/>
      <c r="L85" s="1"/>
      <c r="M85" s="2"/>
      <c r="N85" s="1"/>
      <c r="O85" s="2"/>
      <c r="P85" s="1"/>
      <c r="Q85" s="2"/>
      <c r="R85" s="1"/>
      <c r="S85" s="2"/>
      <c r="T85" s="1"/>
      <c r="U85" s="2"/>
      <c r="V85" s="275" t="str">
        <f t="shared" si="0"/>
        <v/>
      </c>
      <c r="W85" s="276" t="str">
        <f t="shared" si="1"/>
        <v/>
      </c>
      <c r="X85" s="99"/>
      <c r="Y85" s="40"/>
      <c r="Z85" s="271"/>
    </row>
    <row r="86" spans="3:26" ht="26.1" customHeight="1" thickTop="1" thickBot="1">
      <c r="C86" s="32"/>
      <c r="D86" s="33"/>
      <c r="E86" s="32"/>
      <c r="F86" s="34"/>
      <c r="G86" s="139"/>
      <c r="H86" s="140"/>
      <c r="I86" s="34"/>
      <c r="J86" s="1"/>
      <c r="K86" s="2"/>
      <c r="L86" s="1"/>
      <c r="M86" s="2"/>
      <c r="N86" s="1"/>
      <c r="O86" s="2"/>
      <c r="P86" s="1"/>
      <c r="Q86" s="2"/>
      <c r="R86" s="1"/>
      <c r="S86" s="2"/>
      <c r="T86" s="1"/>
      <c r="U86" s="2"/>
      <c r="V86" s="275" t="str">
        <f t="shared" si="0"/>
        <v/>
      </c>
      <c r="W86" s="276" t="str">
        <f t="shared" si="1"/>
        <v/>
      </c>
      <c r="X86" s="99"/>
      <c r="Y86" s="40"/>
      <c r="Z86" s="271"/>
    </row>
    <row r="87" spans="3:26" ht="26.1" customHeight="1" thickTop="1" thickBot="1">
      <c r="C87" s="32"/>
      <c r="D87" s="33"/>
      <c r="E87" s="32"/>
      <c r="F87" s="34"/>
      <c r="G87" s="139"/>
      <c r="H87" s="140"/>
      <c r="I87" s="34"/>
      <c r="J87" s="1"/>
      <c r="K87" s="2"/>
      <c r="L87" s="1"/>
      <c r="M87" s="2"/>
      <c r="N87" s="1"/>
      <c r="O87" s="2"/>
      <c r="P87" s="1"/>
      <c r="Q87" s="2"/>
      <c r="R87" s="1"/>
      <c r="S87" s="2"/>
      <c r="T87" s="1"/>
      <c r="U87" s="2"/>
      <c r="V87" s="275" t="str">
        <f t="shared" si="0"/>
        <v/>
      </c>
      <c r="W87" s="276" t="str">
        <f t="shared" si="1"/>
        <v/>
      </c>
      <c r="X87" s="99"/>
      <c r="Y87" s="40"/>
      <c r="Z87" s="271"/>
    </row>
    <row r="88" spans="3:26" ht="26.1" customHeight="1" thickTop="1" thickBot="1">
      <c r="C88" s="32"/>
      <c r="D88" s="33"/>
      <c r="E88" s="32"/>
      <c r="F88" s="34"/>
      <c r="G88" s="139"/>
      <c r="H88" s="140"/>
      <c r="I88" s="34"/>
      <c r="J88" s="1"/>
      <c r="K88" s="2"/>
      <c r="L88" s="1"/>
      <c r="M88" s="2"/>
      <c r="N88" s="1"/>
      <c r="O88" s="2"/>
      <c r="P88" s="1"/>
      <c r="Q88" s="2"/>
      <c r="R88" s="1"/>
      <c r="S88" s="2"/>
      <c r="T88" s="1"/>
      <c r="U88" s="2"/>
      <c r="V88" s="275" t="str">
        <f t="shared" si="0"/>
        <v/>
      </c>
      <c r="W88" s="276" t="str">
        <f t="shared" si="1"/>
        <v/>
      </c>
      <c r="X88" s="99"/>
      <c r="Y88" s="40"/>
      <c r="Z88" s="271"/>
    </row>
    <row r="89" spans="3:26" ht="26.1" customHeight="1" thickTop="1" thickBot="1">
      <c r="C89" s="32"/>
      <c r="D89" s="33"/>
      <c r="E89" s="32"/>
      <c r="F89" s="34"/>
      <c r="G89" s="139"/>
      <c r="H89" s="140"/>
      <c r="I89" s="34"/>
      <c r="J89" s="1"/>
      <c r="K89" s="2"/>
      <c r="L89" s="1"/>
      <c r="M89" s="2"/>
      <c r="N89" s="1"/>
      <c r="O89" s="2"/>
      <c r="P89" s="1"/>
      <c r="Q89" s="2"/>
      <c r="R89" s="1"/>
      <c r="S89" s="2"/>
      <c r="T89" s="1"/>
      <c r="U89" s="2"/>
      <c r="V89" s="275" t="str">
        <f t="shared" si="0"/>
        <v/>
      </c>
      <c r="W89" s="276" t="str">
        <f t="shared" si="1"/>
        <v/>
      </c>
      <c r="X89" s="99"/>
      <c r="Y89" s="40"/>
      <c r="Z89" s="271"/>
    </row>
    <row r="90" spans="3:26" ht="26.1" customHeight="1" thickTop="1" thickBot="1">
      <c r="C90" s="32"/>
      <c r="D90" s="33"/>
      <c r="E90" s="32"/>
      <c r="F90" s="34"/>
      <c r="G90" s="139"/>
      <c r="H90" s="140"/>
      <c r="I90" s="34"/>
      <c r="J90" s="1"/>
      <c r="K90" s="2"/>
      <c r="L90" s="1"/>
      <c r="M90" s="2"/>
      <c r="N90" s="1"/>
      <c r="O90" s="2"/>
      <c r="P90" s="1"/>
      <c r="Q90" s="2"/>
      <c r="R90" s="1"/>
      <c r="S90" s="2"/>
      <c r="T90" s="1"/>
      <c r="U90" s="2"/>
      <c r="V90" s="275" t="str">
        <f t="shared" si="0"/>
        <v/>
      </c>
      <c r="W90" s="276" t="str">
        <f t="shared" si="1"/>
        <v/>
      </c>
      <c r="X90" s="99"/>
      <c r="Y90" s="40"/>
      <c r="Z90" s="271"/>
    </row>
    <row r="91" spans="3:26" ht="26.1" customHeight="1" thickTop="1" thickBot="1">
      <c r="C91" s="32"/>
      <c r="D91" s="33"/>
      <c r="E91" s="32"/>
      <c r="F91" s="34"/>
      <c r="G91" s="139"/>
      <c r="H91" s="140"/>
      <c r="I91" s="34"/>
      <c r="J91" s="1"/>
      <c r="K91" s="2"/>
      <c r="L91" s="1"/>
      <c r="M91" s="2"/>
      <c r="N91" s="1"/>
      <c r="O91" s="2"/>
      <c r="P91" s="1"/>
      <c r="Q91" s="2"/>
      <c r="R91" s="1"/>
      <c r="S91" s="2"/>
      <c r="T91" s="1"/>
      <c r="U91" s="2"/>
      <c r="V91" s="275" t="str">
        <f t="shared" si="0"/>
        <v/>
      </c>
      <c r="W91" s="276" t="str">
        <f t="shared" si="1"/>
        <v/>
      </c>
      <c r="X91" s="99"/>
      <c r="Y91" s="40"/>
      <c r="Z91" s="271"/>
    </row>
    <row r="92" spans="3:26" ht="26.1" customHeight="1" thickTop="1" thickBot="1">
      <c r="C92" s="32"/>
      <c r="D92" s="33"/>
      <c r="E92" s="32"/>
      <c r="F92" s="34"/>
      <c r="G92" s="139"/>
      <c r="H92" s="140"/>
      <c r="I92" s="34"/>
      <c r="J92" s="1"/>
      <c r="K92" s="2"/>
      <c r="L92" s="1"/>
      <c r="M92" s="2"/>
      <c r="N92" s="1"/>
      <c r="O92" s="2"/>
      <c r="P92" s="1"/>
      <c r="Q92" s="2"/>
      <c r="R92" s="1"/>
      <c r="S92" s="2"/>
      <c r="T92" s="1"/>
      <c r="U92" s="2"/>
      <c r="V92" s="275" t="str">
        <f t="shared" si="0"/>
        <v/>
      </c>
      <c r="W92" s="276" t="str">
        <f t="shared" si="1"/>
        <v/>
      </c>
      <c r="X92" s="99"/>
      <c r="Y92" s="40"/>
      <c r="Z92" s="271"/>
    </row>
    <row r="93" spans="3:26" ht="26.1" customHeight="1" thickTop="1" thickBot="1">
      <c r="C93" s="32"/>
      <c r="D93" s="33"/>
      <c r="E93" s="32"/>
      <c r="F93" s="34"/>
      <c r="G93" s="139"/>
      <c r="H93" s="140"/>
      <c r="I93" s="34"/>
      <c r="J93" s="1"/>
      <c r="K93" s="2"/>
      <c r="L93" s="1"/>
      <c r="M93" s="2"/>
      <c r="N93" s="1"/>
      <c r="O93" s="2"/>
      <c r="P93" s="1"/>
      <c r="Q93" s="2"/>
      <c r="R93" s="1"/>
      <c r="S93" s="2"/>
      <c r="T93" s="1"/>
      <c r="U93" s="2"/>
      <c r="V93" s="275" t="str">
        <f t="shared" ref="V93:V156" si="2">IF(AND(COUNTA(K93,M93,O93,Q93,S93,U93)=0,COUNTA(J93,L93,N93,P93,R93,T93)=6),"x","")</f>
        <v/>
      </c>
      <c r="W93" s="276" t="str">
        <f t="shared" ref="W93:W156" si="3">IF(COUNTA(K93,M93,O93,Q93,S93,U93)=1,"x","")</f>
        <v/>
      </c>
      <c r="X93" s="99"/>
      <c r="Y93" s="40"/>
      <c r="Z93" s="271"/>
    </row>
    <row r="94" spans="3:26" ht="26.1" customHeight="1" thickTop="1" thickBot="1">
      <c r="C94" s="32"/>
      <c r="D94" s="33"/>
      <c r="E94" s="32"/>
      <c r="F94" s="34"/>
      <c r="G94" s="139"/>
      <c r="H94" s="140"/>
      <c r="I94" s="34"/>
      <c r="J94" s="1"/>
      <c r="K94" s="2"/>
      <c r="L94" s="1"/>
      <c r="M94" s="2"/>
      <c r="N94" s="1"/>
      <c r="O94" s="2"/>
      <c r="P94" s="1"/>
      <c r="Q94" s="2"/>
      <c r="R94" s="1"/>
      <c r="S94" s="2"/>
      <c r="T94" s="1"/>
      <c r="U94" s="2"/>
      <c r="V94" s="275" t="str">
        <f t="shared" si="2"/>
        <v/>
      </c>
      <c r="W94" s="276" t="str">
        <f t="shared" si="3"/>
        <v/>
      </c>
      <c r="X94" s="99"/>
      <c r="Y94" s="40"/>
      <c r="Z94" s="271"/>
    </row>
    <row r="95" spans="3:26" ht="26.1" customHeight="1" thickTop="1" thickBot="1">
      <c r="C95" s="32"/>
      <c r="D95" s="33"/>
      <c r="E95" s="32"/>
      <c r="F95" s="34"/>
      <c r="G95" s="139"/>
      <c r="H95" s="140"/>
      <c r="I95" s="34"/>
      <c r="J95" s="1"/>
      <c r="K95" s="2"/>
      <c r="L95" s="1"/>
      <c r="M95" s="2"/>
      <c r="N95" s="1"/>
      <c r="O95" s="2"/>
      <c r="P95" s="1"/>
      <c r="Q95" s="2"/>
      <c r="R95" s="1"/>
      <c r="S95" s="2"/>
      <c r="T95" s="1"/>
      <c r="U95" s="2"/>
      <c r="V95" s="275" t="str">
        <f t="shared" si="2"/>
        <v/>
      </c>
      <c r="W95" s="276" t="str">
        <f t="shared" si="3"/>
        <v/>
      </c>
      <c r="X95" s="99"/>
      <c r="Y95" s="40"/>
      <c r="Z95" s="271"/>
    </row>
    <row r="96" spans="3:26" ht="26.1" customHeight="1" thickTop="1" thickBot="1">
      <c r="C96" s="32"/>
      <c r="D96" s="33"/>
      <c r="E96" s="32"/>
      <c r="F96" s="34"/>
      <c r="G96" s="139"/>
      <c r="H96" s="140"/>
      <c r="I96" s="34"/>
      <c r="J96" s="1"/>
      <c r="K96" s="2"/>
      <c r="L96" s="1"/>
      <c r="M96" s="2"/>
      <c r="N96" s="1"/>
      <c r="O96" s="2"/>
      <c r="P96" s="1"/>
      <c r="Q96" s="2"/>
      <c r="R96" s="1"/>
      <c r="S96" s="2"/>
      <c r="T96" s="1"/>
      <c r="U96" s="2"/>
      <c r="V96" s="275" t="str">
        <f t="shared" si="2"/>
        <v/>
      </c>
      <c r="W96" s="276" t="str">
        <f t="shared" si="3"/>
        <v/>
      </c>
      <c r="X96" s="99"/>
      <c r="Y96" s="40"/>
      <c r="Z96" s="271"/>
    </row>
    <row r="97" spans="3:26" ht="26.1" customHeight="1" thickTop="1" thickBot="1">
      <c r="C97" s="32"/>
      <c r="D97" s="33"/>
      <c r="E97" s="32"/>
      <c r="F97" s="34"/>
      <c r="G97" s="139"/>
      <c r="H97" s="140"/>
      <c r="I97" s="34"/>
      <c r="J97" s="1"/>
      <c r="K97" s="2"/>
      <c r="L97" s="1"/>
      <c r="M97" s="2"/>
      <c r="N97" s="1"/>
      <c r="O97" s="2"/>
      <c r="P97" s="1"/>
      <c r="Q97" s="2"/>
      <c r="R97" s="1"/>
      <c r="S97" s="2"/>
      <c r="T97" s="1"/>
      <c r="U97" s="2"/>
      <c r="V97" s="275" t="str">
        <f t="shared" si="2"/>
        <v/>
      </c>
      <c r="W97" s="276" t="str">
        <f t="shared" si="3"/>
        <v/>
      </c>
      <c r="X97" s="99"/>
      <c r="Y97" s="40"/>
      <c r="Z97" s="271"/>
    </row>
    <row r="98" spans="3:26" ht="26.1" customHeight="1" thickTop="1" thickBot="1">
      <c r="C98" s="32"/>
      <c r="D98" s="33"/>
      <c r="E98" s="32"/>
      <c r="F98" s="34"/>
      <c r="G98" s="139"/>
      <c r="H98" s="140"/>
      <c r="I98" s="34"/>
      <c r="J98" s="1"/>
      <c r="K98" s="2"/>
      <c r="L98" s="1"/>
      <c r="M98" s="2"/>
      <c r="N98" s="1"/>
      <c r="O98" s="2"/>
      <c r="P98" s="1"/>
      <c r="Q98" s="2"/>
      <c r="R98" s="1"/>
      <c r="S98" s="2"/>
      <c r="T98" s="1"/>
      <c r="U98" s="2"/>
      <c r="V98" s="275" t="str">
        <f t="shared" si="2"/>
        <v/>
      </c>
      <c r="W98" s="276" t="str">
        <f t="shared" si="3"/>
        <v/>
      </c>
      <c r="X98" s="99"/>
      <c r="Y98" s="40"/>
      <c r="Z98" s="271"/>
    </row>
    <row r="99" spans="3:26" ht="26.1" customHeight="1" thickTop="1" thickBot="1">
      <c r="C99" s="32"/>
      <c r="D99" s="33"/>
      <c r="E99" s="32"/>
      <c r="F99" s="34"/>
      <c r="G99" s="139"/>
      <c r="H99" s="140"/>
      <c r="I99" s="34"/>
      <c r="J99" s="1"/>
      <c r="K99" s="2"/>
      <c r="L99" s="1"/>
      <c r="M99" s="2"/>
      <c r="N99" s="1"/>
      <c r="O99" s="2"/>
      <c r="P99" s="1"/>
      <c r="Q99" s="2"/>
      <c r="R99" s="1"/>
      <c r="S99" s="2"/>
      <c r="T99" s="1"/>
      <c r="U99" s="2"/>
      <c r="V99" s="275" t="str">
        <f t="shared" si="2"/>
        <v/>
      </c>
      <c r="W99" s="276" t="str">
        <f t="shared" si="3"/>
        <v/>
      </c>
      <c r="X99" s="99"/>
      <c r="Y99" s="40"/>
      <c r="Z99" s="271"/>
    </row>
    <row r="100" spans="3:26" ht="26.1" customHeight="1" thickTop="1" thickBot="1">
      <c r="C100" s="32"/>
      <c r="D100" s="33"/>
      <c r="E100" s="32"/>
      <c r="F100" s="34"/>
      <c r="G100" s="139"/>
      <c r="H100" s="140"/>
      <c r="I100" s="34"/>
      <c r="J100" s="1"/>
      <c r="K100" s="2"/>
      <c r="L100" s="1"/>
      <c r="M100" s="2"/>
      <c r="N100" s="1"/>
      <c r="O100" s="2"/>
      <c r="P100" s="1"/>
      <c r="Q100" s="2"/>
      <c r="R100" s="1"/>
      <c r="S100" s="2"/>
      <c r="T100" s="1"/>
      <c r="U100" s="2"/>
      <c r="V100" s="275" t="str">
        <f t="shared" si="2"/>
        <v/>
      </c>
      <c r="W100" s="276" t="str">
        <f t="shared" si="3"/>
        <v/>
      </c>
      <c r="X100" s="99"/>
      <c r="Y100" s="40"/>
      <c r="Z100" s="271"/>
    </row>
    <row r="101" spans="3:26" ht="26.1" customHeight="1" thickTop="1" thickBot="1">
      <c r="C101" s="32"/>
      <c r="D101" s="33"/>
      <c r="E101" s="32"/>
      <c r="F101" s="34"/>
      <c r="G101" s="139"/>
      <c r="H101" s="140"/>
      <c r="I101" s="34"/>
      <c r="J101" s="1"/>
      <c r="K101" s="2"/>
      <c r="L101" s="1"/>
      <c r="M101" s="2"/>
      <c r="N101" s="1"/>
      <c r="O101" s="2"/>
      <c r="P101" s="1"/>
      <c r="Q101" s="2"/>
      <c r="R101" s="1"/>
      <c r="S101" s="2"/>
      <c r="T101" s="1"/>
      <c r="U101" s="2"/>
      <c r="V101" s="275" t="str">
        <f t="shared" si="2"/>
        <v/>
      </c>
      <c r="W101" s="276" t="str">
        <f t="shared" si="3"/>
        <v/>
      </c>
      <c r="X101" s="99"/>
      <c r="Y101" s="40"/>
      <c r="Z101" s="271"/>
    </row>
    <row r="102" spans="3:26" ht="26.1" customHeight="1" thickTop="1" thickBot="1">
      <c r="C102" s="32"/>
      <c r="D102" s="33"/>
      <c r="E102" s="32"/>
      <c r="F102" s="34"/>
      <c r="G102" s="139"/>
      <c r="H102" s="140"/>
      <c r="I102" s="34"/>
      <c r="J102" s="1"/>
      <c r="K102" s="2"/>
      <c r="L102" s="1"/>
      <c r="M102" s="2"/>
      <c r="N102" s="1"/>
      <c r="O102" s="2"/>
      <c r="P102" s="1"/>
      <c r="Q102" s="2"/>
      <c r="R102" s="1"/>
      <c r="S102" s="2"/>
      <c r="T102" s="1"/>
      <c r="U102" s="2"/>
      <c r="V102" s="275" t="str">
        <f t="shared" si="2"/>
        <v/>
      </c>
      <c r="W102" s="276" t="str">
        <f t="shared" si="3"/>
        <v/>
      </c>
      <c r="X102" s="99"/>
      <c r="Y102" s="40"/>
      <c r="Z102" s="271"/>
    </row>
    <row r="103" spans="3:26" ht="26.1" customHeight="1" thickTop="1" thickBot="1">
      <c r="C103" s="32"/>
      <c r="D103" s="33"/>
      <c r="E103" s="32"/>
      <c r="F103" s="34"/>
      <c r="G103" s="139"/>
      <c r="H103" s="140"/>
      <c r="I103" s="34"/>
      <c r="J103" s="1"/>
      <c r="K103" s="2"/>
      <c r="L103" s="1"/>
      <c r="M103" s="2"/>
      <c r="N103" s="1"/>
      <c r="O103" s="2"/>
      <c r="P103" s="1"/>
      <c r="Q103" s="2"/>
      <c r="R103" s="1"/>
      <c r="S103" s="2"/>
      <c r="T103" s="1"/>
      <c r="U103" s="2"/>
      <c r="V103" s="275" t="str">
        <f t="shared" si="2"/>
        <v/>
      </c>
      <c r="W103" s="276" t="str">
        <f t="shared" si="3"/>
        <v/>
      </c>
      <c r="X103" s="99"/>
      <c r="Y103" s="40"/>
      <c r="Z103" s="271"/>
    </row>
    <row r="104" spans="3:26" ht="26.1" customHeight="1" thickTop="1" thickBot="1">
      <c r="C104" s="32"/>
      <c r="D104" s="33"/>
      <c r="E104" s="32"/>
      <c r="F104" s="34"/>
      <c r="G104" s="139"/>
      <c r="H104" s="140"/>
      <c r="I104" s="34"/>
      <c r="J104" s="1"/>
      <c r="K104" s="2"/>
      <c r="L104" s="1"/>
      <c r="M104" s="2"/>
      <c r="N104" s="1"/>
      <c r="O104" s="2"/>
      <c r="P104" s="1"/>
      <c r="Q104" s="2"/>
      <c r="R104" s="1"/>
      <c r="S104" s="2"/>
      <c r="T104" s="1"/>
      <c r="U104" s="2"/>
      <c r="V104" s="275" t="str">
        <f t="shared" si="2"/>
        <v/>
      </c>
      <c r="W104" s="276" t="str">
        <f t="shared" si="3"/>
        <v/>
      </c>
      <c r="X104" s="99"/>
      <c r="Y104" s="40"/>
      <c r="Z104" s="271"/>
    </row>
    <row r="105" spans="3:26" ht="26.1" customHeight="1" thickTop="1" thickBot="1">
      <c r="C105" s="32"/>
      <c r="D105" s="33"/>
      <c r="E105" s="32"/>
      <c r="F105" s="34"/>
      <c r="G105" s="139"/>
      <c r="H105" s="140"/>
      <c r="I105" s="34"/>
      <c r="J105" s="1"/>
      <c r="K105" s="2"/>
      <c r="L105" s="1"/>
      <c r="M105" s="2"/>
      <c r="N105" s="1"/>
      <c r="O105" s="2"/>
      <c r="P105" s="1"/>
      <c r="Q105" s="2"/>
      <c r="R105" s="1"/>
      <c r="S105" s="2"/>
      <c r="T105" s="1"/>
      <c r="U105" s="2"/>
      <c r="V105" s="275" t="str">
        <f t="shared" si="2"/>
        <v/>
      </c>
      <c r="W105" s="276" t="str">
        <f t="shared" si="3"/>
        <v/>
      </c>
      <c r="X105" s="99"/>
      <c r="Y105" s="40"/>
      <c r="Z105" s="271"/>
    </row>
    <row r="106" spans="3:26" ht="26.1" customHeight="1" thickTop="1" thickBot="1">
      <c r="C106" s="32"/>
      <c r="D106" s="33"/>
      <c r="E106" s="32"/>
      <c r="F106" s="34"/>
      <c r="G106" s="139"/>
      <c r="H106" s="140"/>
      <c r="I106" s="34"/>
      <c r="J106" s="1"/>
      <c r="K106" s="2"/>
      <c r="L106" s="1"/>
      <c r="M106" s="2"/>
      <c r="N106" s="1"/>
      <c r="O106" s="2"/>
      <c r="P106" s="1"/>
      <c r="Q106" s="2"/>
      <c r="R106" s="1"/>
      <c r="S106" s="2"/>
      <c r="T106" s="1"/>
      <c r="U106" s="2"/>
      <c r="V106" s="275" t="str">
        <f t="shared" si="2"/>
        <v/>
      </c>
      <c r="W106" s="276" t="str">
        <f t="shared" si="3"/>
        <v/>
      </c>
      <c r="X106" s="99"/>
      <c r="Y106" s="40"/>
      <c r="Z106" s="271"/>
    </row>
    <row r="107" spans="3:26" ht="26.1" customHeight="1" thickTop="1" thickBot="1">
      <c r="C107" s="32"/>
      <c r="D107" s="33"/>
      <c r="E107" s="32"/>
      <c r="F107" s="34"/>
      <c r="G107" s="139"/>
      <c r="H107" s="140"/>
      <c r="I107" s="34"/>
      <c r="J107" s="1"/>
      <c r="K107" s="2"/>
      <c r="L107" s="1"/>
      <c r="M107" s="2"/>
      <c r="N107" s="1"/>
      <c r="O107" s="2"/>
      <c r="P107" s="1"/>
      <c r="Q107" s="2"/>
      <c r="R107" s="1"/>
      <c r="S107" s="2"/>
      <c r="T107" s="1"/>
      <c r="U107" s="2"/>
      <c r="V107" s="275" t="str">
        <f t="shared" si="2"/>
        <v/>
      </c>
      <c r="W107" s="276" t="str">
        <f t="shared" si="3"/>
        <v/>
      </c>
      <c r="X107" s="99"/>
      <c r="Y107" s="40"/>
      <c r="Z107" s="271"/>
    </row>
    <row r="108" spans="3:26" ht="26.1" customHeight="1" thickTop="1" thickBot="1">
      <c r="C108" s="32"/>
      <c r="D108" s="33"/>
      <c r="E108" s="32"/>
      <c r="F108" s="34"/>
      <c r="G108" s="139"/>
      <c r="H108" s="140"/>
      <c r="I108" s="34"/>
      <c r="J108" s="1"/>
      <c r="K108" s="2"/>
      <c r="L108" s="1"/>
      <c r="M108" s="2"/>
      <c r="N108" s="1"/>
      <c r="O108" s="2"/>
      <c r="P108" s="1"/>
      <c r="Q108" s="2"/>
      <c r="R108" s="1"/>
      <c r="S108" s="2"/>
      <c r="T108" s="1"/>
      <c r="U108" s="2"/>
      <c r="V108" s="275" t="str">
        <f t="shared" si="2"/>
        <v/>
      </c>
      <c r="W108" s="276" t="str">
        <f t="shared" si="3"/>
        <v/>
      </c>
      <c r="X108" s="99"/>
      <c r="Y108" s="40"/>
      <c r="Z108" s="271"/>
    </row>
    <row r="109" spans="3:26" ht="26.1" customHeight="1" thickTop="1" thickBot="1">
      <c r="C109" s="32"/>
      <c r="D109" s="33"/>
      <c r="E109" s="32"/>
      <c r="F109" s="34"/>
      <c r="G109" s="139"/>
      <c r="H109" s="140"/>
      <c r="I109" s="34"/>
      <c r="J109" s="1"/>
      <c r="K109" s="2"/>
      <c r="L109" s="1"/>
      <c r="M109" s="2"/>
      <c r="N109" s="1"/>
      <c r="O109" s="2"/>
      <c r="P109" s="1"/>
      <c r="Q109" s="2"/>
      <c r="R109" s="1"/>
      <c r="S109" s="2"/>
      <c r="T109" s="1"/>
      <c r="U109" s="2"/>
      <c r="V109" s="275" t="str">
        <f t="shared" si="2"/>
        <v/>
      </c>
      <c r="W109" s="276" t="str">
        <f t="shared" si="3"/>
        <v/>
      </c>
      <c r="X109" s="99"/>
      <c r="Y109" s="40"/>
      <c r="Z109" s="271"/>
    </row>
    <row r="110" spans="3:26" ht="26.1" customHeight="1" thickTop="1" thickBot="1">
      <c r="C110" s="32"/>
      <c r="D110" s="33"/>
      <c r="E110" s="32"/>
      <c r="F110" s="34"/>
      <c r="G110" s="139"/>
      <c r="H110" s="140"/>
      <c r="I110" s="34"/>
      <c r="J110" s="1"/>
      <c r="K110" s="2"/>
      <c r="L110" s="1"/>
      <c r="M110" s="2"/>
      <c r="N110" s="1"/>
      <c r="O110" s="2"/>
      <c r="P110" s="1"/>
      <c r="Q110" s="2"/>
      <c r="R110" s="1"/>
      <c r="S110" s="2"/>
      <c r="T110" s="1"/>
      <c r="U110" s="2"/>
      <c r="V110" s="275" t="str">
        <f t="shared" si="2"/>
        <v/>
      </c>
      <c r="W110" s="276" t="str">
        <f t="shared" si="3"/>
        <v/>
      </c>
      <c r="X110" s="99"/>
      <c r="Y110" s="40"/>
      <c r="Z110" s="271"/>
    </row>
    <row r="111" spans="3:26" ht="26.1" customHeight="1" thickTop="1" thickBot="1">
      <c r="C111" s="32"/>
      <c r="D111" s="33"/>
      <c r="E111" s="32"/>
      <c r="F111" s="34"/>
      <c r="G111" s="139"/>
      <c r="H111" s="140"/>
      <c r="I111" s="34"/>
      <c r="J111" s="1"/>
      <c r="K111" s="2"/>
      <c r="L111" s="1"/>
      <c r="M111" s="2"/>
      <c r="N111" s="1"/>
      <c r="O111" s="2"/>
      <c r="P111" s="1"/>
      <c r="Q111" s="2"/>
      <c r="R111" s="1"/>
      <c r="S111" s="2"/>
      <c r="T111" s="1"/>
      <c r="U111" s="2"/>
      <c r="V111" s="275" t="str">
        <f t="shared" si="2"/>
        <v/>
      </c>
      <c r="W111" s="276" t="str">
        <f t="shared" si="3"/>
        <v/>
      </c>
      <c r="X111" s="99"/>
      <c r="Y111" s="40"/>
      <c r="Z111" s="271"/>
    </row>
    <row r="112" spans="3:26" ht="26.1" customHeight="1" thickTop="1" thickBot="1">
      <c r="C112" s="32"/>
      <c r="D112" s="33"/>
      <c r="E112" s="32"/>
      <c r="F112" s="34"/>
      <c r="G112" s="139"/>
      <c r="H112" s="140"/>
      <c r="I112" s="34"/>
      <c r="J112" s="1"/>
      <c r="K112" s="2"/>
      <c r="L112" s="1"/>
      <c r="M112" s="2"/>
      <c r="N112" s="1"/>
      <c r="O112" s="2"/>
      <c r="P112" s="1"/>
      <c r="Q112" s="2"/>
      <c r="R112" s="1"/>
      <c r="S112" s="2"/>
      <c r="T112" s="1"/>
      <c r="U112" s="2"/>
      <c r="V112" s="275" t="str">
        <f t="shared" si="2"/>
        <v/>
      </c>
      <c r="W112" s="276" t="str">
        <f t="shared" si="3"/>
        <v/>
      </c>
      <c r="X112" s="99"/>
      <c r="Y112" s="40"/>
      <c r="Z112" s="271"/>
    </row>
    <row r="113" spans="3:26" ht="26.1" customHeight="1" thickTop="1" thickBot="1">
      <c r="C113" s="32"/>
      <c r="D113" s="33"/>
      <c r="E113" s="32"/>
      <c r="F113" s="34"/>
      <c r="G113" s="139"/>
      <c r="H113" s="140"/>
      <c r="I113" s="34"/>
      <c r="J113" s="1"/>
      <c r="K113" s="2"/>
      <c r="L113" s="1"/>
      <c r="M113" s="2"/>
      <c r="N113" s="1"/>
      <c r="O113" s="2"/>
      <c r="P113" s="1"/>
      <c r="Q113" s="2"/>
      <c r="R113" s="1"/>
      <c r="S113" s="2"/>
      <c r="T113" s="1"/>
      <c r="U113" s="2"/>
      <c r="V113" s="275" t="str">
        <f t="shared" si="2"/>
        <v/>
      </c>
      <c r="W113" s="276" t="str">
        <f t="shared" si="3"/>
        <v/>
      </c>
      <c r="X113" s="99"/>
      <c r="Y113" s="40"/>
      <c r="Z113" s="271"/>
    </row>
    <row r="114" spans="3:26" ht="26.1" customHeight="1" thickTop="1" thickBot="1">
      <c r="C114" s="32"/>
      <c r="D114" s="33"/>
      <c r="E114" s="32"/>
      <c r="F114" s="34"/>
      <c r="G114" s="139"/>
      <c r="H114" s="140"/>
      <c r="I114" s="34"/>
      <c r="J114" s="1"/>
      <c r="K114" s="2"/>
      <c r="L114" s="1"/>
      <c r="M114" s="2"/>
      <c r="N114" s="1"/>
      <c r="O114" s="2"/>
      <c r="P114" s="1"/>
      <c r="Q114" s="2"/>
      <c r="R114" s="1"/>
      <c r="S114" s="2"/>
      <c r="T114" s="1"/>
      <c r="U114" s="2"/>
      <c r="V114" s="275" t="str">
        <f t="shared" si="2"/>
        <v/>
      </c>
      <c r="W114" s="276" t="str">
        <f t="shared" si="3"/>
        <v/>
      </c>
      <c r="X114" s="99"/>
      <c r="Y114" s="40"/>
      <c r="Z114" s="271"/>
    </row>
    <row r="115" spans="3:26" ht="26.1" customHeight="1" thickTop="1" thickBot="1">
      <c r="C115" s="32"/>
      <c r="D115" s="33"/>
      <c r="E115" s="32"/>
      <c r="F115" s="34"/>
      <c r="G115" s="139"/>
      <c r="H115" s="140"/>
      <c r="I115" s="34"/>
      <c r="J115" s="1"/>
      <c r="K115" s="2"/>
      <c r="L115" s="1"/>
      <c r="M115" s="2"/>
      <c r="N115" s="1"/>
      <c r="O115" s="2"/>
      <c r="P115" s="1"/>
      <c r="Q115" s="2"/>
      <c r="R115" s="1"/>
      <c r="S115" s="2"/>
      <c r="T115" s="1"/>
      <c r="U115" s="2"/>
      <c r="V115" s="275" t="str">
        <f t="shared" si="2"/>
        <v/>
      </c>
      <c r="W115" s="276" t="str">
        <f t="shared" si="3"/>
        <v/>
      </c>
      <c r="X115" s="99"/>
      <c r="Y115" s="40"/>
      <c r="Z115" s="271"/>
    </row>
    <row r="116" spans="3:26" ht="26.1" customHeight="1" thickTop="1" thickBot="1">
      <c r="C116" s="32"/>
      <c r="D116" s="33"/>
      <c r="E116" s="32"/>
      <c r="F116" s="34"/>
      <c r="G116" s="139"/>
      <c r="H116" s="140"/>
      <c r="I116" s="34"/>
      <c r="J116" s="1"/>
      <c r="K116" s="2"/>
      <c r="L116" s="1"/>
      <c r="M116" s="2"/>
      <c r="N116" s="1"/>
      <c r="O116" s="2"/>
      <c r="P116" s="1"/>
      <c r="Q116" s="2"/>
      <c r="R116" s="1"/>
      <c r="S116" s="2"/>
      <c r="T116" s="1"/>
      <c r="U116" s="2"/>
      <c r="V116" s="275" t="str">
        <f t="shared" si="2"/>
        <v/>
      </c>
      <c r="W116" s="276" t="str">
        <f t="shared" si="3"/>
        <v/>
      </c>
      <c r="X116" s="99"/>
      <c r="Y116" s="40"/>
      <c r="Z116" s="271"/>
    </row>
    <row r="117" spans="3:26" ht="26.1" customHeight="1" thickTop="1" thickBot="1">
      <c r="C117" s="32"/>
      <c r="D117" s="33"/>
      <c r="E117" s="32"/>
      <c r="F117" s="34"/>
      <c r="G117" s="139"/>
      <c r="H117" s="140"/>
      <c r="I117" s="34"/>
      <c r="J117" s="1"/>
      <c r="K117" s="2"/>
      <c r="L117" s="1"/>
      <c r="M117" s="2"/>
      <c r="N117" s="1"/>
      <c r="O117" s="2"/>
      <c r="P117" s="1"/>
      <c r="Q117" s="2"/>
      <c r="R117" s="1"/>
      <c r="S117" s="2"/>
      <c r="T117" s="1"/>
      <c r="U117" s="2"/>
      <c r="V117" s="275" t="str">
        <f t="shared" si="2"/>
        <v/>
      </c>
      <c r="W117" s="276" t="str">
        <f t="shared" si="3"/>
        <v/>
      </c>
      <c r="X117" s="99"/>
      <c r="Y117" s="40"/>
      <c r="Z117" s="271"/>
    </row>
    <row r="118" spans="3:26" ht="26.1" customHeight="1" thickTop="1" thickBot="1">
      <c r="C118" s="32"/>
      <c r="D118" s="33"/>
      <c r="E118" s="32"/>
      <c r="F118" s="34"/>
      <c r="G118" s="139"/>
      <c r="H118" s="140"/>
      <c r="I118" s="34"/>
      <c r="J118" s="1"/>
      <c r="K118" s="2"/>
      <c r="L118" s="1"/>
      <c r="M118" s="2"/>
      <c r="N118" s="1"/>
      <c r="O118" s="2"/>
      <c r="P118" s="1"/>
      <c r="Q118" s="2"/>
      <c r="R118" s="1"/>
      <c r="S118" s="2"/>
      <c r="T118" s="1"/>
      <c r="U118" s="2"/>
      <c r="V118" s="275" t="str">
        <f t="shared" si="2"/>
        <v/>
      </c>
      <c r="W118" s="276" t="str">
        <f t="shared" si="3"/>
        <v/>
      </c>
      <c r="X118" s="99"/>
      <c r="Y118" s="40"/>
      <c r="Z118" s="271"/>
    </row>
    <row r="119" spans="3:26" ht="26.1" customHeight="1" thickTop="1" thickBot="1">
      <c r="C119" s="32"/>
      <c r="D119" s="33"/>
      <c r="E119" s="32"/>
      <c r="F119" s="34"/>
      <c r="G119" s="139"/>
      <c r="H119" s="140"/>
      <c r="I119" s="34"/>
      <c r="J119" s="1"/>
      <c r="K119" s="2"/>
      <c r="L119" s="1"/>
      <c r="M119" s="2"/>
      <c r="N119" s="1"/>
      <c r="O119" s="2"/>
      <c r="P119" s="1"/>
      <c r="Q119" s="2"/>
      <c r="R119" s="1"/>
      <c r="S119" s="2"/>
      <c r="T119" s="1"/>
      <c r="U119" s="2"/>
      <c r="V119" s="275" t="str">
        <f t="shared" si="2"/>
        <v/>
      </c>
      <c r="W119" s="276" t="str">
        <f t="shared" si="3"/>
        <v/>
      </c>
      <c r="X119" s="99"/>
      <c r="Y119" s="40"/>
      <c r="Z119" s="271"/>
    </row>
    <row r="120" spans="3:26" ht="26.1" customHeight="1" thickTop="1" thickBot="1">
      <c r="C120" s="32"/>
      <c r="D120" s="33"/>
      <c r="E120" s="32"/>
      <c r="F120" s="34"/>
      <c r="G120" s="139"/>
      <c r="H120" s="140"/>
      <c r="I120" s="34"/>
      <c r="J120" s="1"/>
      <c r="K120" s="2"/>
      <c r="L120" s="1"/>
      <c r="M120" s="2"/>
      <c r="N120" s="1"/>
      <c r="O120" s="2"/>
      <c r="P120" s="1"/>
      <c r="Q120" s="2"/>
      <c r="R120" s="1"/>
      <c r="S120" s="2"/>
      <c r="T120" s="1"/>
      <c r="U120" s="2"/>
      <c r="V120" s="275" t="str">
        <f t="shared" si="2"/>
        <v/>
      </c>
      <c r="W120" s="276" t="str">
        <f t="shared" si="3"/>
        <v/>
      </c>
      <c r="X120" s="99"/>
      <c r="Y120" s="40"/>
      <c r="Z120" s="271"/>
    </row>
    <row r="121" spans="3:26" ht="26.1" customHeight="1" thickTop="1" thickBot="1">
      <c r="C121" s="32"/>
      <c r="D121" s="33"/>
      <c r="E121" s="32"/>
      <c r="F121" s="34"/>
      <c r="G121" s="139"/>
      <c r="H121" s="140"/>
      <c r="I121" s="34"/>
      <c r="J121" s="1"/>
      <c r="K121" s="2"/>
      <c r="L121" s="1"/>
      <c r="M121" s="2"/>
      <c r="N121" s="1"/>
      <c r="O121" s="2"/>
      <c r="P121" s="1"/>
      <c r="Q121" s="2"/>
      <c r="R121" s="1"/>
      <c r="S121" s="2"/>
      <c r="T121" s="1"/>
      <c r="U121" s="2"/>
      <c r="V121" s="275" t="str">
        <f t="shared" si="2"/>
        <v/>
      </c>
      <c r="W121" s="276" t="str">
        <f t="shared" si="3"/>
        <v/>
      </c>
      <c r="X121" s="99"/>
      <c r="Y121" s="40"/>
      <c r="Z121" s="271"/>
    </row>
    <row r="122" spans="3:26" ht="26.1" customHeight="1" thickTop="1" thickBot="1">
      <c r="C122" s="32"/>
      <c r="D122" s="33"/>
      <c r="E122" s="32"/>
      <c r="F122" s="34"/>
      <c r="G122" s="139"/>
      <c r="H122" s="140"/>
      <c r="I122" s="34"/>
      <c r="J122" s="1"/>
      <c r="K122" s="2"/>
      <c r="L122" s="1"/>
      <c r="M122" s="2"/>
      <c r="N122" s="1"/>
      <c r="O122" s="2"/>
      <c r="P122" s="1"/>
      <c r="Q122" s="2"/>
      <c r="R122" s="1"/>
      <c r="S122" s="2"/>
      <c r="T122" s="1"/>
      <c r="U122" s="2"/>
      <c r="V122" s="275" t="str">
        <f t="shared" si="2"/>
        <v/>
      </c>
      <c r="W122" s="276" t="str">
        <f t="shared" si="3"/>
        <v/>
      </c>
      <c r="X122" s="99"/>
      <c r="Y122" s="40"/>
      <c r="Z122" s="271"/>
    </row>
    <row r="123" spans="3:26" ht="26.1" customHeight="1" thickTop="1" thickBot="1">
      <c r="C123" s="32"/>
      <c r="D123" s="33"/>
      <c r="E123" s="32"/>
      <c r="F123" s="34"/>
      <c r="G123" s="139"/>
      <c r="H123" s="140"/>
      <c r="I123" s="34"/>
      <c r="J123" s="1"/>
      <c r="K123" s="2"/>
      <c r="L123" s="1"/>
      <c r="M123" s="2"/>
      <c r="N123" s="1"/>
      <c r="O123" s="2"/>
      <c r="P123" s="1"/>
      <c r="Q123" s="2"/>
      <c r="R123" s="1"/>
      <c r="S123" s="2"/>
      <c r="T123" s="1"/>
      <c r="U123" s="2"/>
      <c r="V123" s="275" t="str">
        <f t="shared" si="2"/>
        <v/>
      </c>
      <c r="W123" s="276" t="str">
        <f t="shared" si="3"/>
        <v/>
      </c>
      <c r="X123" s="99"/>
      <c r="Y123" s="40"/>
    </row>
    <row r="124" spans="3:26" ht="26.1" customHeight="1" thickTop="1" thickBot="1">
      <c r="C124" s="32"/>
      <c r="D124" s="33"/>
      <c r="E124" s="32"/>
      <c r="F124" s="34"/>
      <c r="G124" s="139"/>
      <c r="H124" s="140"/>
      <c r="I124" s="34"/>
      <c r="J124" s="1"/>
      <c r="K124" s="2"/>
      <c r="L124" s="1"/>
      <c r="M124" s="2"/>
      <c r="N124" s="1"/>
      <c r="O124" s="2"/>
      <c r="P124" s="1"/>
      <c r="Q124" s="2"/>
      <c r="R124" s="1"/>
      <c r="S124" s="2"/>
      <c r="T124" s="1"/>
      <c r="U124" s="2"/>
      <c r="V124" s="275" t="str">
        <f t="shared" si="2"/>
        <v/>
      </c>
      <c r="W124" s="276" t="str">
        <f t="shared" si="3"/>
        <v/>
      </c>
      <c r="X124" s="99"/>
      <c r="Y124" s="40"/>
    </row>
    <row r="125" spans="3:26" ht="26.1" customHeight="1" thickTop="1" thickBot="1">
      <c r="C125" s="32"/>
      <c r="D125" s="33"/>
      <c r="E125" s="32"/>
      <c r="F125" s="34"/>
      <c r="G125" s="139"/>
      <c r="H125" s="140"/>
      <c r="I125" s="34"/>
      <c r="J125" s="1"/>
      <c r="K125" s="2"/>
      <c r="L125" s="1"/>
      <c r="M125" s="2"/>
      <c r="N125" s="1"/>
      <c r="O125" s="2"/>
      <c r="P125" s="1"/>
      <c r="Q125" s="2"/>
      <c r="R125" s="1"/>
      <c r="S125" s="2"/>
      <c r="T125" s="1"/>
      <c r="U125" s="2"/>
      <c r="V125" s="275" t="str">
        <f t="shared" si="2"/>
        <v/>
      </c>
      <c r="W125" s="276" t="str">
        <f t="shared" si="3"/>
        <v/>
      </c>
      <c r="X125" s="99"/>
      <c r="Y125" s="40"/>
    </row>
    <row r="126" spans="3:26" ht="26.1" customHeight="1" thickTop="1" thickBot="1">
      <c r="C126" s="32"/>
      <c r="D126" s="33"/>
      <c r="E126" s="32"/>
      <c r="F126" s="34"/>
      <c r="G126" s="139"/>
      <c r="H126" s="140"/>
      <c r="I126" s="34"/>
      <c r="J126" s="1"/>
      <c r="K126" s="2"/>
      <c r="L126" s="1"/>
      <c r="M126" s="2"/>
      <c r="N126" s="1"/>
      <c r="O126" s="2"/>
      <c r="P126" s="1"/>
      <c r="Q126" s="2"/>
      <c r="R126" s="1"/>
      <c r="S126" s="2"/>
      <c r="T126" s="1"/>
      <c r="U126" s="2"/>
      <c r="V126" s="275" t="str">
        <f t="shared" si="2"/>
        <v/>
      </c>
      <c r="W126" s="276" t="str">
        <f t="shared" si="3"/>
        <v/>
      </c>
      <c r="X126" s="99"/>
      <c r="Y126" s="40"/>
    </row>
    <row r="127" spans="3:26" ht="26.1" customHeight="1" thickTop="1" thickBot="1">
      <c r="C127" s="32"/>
      <c r="D127" s="33"/>
      <c r="E127" s="32"/>
      <c r="F127" s="34"/>
      <c r="G127" s="139"/>
      <c r="H127" s="140"/>
      <c r="I127" s="34"/>
      <c r="J127" s="1"/>
      <c r="K127" s="2"/>
      <c r="L127" s="1"/>
      <c r="M127" s="2"/>
      <c r="N127" s="1"/>
      <c r="O127" s="2"/>
      <c r="P127" s="1"/>
      <c r="Q127" s="2"/>
      <c r="R127" s="1"/>
      <c r="S127" s="2"/>
      <c r="T127" s="1"/>
      <c r="U127" s="2"/>
      <c r="V127" s="275" t="str">
        <f t="shared" si="2"/>
        <v/>
      </c>
      <c r="W127" s="276" t="str">
        <f t="shared" si="3"/>
        <v/>
      </c>
      <c r="X127" s="99"/>
      <c r="Y127" s="40"/>
    </row>
    <row r="128" spans="3:26" ht="26.1" customHeight="1" thickTop="1" thickBot="1">
      <c r="C128" s="32"/>
      <c r="D128" s="33"/>
      <c r="E128" s="32"/>
      <c r="F128" s="34"/>
      <c r="G128" s="139"/>
      <c r="H128" s="140"/>
      <c r="I128" s="34"/>
      <c r="J128" s="1"/>
      <c r="K128" s="2"/>
      <c r="L128" s="1"/>
      <c r="M128" s="2"/>
      <c r="N128" s="1"/>
      <c r="O128" s="2"/>
      <c r="P128" s="1"/>
      <c r="Q128" s="2"/>
      <c r="R128" s="1"/>
      <c r="S128" s="2"/>
      <c r="T128" s="1"/>
      <c r="U128" s="2"/>
      <c r="V128" s="275" t="str">
        <f t="shared" si="2"/>
        <v/>
      </c>
      <c r="W128" s="276" t="str">
        <f t="shared" si="3"/>
        <v/>
      </c>
      <c r="X128" s="99"/>
      <c r="Y128" s="40"/>
    </row>
    <row r="129" spans="3:25" ht="26.1" customHeight="1" thickTop="1" thickBot="1">
      <c r="C129" s="32"/>
      <c r="D129" s="33"/>
      <c r="E129" s="32"/>
      <c r="F129" s="34"/>
      <c r="G129" s="139"/>
      <c r="H129" s="140"/>
      <c r="I129" s="34"/>
      <c r="J129" s="1"/>
      <c r="K129" s="2"/>
      <c r="L129" s="1"/>
      <c r="M129" s="2"/>
      <c r="N129" s="1"/>
      <c r="O129" s="2"/>
      <c r="P129" s="1"/>
      <c r="Q129" s="2"/>
      <c r="R129" s="1"/>
      <c r="S129" s="2"/>
      <c r="T129" s="1"/>
      <c r="U129" s="2"/>
      <c r="V129" s="275" t="str">
        <f t="shared" si="2"/>
        <v/>
      </c>
      <c r="W129" s="276" t="str">
        <f t="shared" si="3"/>
        <v/>
      </c>
      <c r="X129" s="99"/>
      <c r="Y129" s="40"/>
    </row>
    <row r="130" spans="3:25" ht="26.1" customHeight="1" thickTop="1" thickBot="1">
      <c r="C130" s="32"/>
      <c r="D130" s="33"/>
      <c r="E130" s="32"/>
      <c r="F130" s="34"/>
      <c r="G130" s="139"/>
      <c r="H130" s="140"/>
      <c r="I130" s="34"/>
      <c r="J130" s="1"/>
      <c r="K130" s="2"/>
      <c r="L130" s="1"/>
      <c r="M130" s="2"/>
      <c r="N130" s="1"/>
      <c r="O130" s="2"/>
      <c r="P130" s="1"/>
      <c r="Q130" s="2"/>
      <c r="R130" s="1"/>
      <c r="S130" s="2"/>
      <c r="T130" s="1"/>
      <c r="U130" s="2"/>
      <c r="V130" s="275" t="str">
        <f t="shared" si="2"/>
        <v/>
      </c>
      <c r="W130" s="276" t="str">
        <f t="shared" si="3"/>
        <v/>
      </c>
      <c r="X130" s="99"/>
      <c r="Y130" s="40"/>
    </row>
    <row r="131" spans="3:25" ht="26.1" customHeight="1" thickTop="1" thickBot="1">
      <c r="C131" s="32"/>
      <c r="D131" s="33"/>
      <c r="E131" s="32"/>
      <c r="F131" s="34"/>
      <c r="G131" s="139"/>
      <c r="H131" s="140"/>
      <c r="I131" s="34"/>
      <c r="J131" s="1"/>
      <c r="K131" s="2"/>
      <c r="L131" s="1"/>
      <c r="M131" s="2"/>
      <c r="N131" s="1"/>
      <c r="O131" s="2"/>
      <c r="P131" s="1"/>
      <c r="Q131" s="2"/>
      <c r="R131" s="1"/>
      <c r="S131" s="2"/>
      <c r="T131" s="1"/>
      <c r="U131" s="2"/>
      <c r="V131" s="275" t="str">
        <f t="shared" si="2"/>
        <v/>
      </c>
      <c r="W131" s="276" t="str">
        <f t="shared" si="3"/>
        <v/>
      </c>
      <c r="X131" s="99"/>
      <c r="Y131" s="40"/>
    </row>
    <row r="132" spans="3:25" ht="26.1" customHeight="1" thickTop="1" thickBot="1">
      <c r="C132" s="32"/>
      <c r="D132" s="33"/>
      <c r="E132" s="32"/>
      <c r="F132" s="34"/>
      <c r="G132" s="139"/>
      <c r="H132" s="140"/>
      <c r="I132" s="34"/>
      <c r="J132" s="1"/>
      <c r="K132" s="2"/>
      <c r="L132" s="1"/>
      <c r="M132" s="2"/>
      <c r="N132" s="1"/>
      <c r="O132" s="2"/>
      <c r="P132" s="1"/>
      <c r="Q132" s="2"/>
      <c r="R132" s="1"/>
      <c r="S132" s="2"/>
      <c r="T132" s="1"/>
      <c r="U132" s="2"/>
      <c r="V132" s="275" t="str">
        <f t="shared" si="2"/>
        <v/>
      </c>
      <c r="W132" s="276" t="str">
        <f t="shared" si="3"/>
        <v/>
      </c>
      <c r="X132" s="99"/>
      <c r="Y132" s="40"/>
    </row>
    <row r="133" spans="3:25" ht="26.1" customHeight="1" thickTop="1" thickBot="1">
      <c r="C133" s="32"/>
      <c r="D133" s="33"/>
      <c r="E133" s="32"/>
      <c r="F133" s="34"/>
      <c r="G133" s="139"/>
      <c r="H133" s="140"/>
      <c r="I133" s="34"/>
      <c r="J133" s="1"/>
      <c r="K133" s="2"/>
      <c r="L133" s="1"/>
      <c r="M133" s="2"/>
      <c r="N133" s="1"/>
      <c r="O133" s="2"/>
      <c r="P133" s="1"/>
      <c r="Q133" s="2"/>
      <c r="R133" s="1"/>
      <c r="S133" s="2"/>
      <c r="T133" s="1"/>
      <c r="U133" s="2"/>
      <c r="V133" s="275" t="str">
        <f t="shared" si="2"/>
        <v/>
      </c>
      <c r="W133" s="276" t="str">
        <f t="shared" si="3"/>
        <v/>
      </c>
      <c r="X133" s="99"/>
      <c r="Y133" s="40"/>
    </row>
    <row r="134" spans="3:25" ht="26.1" customHeight="1" thickTop="1" thickBot="1">
      <c r="C134" s="32"/>
      <c r="D134" s="33"/>
      <c r="E134" s="32"/>
      <c r="F134" s="34"/>
      <c r="G134" s="139"/>
      <c r="H134" s="140"/>
      <c r="I134" s="34"/>
      <c r="J134" s="1"/>
      <c r="K134" s="2"/>
      <c r="L134" s="1"/>
      <c r="M134" s="2"/>
      <c r="N134" s="1"/>
      <c r="O134" s="2"/>
      <c r="P134" s="1"/>
      <c r="Q134" s="2"/>
      <c r="R134" s="1"/>
      <c r="S134" s="2"/>
      <c r="T134" s="1"/>
      <c r="U134" s="2"/>
      <c r="V134" s="275" t="str">
        <f t="shared" si="2"/>
        <v/>
      </c>
      <c r="W134" s="276" t="str">
        <f t="shared" si="3"/>
        <v/>
      </c>
      <c r="X134" s="99"/>
      <c r="Y134" s="40"/>
    </row>
    <row r="135" spans="3:25" ht="26.1" customHeight="1" thickTop="1" thickBot="1">
      <c r="C135" s="32"/>
      <c r="D135" s="33"/>
      <c r="E135" s="32"/>
      <c r="F135" s="34"/>
      <c r="G135" s="139"/>
      <c r="H135" s="140"/>
      <c r="I135" s="34"/>
      <c r="J135" s="1"/>
      <c r="K135" s="2"/>
      <c r="L135" s="1"/>
      <c r="M135" s="2"/>
      <c r="N135" s="1"/>
      <c r="O135" s="2"/>
      <c r="P135" s="1"/>
      <c r="Q135" s="2"/>
      <c r="R135" s="1"/>
      <c r="S135" s="2"/>
      <c r="T135" s="1"/>
      <c r="U135" s="2"/>
      <c r="V135" s="275" t="str">
        <f t="shared" si="2"/>
        <v/>
      </c>
      <c r="W135" s="276" t="str">
        <f t="shared" si="3"/>
        <v/>
      </c>
      <c r="X135" s="99"/>
      <c r="Y135" s="40"/>
    </row>
    <row r="136" spans="3:25" ht="26.1" customHeight="1" thickTop="1" thickBot="1">
      <c r="C136" s="32"/>
      <c r="D136" s="33"/>
      <c r="E136" s="32"/>
      <c r="F136" s="34"/>
      <c r="G136" s="139"/>
      <c r="H136" s="140"/>
      <c r="I136" s="34"/>
      <c r="J136" s="1"/>
      <c r="K136" s="2"/>
      <c r="L136" s="1"/>
      <c r="M136" s="2"/>
      <c r="N136" s="1"/>
      <c r="O136" s="2"/>
      <c r="P136" s="1"/>
      <c r="Q136" s="2"/>
      <c r="R136" s="1"/>
      <c r="S136" s="2"/>
      <c r="T136" s="1"/>
      <c r="U136" s="2"/>
      <c r="V136" s="275" t="str">
        <f t="shared" si="2"/>
        <v/>
      </c>
      <c r="W136" s="276" t="str">
        <f t="shared" si="3"/>
        <v/>
      </c>
      <c r="X136" s="99"/>
      <c r="Y136" s="40"/>
    </row>
    <row r="137" spans="3:25" ht="26.1" customHeight="1" thickTop="1" thickBot="1">
      <c r="C137" s="32"/>
      <c r="D137" s="33"/>
      <c r="E137" s="32"/>
      <c r="F137" s="34"/>
      <c r="G137" s="139"/>
      <c r="H137" s="140"/>
      <c r="I137" s="34"/>
      <c r="J137" s="1"/>
      <c r="K137" s="2"/>
      <c r="L137" s="1"/>
      <c r="M137" s="2"/>
      <c r="N137" s="1"/>
      <c r="O137" s="2"/>
      <c r="P137" s="1"/>
      <c r="Q137" s="2"/>
      <c r="R137" s="1"/>
      <c r="S137" s="2"/>
      <c r="T137" s="1"/>
      <c r="U137" s="2"/>
      <c r="V137" s="275" t="str">
        <f t="shared" si="2"/>
        <v/>
      </c>
      <c r="W137" s="276" t="str">
        <f t="shared" si="3"/>
        <v/>
      </c>
      <c r="X137" s="99"/>
      <c r="Y137" s="40"/>
    </row>
    <row r="138" spans="3:25" ht="26.1" customHeight="1" thickTop="1" thickBot="1">
      <c r="C138" s="32"/>
      <c r="D138" s="33"/>
      <c r="E138" s="32"/>
      <c r="F138" s="34"/>
      <c r="G138" s="139"/>
      <c r="H138" s="140"/>
      <c r="I138" s="34"/>
      <c r="J138" s="1"/>
      <c r="K138" s="2"/>
      <c r="L138" s="1"/>
      <c r="M138" s="2"/>
      <c r="N138" s="1"/>
      <c r="O138" s="2"/>
      <c r="P138" s="1"/>
      <c r="Q138" s="2"/>
      <c r="R138" s="1"/>
      <c r="S138" s="2"/>
      <c r="T138" s="1"/>
      <c r="U138" s="2"/>
      <c r="V138" s="275" t="str">
        <f t="shared" si="2"/>
        <v/>
      </c>
      <c r="W138" s="276" t="str">
        <f t="shared" si="3"/>
        <v/>
      </c>
      <c r="X138" s="99"/>
      <c r="Y138" s="40"/>
    </row>
    <row r="139" spans="3:25" ht="26.1" customHeight="1" thickTop="1" thickBot="1">
      <c r="C139" s="32"/>
      <c r="D139" s="33"/>
      <c r="E139" s="32"/>
      <c r="F139" s="34"/>
      <c r="G139" s="139"/>
      <c r="H139" s="140"/>
      <c r="I139" s="34"/>
      <c r="J139" s="1"/>
      <c r="K139" s="2"/>
      <c r="L139" s="1"/>
      <c r="M139" s="2"/>
      <c r="N139" s="1"/>
      <c r="O139" s="2"/>
      <c r="P139" s="1"/>
      <c r="Q139" s="2"/>
      <c r="R139" s="1"/>
      <c r="S139" s="2"/>
      <c r="T139" s="1"/>
      <c r="U139" s="2"/>
      <c r="V139" s="275" t="str">
        <f t="shared" si="2"/>
        <v/>
      </c>
      <c r="W139" s="276" t="str">
        <f t="shared" si="3"/>
        <v/>
      </c>
      <c r="X139" s="99"/>
      <c r="Y139" s="40"/>
    </row>
    <row r="140" spans="3:25" ht="26.1" customHeight="1" thickTop="1" thickBot="1">
      <c r="C140" s="32"/>
      <c r="D140" s="33"/>
      <c r="E140" s="32"/>
      <c r="F140" s="34"/>
      <c r="G140" s="139"/>
      <c r="H140" s="140"/>
      <c r="I140" s="34"/>
      <c r="J140" s="1"/>
      <c r="K140" s="2"/>
      <c r="L140" s="1"/>
      <c r="M140" s="2"/>
      <c r="N140" s="1"/>
      <c r="O140" s="2"/>
      <c r="P140" s="1"/>
      <c r="Q140" s="2"/>
      <c r="R140" s="1"/>
      <c r="S140" s="2"/>
      <c r="T140" s="1"/>
      <c r="U140" s="2"/>
      <c r="V140" s="275" t="str">
        <f t="shared" si="2"/>
        <v/>
      </c>
      <c r="W140" s="276" t="str">
        <f t="shared" si="3"/>
        <v/>
      </c>
      <c r="X140" s="99"/>
      <c r="Y140" s="40"/>
    </row>
    <row r="141" spans="3:25" ht="26.1" customHeight="1" thickTop="1" thickBot="1">
      <c r="C141" s="32"/>
      <c r="D141" s="33"/>
      <c r="E141" s="32"/>
      <c r="F141" s="34"/>
      <c r="G141" s="139"/>
      <c r="H141" s="140"/>
      <c r="I141" s="34"/>
      <c r="J141" s="1"/>
      <c r="K141" s="2"/>
      <c r="L141" s="1"/>
      <c r="M141" s="2"/>
      <c r="N141" s="1"/>
      <c r="O141" s="2"/>
      <c r="P141" s="1"/>
      <c r="Q141" s="2"/>
      <c r="R141" s="1"/>
      <c r="S141" s="2"/>
      <c r="T141" s="1"/>
      <c r="U141" s="2"/>
      <c r="V141" s="275" t="str">
        <f t="shared" si="2"/>
        <v/>
      </c>
      <c r="W141" s="276" t="str">
        <f t="shared" si="3"/>
        <v/>
      </c>
      <c r="X141" s="99"/>
      <c r="Y141" s="40"/>
    </row>
    <row r="142" spans="3:25" ht="26.1" customHeight="1" thickTop="1" thickBot="1">
      <c r="C142" s="32"/>
      <c r="D142" s="33"/>
      <c r="E142" s="32"/>
      <c r="F142" s="34"/>
      <c r="G142" s="139"/>
      <c r="H142" s="140"/>
      <c r="I142" s="34"/>
      <c r="J142" s="1"/>
      <c r="K142" s="2"/>
      <c r="L142" s="1"/>
      <c r="M142" s="2"/>
      <c r="N142" s="1"/>
      <c r="O142" s="2"/>
      <c r="P142" s="1"/>
      <c r="Q142" s="2"/>
      <c r="R142" s="1"/>
      <c r="S142" s="2"/>
      <c r="T142" s="1"/>
      <c r="U142" s="2"/>
      <c r="V142" s="275" t="str">
        <f t="shared" si="2"/>
        <v/>
      </c>
      <c r="W142" s="276" t="str">
        <f t="shared" si="3"/>
        <v/>
      </c>
      <c r="X142" s="99"/>
      <c r="Y142" s="40"/>
    </row>
    <row r="143" spans="3:25" ht="26.1" customHeight="1" thickTop="1" thickBot="1">
      <c r="C143" s="32"/>
      <c r="D143" s="33"/>
      <c r="E143" s="32"/>
      <c r="F143" s="34"/>
      <c r="G143" s="139"/>
      <c r="H143" s="140"/>
      <c r="I143" s="34"/>
      <c r="J143" s="1"/>
      <c r="K143" s="2"/>
      <c r="L143" s="1"/>
      <c r="M143" s="2"/>
      <c r="N143" s="1"/>
      <c r="O143" s="2"/>
      <c r="P143" s="1"/>
      <c r="Q143" s="2"/>
      <c r="R143" s="1"/>
      <c r="S143" s="2"/>
      <c r="T143" s="1"/>
      <c r="U143" s="2"/>
      <c r="V143" s="275" t="str">
        <f t="shared" si="2"/>
        <v/>
      </c>
      <c r="W143" s="276" t="str">
        <f t="shared" si="3"/>
        <v/>
      </c>
      <c r="X143" s="99"/>
      <c r="Y143" s="40"/>
    </row>
    <row r="144" spans="3:25" ht="26.1" customHeight="1" thickTop="1" thickBot="1">
      <c r="C144" s="32"/>
      <c r="D144" s="33"/>
      <c r="E144" s="32"/>
      <c r="F144" s="34"/>
      <c r="G144" s="139"/>
      <c r="H144" s="140"/>
      <c r="I144" s="34"/>
      <c r="J144" s="1"/>
      <c r="K144" s="2"/>
      <c r="L144" s="1"/>
      <c r="M144" s="2"/>
      <c r="N144" s="1"/>
      <c r="O144" s="2"/>
      <c r="P144" s="1"/>
      <c r="Q144" s="2"/>
      <c r="R144" s="1"/>
      <c r="S144" s="2"/>
      <c r="T144" s="1"/>
      <c r="U144" s="2"/>
      <c r="V144" s="275" t="str">
        <f t="shared" si="2"/>
        <v/>
      </c>
      <c r="W144" s="276" t="str">
        <f t="shared" si="3"/>
        <v/>
      </c>
      <c r="X144" s="99"/>
      <c r="Y144" s="40"/>
    </row>
    <row r="145" spans="3:25" ht="26.1" customHeight="1" thickTop="1" thickBot="1">
      <c r="C145" s="32"/>
      <c r="D145" s="33"/>
      <c r="E145" s="32"/>
      <c r="F145" s="34"/>
      <c r="G145" s="139"/>
      <c r="H145" s="140"/>
      <c r="I145" s="34"/>
      <c r="J145" s="1"/>
      <c r="K145" s="2"/>
      <c r="L145" s="1"/>
      <c r="M145" s="2"/>
      <c r="N145" s="1"/>
      <c r="O145" s="2"/>
      <c r="P145" s="1"/>
      <c r="Q145" s="2"/>
      <c r="R145" s="1"/>
      <c r="S145" s="2"/>
      <c r="T145" s="1"/>
      <c r="U145" s="2"/>
      <c r="V145" s="275" t="str">
        <f t="shared" si="2"/>
        <v/>
      </c>
      <c r="W145" s="276" t="str">
        <f t="shared" si="3"/>
        <v/>
      </c>
      <c r="X145" s="99"/>
      <c r="Y145" s="40"/>
    </row>
    <row r="146" spans="3:25" ht="26.1" customHeight="1" thickTop="1" thickBot="1">
      <c r="C146" s="32"/>
      <c r="D146" s="33"/>
      <c r="E146" s="32"/>
      <c r="F146" s="34"/>
      <c r="G146" s="139"/>
      <c r="H146" s="140"/>
      <c r="I146" s="34"/>
      <c r="J146" s="1"/>
      <c r="K146" s="2"/>
      <c r="L146" s="1"/>
      <c r="M146" s="2"/>
      <c r="N146" s="1"/>
      <c r="O146" s="2"/>
      <c r="P146" s="1"/>
      <c r="Q146" s="2"/>
      <c r="R146" s="1"/>
      <c r="S146" s="2"/>
      <c r="T146" s="1"/>
      <c r="U146" s="2"/>
      <c r="V146" s="275" t="str">
        <f t="shared" si="2"/>
        <v/>
      </c>
      <c r="W146" s="276" t="str">
        <f t="shared" si="3"/>
        <v/>
      </c>
      <c r="X146" s="99"/>
      <c r="Y146" s="40"/>
    </row>
    <row r="147" spans="3:25" ht="26.1" customHeight="1" thickTop="1" thickBot="1">
      <c r="C147" s="32"/>
      <c r="D147" s="33"/>
      <c r="E147" s="32"/>
      <c r="F147" s="34"/>
      <c r="G147" s="139"/>
      <c r="H147" s="140"/>
      <c r="I147" s="34"/>
      <c r="J147" s="1"/>
      <c r="K147" s="2"/>
      <c r="L147" s="1"/>
      <c r="M147" s="2"/>
      <c r="N147" s="1"/>
      <c r="O147" s="2"/>
      <c r="P147" s="1"/>
      <c r="Q147" s="2"/>
      <c r="R147" s="1"/>
      <c r="S147" s="2"/>
      <c r="T147" s="1"/>
      <c r="U147" s="2"/>
      <c r="V147" s="275" t="str">
        <f t="shared" si="2"/>
        <v/>
      </c>
      <c r="W147" s="276" t="str">
        <f t="shared" si="3"/>
        <v/>
      </c>
      <c r="X147" s="99"/>
      <c r="Y147" s="40"/>
    </row>
    <row r="148" spans="3:25" ht="26.1" customHeight="1" thickTop="1" thickBot="1">
      <c r="C148" s="32"/>
      <c r="D148" s="33"/>
      <c r="E148" s="32"/>
      <c r="F148" s="34"/>
      <c r="G148" s="139"/>
      <c r="H148" s="140"/>
      <c r="I148" s="34"/>
      <c r="J148" s="1"/>
      <c r="K148" s="2"/>
      <c r="L148" s="1"/>
      <c r="M148" s="2"/>
      <c r="N148" s="1"/>
      <c r="O148" s="2"/>
      <c r="P148" s="1"/>
      <c r="Q148" s="2"/>
      <c r="R148" s="1"/>
      <c r="S148" s="2"/>
      <c r="T148" s="1"/>
      <c r="U148" s="2"/>
      <c r="V148" s="275" t="str">
        <f t="shared" si="2"/>
        <v/>
      </c>
      <c r="W148" s="276" t="str">
        <f t="shared" si="3"/>
        <v/>
      </c>
      <c r="X148" s="99"/>
      <c r="Y148" s="40"/>
    </row>
    <row r="149" spans="3:25" ht="26.1" customHeight="1" thickTop="1" thickBot="1">
      <c r="C149" s="32"/>
      <c r="D149" s="33"/>
      <c r="E149" s="32"/>
      <c r="F149" s="34"/>
      <c r="G149" s="139"/>
      <c r="H149" s="140"/>
      <c r="I149" s="34"/>
      <c r="J149" s="1"/>
      <c r="K149" s="2"/>
      <c r="L149" s="1"/>
      <c r="M149" s="2"/>
      <c r="N149" s="1"/>
      <c r="O149" s="2"/>
      <c r="P149" s="1"/>
      <c r="Q149" s="2"/>
      <c r="R149" s="1"/>
      <c r="S149" s="2"/>
      <c r="T149" s="1"/>
      <c r="U149" s="2"/>
      <c r="V149" s="275" t="str">
        <f t="shared" si="2"/>
        <v/>
      </c>
      <c r="W149" s="276" t="str">
        <f t="shared" si="3"/>
        <v/>
      </c>
      <c r="X149" s="99"/>
      <c r="Y149" s="40"/>
    </row>
    <row r="150" spans="3:25" ht="26.1" customHeight="1" thickTop="1" thickBot="1">
      <c r="C150" s="32"/>
      <c r="D150" s="33"/>
      <c r="E150" s="32"/>
      <c r="F150" s="34"/>
      <c r="G150" s="139"/>
      <c r="H150" s="140"/>
      <c r="I150" s="34"/>
      <c r="J150" s="1"/>
      <c r="K150" s="2"/>
      <c r="L150" s="1"/>
      <c r="M150" s="2"/>
      <c r="N150" s="1"/>
      <c r="O150" s="2"/>
      <c r="P150" s="1"/>
      <c r="Q150" s="2"/>
      <c r="R150" s="1"/>
      <c r="S150" s="2"/>
      <c r="T150" s="1"/>
      <c r="U150" s="2"/>
      <c r="V150" s="275" t="str">
        <f t="shared" si="2"/>
        <v/>
      </c>
      <c r="W150" s="276" t="str">
        <f t="shared" si="3"/>
        <v/>
      </c>
      <c r="X150" s="99"/>
      <c r="Y150" s="40"/>
    </row>
    <row r="151" spans="3:25" ht="26.1" customHeight="1" thickTop="1" thickBot="1">
      <c r="C151" s="32"/>
      <c r="D151" s="33"/>
      <c r="E151" s="32"/>
      <c r="F151" s="34"/>
      <c r="G151" s="139"/>
      <c r="H151" s="140"/>
      <c r="I151" s="34"/>
      <c r="J151" s="1"/>
      <c r="K151" s="2"/>
      <c r="L151" s="1"/>
      <c r="M151" s="2"/>
      <c r="N151" s="1"/>
      <c r="O151" s="2"/>
      <c r="P151" s="1"/>
      <c r="Q151" s="2"/>
      <c r="R151" s="1"/>
      <c r="S151" s="2"/>
      <c r="T151" s="1"/>
      <c r="U151" s="2"/>
      <c r="V151" s="275" t="str">
        <f t="shared" si="2"/>
        <v/>
      </c>
      <c r="W151" s="276" t="str">
        <f t="shared" si="3"/>
        <v/>
      </c>
      <c r="X151" s="99"/>
      <c r="Y151" s="40"/>
    </row>
    <row r="152" spans="3:25" ht="26.1" customHeight="1" thickTop="1" thickBot="1">
      <c r="C152" s="32"/>
      <c r="D152" s="33"/>
      <c r="E152" s="32"/>
      <c r="F152" s="34"/>
      <c r="G152" s="139"/>
      <c r="H152" s="140"/>
      <c r="I152" s="34"/>
      <c r="J152" s="1"/>
      <c r="K152" s="2"/>
      <c r="L152" s="1"/>
      <c r="M152" s="2"/>
      <c r="N152" s="1"/>
      <c r="O152" s="2"/>
      <c r="P152" s="1"/>
      <c r="Q152" s="2"/>
      <c r="R152" s="1"/>
      <c r="S152" s="2"/>
      <c r="T152" s="1"/>
      <c r="U152" s="2"/>
      <c r="V152" s="275" t="str">
        <f t="shared" si="2"/>
        <v/>
      </c>
      <c r="W152" s="276" t="str">
        <f t="shared" si="3"/>
        <v/>
      </c>
      <c r="X152" s="99"/>
      <c r="Y152" s="40"/>
    </row>
    <row r="153" spans="3:25" ht="26.1" customHeight="1" thickTop="1" thickBot="1">
      <c r="C153" s="32"/>
      <c r="D153" s="33"/>
      <c r="E153" s="32"/>
      <c r="F153" s="34"/>
      <c r="G153" s="139"/>
      <c r="H153" s="140"/>
      <c r="I153" s="34"/>
      <c r="J153" s="1"/>
      <c r="K153" s="2"/>
      <c r="L153" s="1"/>
      <c r="M153" s="2"/>
      <c r="N153" s="1"/>
      <c r="O153" s="2"/>
      <c r="P153" s="1"/>
      <c r="Q153" s="2"/>
      <c r="R153" s="1"/>
      <c r="S153" s="2"/>
      <c r="T153" s="1"/>
      <c r="U153" s="2"/>
      <c r="V153" s="275" t="str">
        <f t="shared" si="2"/>
        <v/>
      </c>
      <c r="W153" s="276" t="str">
        <f t="shared" si="3"/>
        <v/>
      </c>
      <c r="X153" s="99"/>
      <c r="Y153" s="40"/>
    </row>
    <row r="154" spans="3:25" ht="26.1" customHeight="1" thickTop="1" thickBot="1">
      <c r="C154" s="32"/>
      <c r="D154" s="33"/>
      <c r="E154" s="32"/>
      <c r="F154" s="34"/>
      <c r="G154" s="139"/>
      <c r="H154" s="140"/>
      <c r="I154" s="34"/>
      <c r="J154" s="1"/>
      <c r="K154" s="2"/>
      <c r="L154" s="1"/>
      <c r="M154" s="2"/>
      <c r="N154" s="1"/>
      <c r="O154" s="2"/>
      <c r="P154" s="1"/>
      <c r="Q154" s="2"/>
      <c r="R154" s="1"/>
      <c r="S154" s="2"/>
      <c r="T154" s="1"/>
      <c r="U154" s="2"/>
      <c r="V154" s="275" t="str">
        <f t="shared" si="2"/>
        <v/>
      </c>
      <c r="W154" s="276" t="str">
        <f t="shared" si="3"/>
        <v/>
      </c>
      <c r="X154" s="99"/>
      <c r="Y154" s="40"/>
    </row>
    <row r="155" spans="3:25" ht="26.1" customHeight="1" thickTop="1" thickBot="1">
      <c r="C155" s="32"/>
      <c r="D155" s="33"/>
      <c r="E155" s="32"/>
      <c r="F155" s="34"/>
      <c r="G155" s="139"/>
      <c r="H155" s="140"/>
      <c r="I155" s="34"/>
      <c r="J155" s="1"/>
      <c r="K155" s="2"/>
      <c r="L155" s="1"/>
      <c r="M155" s="2"/>
      <c r="N155" s="1"/>
      <c r="O155" s="2"/>
      <c r="P155" s="1"/>
      <c r="Q155" s="2"/>
      <c r="R155" s="1"/>
      <c r="S155" s="2"/>
      <c r="T155" s="1"/>
      <c r="U155" s="2"/>
      <c r="V155" s="275" t="str">
        <f t="shared" si="2"/>
        <v/>
      </c>
      <c r="W155" s="276" t="str">
        <f t="shared" si="3"/>
        <v/>
      </c>
      <c r="X155" s="99"/>
      <c r="Y155" s="40"/>
    </row>
    <row r="156" spans="3:25" ht="26.1" customHeight="1" thickTop="1" thickBot="1">
      <c r="C156" s="32"/>
      <c r="D156" s="33"/>
      <c r="E156" s="32"/>
      <c r="F156" s="34"/>
      <c r="G156" s="139"/>
      <c r="H156" s="140"/>
      <c r="I156" s="34"/>
      <c r="J156" s="1"/>
      <c r="K156" s="2"/>
      <c r="L156" s="1"/>
      <c r="M156" s="2"/>
      <c r="N156" s="1"/>
      <c r="O156" s="2"/>
      <c r="P156" s="1"/>
      <c r="Q156" s="2"/>
      <c r="R156" s="1"/>
      <c r="S156" s="2"/>
      <c r="T156" s="1"/>
      <c r="U156" s="2"/>
      <c r="V156" s="275" t="str">
        <f t="shared" si="2"/>
        <v/>
      </c>
      <c r="W156" s="276" t="str">
        <f t="shared" si="3"/>
        <v/>
      </c>
      <c r="X156" s="99"/>
      <c r="Y156" s="40"/>
    </row>
    <row r="157" spans="3:25" ht="26.1" customHeight="1" thickTop="1" thickBot="1">
      <c r="C157" s="32"/>
      <c r="D157" s="33"/>
      <c r="E157" s="32"/>
      <c r="F157" s="34"/>
      <c r="G157" s="139"/>
      <c r="H157" s="140"/>
      <c r="I157" s="34"/>
      <c r="J157" s="1"/>
      <c r="K157" s="2"/>
      <c r="L157" s="1"/>
      <c r="M157" s="2"/>
      <c r="N157" s="1"/>
      <c r="O157" s="2"/>
      <c r="P157" s="1"/>
      <c r="Q157" s="2"/>
      <c r="R157" s="1"/>
      <c r="S157" s="2"/>
      <c r="T157" s="1"/>
      <c r="U157" s="2"/>
      <c r="V157" s="275" t="str">
        <f t="shared" ref="V157:V220" si="4">IF(AND(COUNTA(K157,M157,O157,Q157,S157,U157)=0,COUNTA(J157,L157,N157,P157,R157,T157)=6),"x","")</f>
        <v/>
      </c>
      <c r="W157" s="276" t="str">
        <f t="shared" ref="W157:W220" si="5">IF(COUNTA(K157,M157,O157,Q157,S157,U157)=1,"x","")</f>
        <v/>
      </c>
      <c r="X157" s="99"/>
      <c r="Y157" s="40"/>
    </row>
    <row r="158" spans="3:25" ht="26.1" customHeight="1" thickTop="1" thickBot="1">
      <c r="C158" s="32"/>
      <c r="D158" s="33"/>
      <c r="E158" s="32"/>
      <c r="F158" s="34"/>
      <c r="G158" s="139"/>
      <c r="H158" s="140"/>
      <c r="I158" s="34"/>
      <c r="J158" s="1"/>
      <c r="K158" s="2"/>
      <c r="L158" s="1"/>
      <c r="M158" s="2"/>
      <c r="N158" s="1"/>
      <c r="O158" s="2"/>
      <c r="P158" s="1"/>
      <c r="Q158" s="2"/>
      <c r="R158" s="1"/>
      <c r="S158" s="2"/>
      <c r="T158" s="1"/>
      <c r="U158" s="2"/>
      <c r="V158" s="275" t="str">
        <f t="shared" si="4"/>
        <v/>
      </c>
      <c r="W158" s="276" t="str">
        <f t="shared" si="5"/>
        <v/>
      </c>
      <c r="X158" s="99"/>
      <c r="Y158" s="40"/>
    </row>
    <row r="159" spans="3:25" ht="26.1" customHeight="1" thickTop="1" thickBot="1">
      <c r="C159" s="32"/>
      <c r="D159" s="33"/>
      <c r="E159" s="32"/>
      <c r="F159" s="34"/>
      <c r="G159" s="139"/>
      <c r="H159" s="140"/>
      <c r="I159" s="34"/>
      <c r="J159" s="1"/>
      <c r="K159" s="2"/>
      <c r="L159" s="1"/>
      <c r="M159" s="2"/>
      <c r="N159" s="1"/>
      <c r="O159" s="2"/>
      <c r="P159" s="1"/>
      <c r="Q159" s="2"/>
      <c r="R159" s="1"/>
      <c r="S159" s="2"/>
      <c r="T159" s="1"/>
      <c r="U159" s="2"/>
      <c r="V159" s="275" t="str">
        <f t="shared" si="4"/>
        <v/>
      </c>
      <c r="W159" s="276" t="str">
        <f t="shared" si="5"/>
        <v/>
      </c>
      <c r="X159" s="99"/>
      <c r="Y159" s="40"/>
    </row>
    <row r="160" spans="3:25" ht="26.1" customHeight="1" thickTop="1" thickBot="1">
      <c r="C160" s="32"/>
      <c r="D160" s="33"/>
      <c r="E160" s="32"/>
      <c r="F160" s="34"/>
      <c r="G160" s="139"/>
      <c r="H160" s="140"/>
      <c r="I160" s="34"/>
      <c r="J160" s="1"/>
      <c r="K160" s="2"/>
      <c r="L160" s="1"/>
      <c r="M160" s="2"/>
      <c r="N160" s="1"/>
      <c r="O160" s="2"/>
      <c r="P160" s="1"/>
      <c r="Q160" s="2"/>
      <c r="R160" s="1"/>
      <c r="S160" s="2"/>
      <c r="T160" s="1"/>
      <c r="U160" s="2"/>
      <c r="V160" s="275" t="str">
        <f t="shared" si="4"/>
        <v/>
      </c>
      <c r="W160" s="276" t="str">
        <f t="shared" si="5"/>
        <v/>
      </c>
      <c r="X160" s="99"/>
      <c r="Y160" s="40"/>
    </row>
    <row r="161" spans="3:25" ht="26.1" customHeight="1" thickTop="1" thickBot="1">
      <c r="C161" s="32"/>
      <c r="D161" s="33"/>
      <c r="E161" s="32"/>
      <c r="F161" s="34"/>
      <c r="G161" s="139"/>
      <c r="H161" s="140"/>
      <c r="I161" s="34"/>
      <c r="J161" s="1"/>
      <c r="K161" s="2"/>
      <c r="L161" s="1"/>
      <c r="M161" s="2"/>
      <c r="N161" s="1"/>
      <c r="O161" s="2"/>
      <c r="P161" s="1"/>
      <c r="Q161" s="2"/>
      <c r="R161" s="1"/>
      <c r="S161" s="2"/>
      <c r="T161" s="1"/>
      <c r="U161" s="2"/>
      <c r="V161" s="275" t="str">
        <f t="shared" si="4"/>
        <v/>
      </c>
      <c r="W161" s="276" t="str">
        <f t="shared" si="5"/>
        <v/>
      </c>
      <c r="X161" s="99"/>
      <c r="Y161" s="40"/>
    </row>
    <row r="162" spans="3:25" ht="26.1" customHeight="1" thickTop="1" thickBot="1">
      <c r="C162" s="32"/>
      <c r="D162" s="33"/>
      <c r="E162" s="32"/>
      <c r="F162" s="34"/>
      <c r="G162" s="139"/>
      <c r="H162" s="140"/>
      <c r="I162" s="34"/>
      <c r="J162" s="1"/>
      <c r="K162" s="2"/>
      <c r="L162" s="1"/>
      <c r="M162" s="2"/>
      <c r="N162" s="1"/>
      <c r="O162" s="2"/>
      <c r="P162" s="1"/>
      <c r="Q162" s="2"/>
      <c r="R162" s="1"/>
      <c r="S162" s="2"/>
      <c r="T162" s="1"/>
      <c r="U162" s="2"/>
      <c r="V162" s="275" t="str">
        <f t="shared" si="4"/>
        <v/>
      </c>
      <c r="W162" s="276" t="str">
        <f t="shared" si="5"/>
        <v/>
      </c>
      <c r="X162" s="99"/>
      <c r="Y162" s="40"/>
    </row>
    <row r="163" spans="3:25" ht="26.1" customHeight="1" thickTop="1" thickBot="1">
      <c r="C163" s="32"/>
      <c r="D163" s="33"/>
      <c r="E163" s="32"/>
      <c r="F163" s="34"/>
      <c r="G163" s="139"/>
      <c r="H163" s="140"/>
      <c r="I163" s="34"/>
      <c r="J163" s="1"/>
      <c r="K163" s="2"/>
      <c r="L163" s="1"/>
      <c r="M163" s="2"/>
      <c r="N163" s="1"/>
      <c r="O163" s="2"/>
      <c r="P163" s="1"/>
      <c r="Q163" s="2"/>
      <c r="R163" s="1"/>
      <c r="S163" s="2"/>
      <c r="T163" s="1"/>
      <c r="U163" s="2"/>
      <c r="V163" s="275" t="str">
        <f t="shared" si="4"/>
        <v/>
      </c>
      <c r="W163" s="276" t="str">
        <f t="shared" si="5"/>
        <v/>
      </c>
      <c r="X163" s="99"/>
      <c r="Y163" s="40"/>
    </row>
    <row r="164" spans="3:25" ht="26.1" customHeight="1" thickTop="1" thickBot="1">
      <c r="C164" s="32"/>
      <c r="D164" s="33"/>
      <c r="E164" s="32"/>
      <c r="F164" s="34"/>
      <c r="G164" s="139"/>
      <c r="H164" s="140"/>
      <c r="I164" s="34"/>
      <c r="J164" s="1"/>
      <c r="K164" s="2"/>
      <c r="L164" s="1"/>
      <c r="M164" s="2"/>
      <c r="N164" s="1"/>
      <c r="O164" s="2"/>
      <c r="P164" s="1"/>
      <c r="Q164" s="2"/>
      <c r="R164" s="1"/>
      <c r="S164" s="2"/>
      <c r="T164" s="1"/>
      <c r="U164" s="2"/>
      <c r="V164" s="275" t="str">
        <f t="shared" si="4"/>
        <v/>
      </c>
      <c r="W164" s="276" t="str">
        <f t="shared" si="5"/>
        <v/>
      </c>
      <c r="X164" s="99"/>
      <c r="Y164" s="40"/>
    </row>
    <row r="165" spans="3:25" ht="26.1" customHeight="1" thickTop="1" thickBot="1">
      <c r="C165" s="32"/>
      <c r="D165" s="33"/>
      <c r="E165" s="32"/>
      <c r="F165" s="34"/>
      <c r="G165" s="139"/>
      <c r="H165" s="140"/>
      <c r="I165" s="34"/>
      <c r="J165" s="1"/>
      <c r="K165" s="2"/>
      <c r="L165" s="1"/>
      <c r="M165" s="2"/>
      <c r="N165" s="1"/>
      <c r="O165" s="2"/>
      <c r="P165" s="1"/>
      <c r="Q165" s="2"/>
      <c r="R165" s="1"/>
      <c r="S165" s="2"/>
      <c r="T165" s="1"/>
      <c r="U165" s="2"/>
      <c r="V165" s="275" t="str">
        <f t="shared" si="4"/>
        <v/>
      </c>
      <c r="W165" s="276" t="str">
        <f t="shared" si="5"/>
        <v/>
      </c>
      <c r="X165" s="99"/>
      <c r="Y165" s="40"/>
    </row>
    <row r="166" spans="3:25" ht="26.1" customHeight="1" thickTop="1" thickBot="1">
      <c r="C166" s="32"/>
      <c r="D166" s="33"/>
      <c r="E166" s="32"/>
      <c r="F166" s="34"/>
      <c r="G166" s="139"/>
      <c r="H166" s="140"/>
      <c r="I166" s="34"/>
      <c r="J166" s="1"/>
      <c r="K166" s="2"/>
      <c r="L166" s="1"/>
      <c r="M166" s="2"/>
      <c r="N166" s="1"/>
      <c r="O166" s="2"/>
      <c r="P166" s="1"/>
      <c r="Q166" s="2"/>
      <c r="R166" s="1"/>
      <c r="S166" s="2"/>
      <c r="T166" s="1"/>
      <c r="U166" s="2"/>
      <c r="V166" s="275" t="str">
        <f t="shared" si="4"/>
        <v/>
      </c>
      <c r="W166" s="276" t="str">
        <f t="shared" si="5"/>
        <v/>
      </c>
      <c r="X166" s="99"/>
      <c r="Y166" s="40"/>
    </row>
    <row r="167" spans="3:25" ht="26.1" customHeight="1" thickTop="1" thickBot="1">
      <c r="C167" s="32"/>
      <c r="D167" s="33"/>
      <c r="E167" s="32"/>
      <c r="F167" s="34"/>
      <c r="G167" s="139"/>
      <c r="H167" s="140"/>
      <c r="I167" s="34"/>
      <c r="J167" s="1"/>
      <c r="K167" s="2"/>
      <c r="L167" s="1"/>
      <c r="M167" s="2"/>
      <c r="N167" s="1"/>
      <c r="O167" s="2"/>
      <c r="P167" s="1"/>
      <c r="Q167" s="2"/>
      <c r="R167" s="1"/>
      <c r="S167" s="2"/>
      <c r="T167" s="1"/>
      <c r="U167" s="2"/>
      <c r="V167" s="275" t="str">
        <f t="shared" si="4"/>
        <v/>
      </c>
      <c r="W167" s="276" t="str">
        <f t="shared" si="5"/>
        <v/>
      </c>
      <c r="X167" s="99"/>
      <c r="Y167" s="40"/>
    </row>
    <row r="168" spans="3:25" ht="26.1" customHeight="1" thickTop="1" thickBot="1">
      <c r="C168" s="32"/>
      <c r="D168" s="33"/>
      <c r="E168" s="32"/>
      <c r="F168" s="34"/>
      <c r="G168" s="139"/>
      <c r="H168" s="140"/>
      <c r="I168" s="34"/>
      <c r="J168" s="1"/>
      <c r="K168" s="2"/>
      <c r="L168" s="1"/>
      <c r="M168" s="2"/>
      <c r="N168" s="1"/>
      <c r="O168" s="2"/>
      <c r="P168" s="1"/>
      <c r="Q168" s="2"/>
      <c r="R168" s="1"/>
      <c r="S168" s="2"/>
      <c r="T168" s="1"/>
      <c r="U168" s="2"/>
      <c r="V168" s="275" t="str">
        <f t="shared" si="4"/>
        <v/>
      </c>
      <c r="W168" s="276" t="str">
        <f t="shared" si="5"/>
        <v/>
      </c>
      <c r="X168" s="99"/>
      <c r="Y168" s="40"/>
    </row>
    <row r="169" spans="3:25" ht="26.1" customHeight="1" thickTop="1" thickBot="1">
      <c r="C169" s="32"/>
      <c r="D169" s="33"/>
      <c r="E169" s="32"/>
      <c r="F169" s="34"/>
      <c r="G169" s="139"/>
      <c r="H169" s="140"/>
      <c r="I169" s="34"/>
      <c r="J169" s="1"/>
      <c r="K169" s="2"/>
      <c r="L169" s="1"/>
      <c r="M169" s="2"/>
      <c r="N169" s="1"/>
      <c r="O169" s="2"/>
      <c r="P169" s="1"/>
      <c r="Q169" s="2"/>
      <c r="R169" s="1"/>
      <c r="S169" s="2"/>
      <c r="T169" s="1"/>
      <c r="U169" s="2"/>
      <c r="V169" s="275" t="str">
        <f t="shared" si="4"/>
        <v/>
      </c>
      <c r="W169" s="276" t="str">
        <f t="shared" si="5"/>
        <v/>
      </c>
      <c r="X169" s="99"/>
      <c r="Y169" s="40"/>
    </row>
    <row r="170" spans="3:25" ht="26.1" customHeight="1" thickTop="1" thickBot="1">
      <c r="C170" s="32"/>
      <c r="D170" s="33"/>
      <c r="E170" s="32"/>
      <c r="F170" s="34"/>
      <c r="G170" s="139"/>
      <c r="H170" s="140"/>
      <c r="I170" s="34"/>
      <c r="J170" s="1"/>
      <c r="K170" s="2"/>
      <c r="L170" s="1"/>
      <c r="M170" s="2"/>
      <c r="N170" s="1"/>
      <c r="O170" s="2"/>
      <c r="P170" s="1"/>
      <c r="Q170" s="2"/>
      <c r="R170" s="1"/>
      <c r="S170" s="2"/>
      <c r="T170" s="1"/>
      <c r="U170" s="2"/>
      <c r="V170" s="275" t="str">
        <f t="shared" si="4"/>
        <v/>
      </c>
      <c r="W170" s="276" t="str">
        <f t="shared" si="5"/>
        <v/>
      </c>
      <c r="X170" s="99"/>
      <c r="Y170" s="40"/>
    </row>
    <row r="171" spans="3:25" ht="26.1" customHeight="1" thickTop="1" thickBot="1">
      <c r="C171" s="32"/>
      <c r="D171" s="33"/>
      <c r="E171" s="32"/>
      <c r="F171" s="34"/>
      <c r="G171" s="139"/>
      <c r="H171" s="140"/>
      <c r="I171" s="34"/>
      <c r="J171" s="1"/>
      <c r="K171" s="2"/>
      <c r="L171" s="1"/>
      <c r="M171" s="2"/>
      <c r="N171" s="1"/>
      <c r="O171" s="2"/>
      <c r="P171" s="1"/>
      <c r="Q171" s="2"/>
      <c r="R171" s="1"/>
      <c r="S171" s="2"/>
      <c r="T171" s="1"/>
      <c r="U171" s="2"/>
      <c r="V171" s="275" t="str">
        <f t="shared" si="4"/>
        <v/>
      </c>
      <c r="W171" s="276" t="str">
        <f t="shared" si="5"/>
        <v/>
      </c>
      <c r="X171" s="99"/>
      <c r="Y171" s="40"/>
    </row>
    <row r="172" spans="3:25" ht="26.1" customHeight="1" thickTop="1" thickBot="1">
      <c r="C172" s="32"/>
      <c r="D172" s="33"/>
      <c r="E172" s="32"/>
      <c r="F172" s="34"/>
      <c r="G172" s="139"/>
      <c r="H172" s="140"/>
      <c r="I172" s="34"/>
      <c r="J172" s="1"/>
      <c r="K172" s="2"/>
      <c r="L172" s="1"/>
      <c r="M172" s="2"/>
      <c r="N172" s="1"/>
      <c r="O172" s="2"/>
      <c r="P172" s="1"/>
      <c r="Q172" s="2"/>
      <c r="R172" s="1"/>
      <c r="S172" s="2"/>
      <c r="T172" s="1"/>
      <c r="U172" s="2"/>
      <c r="V172" s="275" t="str">
        <f t="shared" si="4"/>
        <v/>
      </c>
      <c r="W172" s="276" t="str">
        <f t="shared" si="5"/>
        <v/>
      </c>
      <c r="X172" s="99"/>
      <c r="Y172" s="40"/>
    </row>
    <row r="173" spans="3:25" ht="17.45" customHeight="1" thickTop="1" thickBot="1">
      <c r="C173" s="272"/>
      <c r="D173" s="272"/>
      <c r="E173" s="272"/>
      <c r="F173" s="272"/>
      <c r="G173" s="272"/>
      <c r="H173" s="272"/>
      <c r="I173" s="272"/>
      <c r="J173" s="221"/>
      <c r="K173" s="222"/>
      <c r="L173" s="221"/>
      <c r="M173" s="222"/>
      <c r="N173" s="221"/>
      <c r="O173" s="222"/>
      <c r="P173" s="221"/>
      <c r="Q173" s="222"/>
      <c r="R173" s="221"/>
      <c r="S173" s="222"/>
      <c r="T173" s="221"/>
      <c r="U173" s="222"/>
      <c r="V173" s="169" t="str">
        <f t="shared" si="4"/>
        <v/>
      </c>
      <c r="W173" s="39" t="str">
        <f t="shared" si="5"/>
        <v/>
      </c>
      <c r="X173" s="273"/>
      <c r="Y173" s="10"/>
    </row>
    <row r="174" spans="3:25" ht="21.75" thickTop="1" thickBot="1">
      <c r="C174" s="272"/>
      <c r="D174" s="272"/>
      <c r="E174" s="272"/>
      <c r="F174" s="272"/>
      <c r="G174" s="272"/>
      <c r="H174" s="272"/>
      <c r="I174" s="272"/>
      <c r="J174" s="221"/>
      <c r="K174" s="222"/>
      <c r="L174" s="221"/>
      <c r="M174" s="222"/>
      <c r="N174" s="221"/>
      <c r="O174" s="222"/>
      <c r="P174" s="221"/>
      <c r="Q174" s="222"/>
      <c r="R174" s="221"/>
      <c r="S174" s="222"/>
      <c r="T174" s="221"/>
      <c r="U174" s="222"/>
      <c r="V174" s="169" t="str">
        <f t="shared" si="4"/>
        <v/>
      </c>
      <c r="W174" s="39" t="str">
        <f t="shared" si="5"/>
        <v/>
      </c>
      <c r="X174" s="17"/>
      <c r="Y174" s="10"/>
    </row>
    <row r="175" spans="3:25" ht="21.75" thickTop="1" thickBot="1">
      <c r="C175" s="10"/>
      <c r="D175" s="17"/>
      <c r="E175" s="17"/>
      <c r="F175" s="17"/>
      <c r="G175" s="17"/>
      <c r="H175" s="17"/>
      <c r="I175" s="17"/>
      <c r="J175" s="221"/>
      <c r="K175" s="222"/>
      <c r="L175" s="221"/>
      <c r="M175" s="222"/>
      <c r="N175" s="221"/>
      <c r="O175" s="222"/>
      <c r="P175" s="221"/>
      <c r="Q175" s="222"/>
      <c r="R175" s="221"/>
      <c r="S175" s="222"/>
      <c r="T175" s="221"/>
      <c r="U175" s="222"/>
      <c r="V175" s="169" t="str">
        <f t="shared" si="4"/>
        <v/>
      </c>
      <c r="W175" s="39" t="str">
        <f t="shared" si="5"/>
        <v/>
      </c>
      <c r="X175" s="10"/>
      <c r="Y175" s="10"/>
    </row>
    <row r="176" spans="3:25" ht="21.75" thickTop="1" thickBot="1">
      <c r="C176" s="10"/>
      <c r="D176" s="17"/>
      <c r="E176" s="17"/>
      <c r="F176" s="17"/>
      <c r="G176" s="17"/>
      <c r="H176" s="17"/>
      <c r="I176" s="17"/>
      <c r="J176" s="221"/>
      <c r="K176" s="222"/>
      <c r="L176" s="221"/>
      <c r="M176" s="222"/>
      <c r="N176" s="221"/>
      <c r="O176" s="222"/>
      <c r="P176" s="221"/>
      <c r="Q176" s="222"/>
      <c r="R176" s="221"/>
      <c r="S176" s="222"/>
      <c r="T176" s="221"/>
      <c r="U176" s="222"/>
      <c r="V176" s="169" t="str">
        <f t="shared" si="4"/>
        <v/>
      </c>
      <c r="W176" s="39" t="str">
        <f t="shared" si="5"/>
        <v/>
      </c>
      <c r="X176" s="10"/>
      <c r="Y176" s="10"/>
    </row>
    <row r="177" spans="3:25" ht="21.75" thickTop="1" thickBot="1">
      <c r="C177" s="10"/>
      <c r="D177" s="17"/>
      <c r="E177" s="17"/>
      <c r="F177" s="17"/>
      <c r="G177" s="17"/>
      <c r="H177" s="17"/>
      <c r="I177" s="17"/>
      <c r="J177" s="221"/>
      <c r="K177" s="222"/>
      <c r="L177" s="221"/>
      <c r="M177" s="222"/>
      <c r="N177" s="221"/>
      <c r="O177" s="222"/>
      <c r="P177" s="221"/>
      <c r="Q177" s="222"/>
      <c r="R177" s="221"/>
      <c r="S177" s="222"/>
      <c r="T177" s="221"/>
      <c r="U177" s="222"/>
      <c r="V177" s="169" t="str">
        <f t="shared" si="4"/>
        <v/>
      </c>
      <c r="W177" s="39" t="str">
        <f t="shared" si="5"/>
        <v/>
      </c>
      <c r="X177" s="10"/>
      <c r="Y177" s="10"/>
    </row>
    <row r="178" spans="3:25" ht="21.75" thickTop="1" thickBot="1">
      <c r="C178" s="10"/>
      <c r="D178" s="17"/>
      <c r="E178" s="17"/>
      <c r="F178" s="17"/>
      <c r="G178" s="17"/>
      <c r="H178" s="17"/>
      <c r="I178" s="17"/>
      <c r="J178" s="221"/>
      <c r="K178" s="222"/>
      <c r="L178" s="221"/>
      <c r="M178" s="222"/>
      <c r="N178" s="221"/>
      <c r="O178" s="222"/>
      <c r="P178" s="221"/>
      <c r="Q178" s="222"/>
      <c r="R178" s="221"/>
      <c r="S178" s="222"/>
      <c r="T178" s="221"/>
      <c r="U178" s="222"/>
      <c r="V178" s="169" t="str">
        <f t="shared" si="4"/>
        <v/>
      </c>
      <c r="W178" s="39" t="str">
        <f t="shared" si="5"/>
        <v/>
      </c>
      <c r="X178" s="10"/>
      <c r="Y178" s="10"/>
    </row>
    <row r="179" spans="3:25" ht="21.75" thickTop="1" thickBot="1">
      <c r="C179" s="10"/>
      <c r="D179" s="17"/>
      <c r="E179" s="17"/>
      <c r="F179" s="17"/>
      <c r="G179" s="17"/>
      <c r="H179" s="17"/>
      <c r="I179" s="17"/>
      <c r="J179" s="221"/>
      <c r="K179" s="222"/>
      <c r="L179" s="221"/>
      <c r="M179" s="222"/>
      <c r="N179" s="221"/>
      <c r="O179" s="222"/>
      <c r="P179" s="221"/>
      <c r="Q179" s="222"/>
      <c r="R179" s="221"/>
      <c r="S179" s="222"/>
      <c r="T179" s="221"/>
      <c r="U179" s="222"/>
      <c r="V179" s="169" t="str">
        <f t="shared" si="4"/>
        <v/>
      </c>
      <c r="W179" s="39" t="str">
        <f t="shared" si="5"/>
        <v/>
      </c>
      <c r="X179" s="10"/>
      <c r="Y179" s="10"/>
    </row>
    <row r="180" spans="3:25" ht="21.75" thickTop="1" thickBot="1">
      <c r="C180" s="10"/>
      <c r="D180" s="17"/>
      <c r="E180" s="17"/>
      <c r="F180" s="17"/>
      <c r="G180" s="17"/>
      <c r="H180" s="17"/>
      <c r="I180" s="17"/>
      <c r="J180" s="221"/>
      <c r="K180" s="222"/>
      <c r="L180" s="221"/>
      <c r="M180" s="222"/>
      <c r="N180" s="221"/>
      <c r="O180" s="222"/>
      <c r="P180" s="221"/>
      <c r="Q180" s="222"/>
      <c r="R180" s="221"/>
      <c r="S180" s="222"/>
      <c r="T180" s="221"/>
      <c r="U180" s="222"/>
      <c r="V180" s="169" t="str">
        <f t="shared" si="4"/>
        <v/>
      </c>
      <c r="W180" s="39" t="str">
        <f t="shared" si="5"/>
        <v/>
      </c>
      <c r="X180" s="10"/>
      <c r="Y180" s="10"/>
    </row>
    <row r="181" spans="3:25" ht="21.75" thickTop="1" thickBot="1">
      <c r="C181" s="10"/>
      <c r="D181" s="17"/>
      <c r="E181" s="17"/>
      <c r="F181" s="17"/>
      <c r="G181" s="17"/>
      <c r="H181" s="17"/>
      <c r="I181" s="17"/>
      <c r="J181" s="221"/>
      <c r="K181" s="222"/>
      <c r="L181" s="221"/>
      <c r="M181" s="222"/>
      <c r="N181" s="221"/>
      <c r="O181" s="222"/>
      <c r="P181" s="221"/>
      <c r="Q181" s="222"/>
      <c r="R181" s="221"/>
      <c r="S181" s="222"/>
      <c r="T181" s="221"/>
      <c r="U181" s="222"/>
      <c r="V181" s="169" t="str">
        <f t="shared" si="4"/>
        <v/>
      </c>
      <c r="W181" s="39" t="str">
        <f t="shared" si="5"/>
        <v/>
      </c>
      <c r="X181" s="10"/>
      <c r="Y181" s="10"/>
    </row>
    <row r="182" spans="3:25" ht="21.75" thickTop="1" thickBot="1">
      <c r="C182" s="10"/>
      <c r="D182" s="17"/>
      <c r="E182" s="17"/>
      <c r="F182" s="17"/>
      <c r="G182" s="17"/>
      <c r="H182" s="17"/>
      <c r="I182" s="17"/>
      <c r="J182" s="221"/>
      <c r="K182" s="222"/>
      <c r="L182" s="221"/>
      <c r="M182" s="222"/>
      <c r="N182" s="221"/>
      <c r="O182" s="222"/>
      <c r="P182" s="221"/>
      <c r="Q182" s="222"/>
      <c r="R182" s="221"/>
      <c r="S182" s="222"/>
      <c r="T182" s="221"/>
      <c r="U182" s="222"/>
      <c r="V182" s="169" t="str">
        <f t="shared" si="4"/>
        <v/>
      </c>
      <c r="W182" s="39" t="str">
        <f t="shared" si="5"/>
        <v/>
      </c>
      <c r="X182" s="10"/>
      <c r="Y182" s="10"/>
    </row>
    <row r="183" spans="3:25" ht="21.75" thickTop="1" thickBot="1">
      <c r="C183" s="10"/>
      <c r="D183" s="17"/>
      <c r="E183" s="17"/>
      <c r="F183" s="17"/>
      <c r="G183" s="17"/>
      <c r="H183" s="17"/>
      <c r="I183" s="17"/>
      <c r="J183" s="221"/>
      <c r="K183" s="222"/>
      <c r="L183" s="221"/>
      <c r="M183" s="222"/>
      <c r="N183" s="221"/>
      <c r="O183" s="222"/>
      <c r="P183" s="221"/>
      <c r="Q183" s="222"/>
      <c r="R183" s="221"/>
      <c r="S183" s="222"/>
      <c r="T183" s="221"/>
      <c r="U183" s="222"/>
      <c r="V183" s="169" t="str">
        <f t="shared" si="4"/>
        <v/>
      </c>
      <c r="W183" s="39" t="str">
        <f t="shared" si="5"/>
        <v/>
      </c>
      <c r="X183" s="10"/>
      <c r="Y183" s="10"/>
    </row>
    <row r="184" spans="3:25" ht="21.75" thickTop="1" thickBot="1">
      <c r="C184" s="10"/>
      <c r="D184" s="17"/>
      <c r="E184" s="17"/>
      <c r="F184" s="17"/>
      <c r="G184" s="17"/>
      <c r="H184" s="17"/>
      <c r="I184" s="17"/>
      <c r="J184" s="221"/>
      <c r="K184" s="222"/>
      <c r="L184" s="221"/>
      <c r="M184" s="222"/>
      <c r="N184" s="221"/>
      <c r="O184" s="222"/>
      <c r="P184" s="221"/>
      <c r="Q184" s="222"/>
      <c r="R184" s="221"/>
      <c r="S184" s="222"/>
      <c r="T184" s="221"/>
      <c r="U184" s="222"/>
      <c r="V184" s="169" t="str">
        <f t="shared" si="4"/>
        <v/>
      </c>
      <c r="W184" s="39" t="str">
        <f t="shared" si="5"/>
        <v/>
      </c>
      <c r="X184" s="10"/>
      <c r="Y184" s="10"/>
    </row>
    <row r="185" spans="3:25" ht="21.75" thickTop="1" thickBot="1">
      <c r="C185" s="10"/>
      <c r="D185" s="17"/>
      <c r="E185" s="17"/>
      <c r="F185" s="17"/>
      <c r="G185" s="17"/>
      <c r="H185" s="17"/>
      <c r="I185" s="17"/>
      <c r="J185" s="221"/>
      <c r="K185" s="222"/>
      <c r="L185" s="221"/>
      <c r="M185" s="222"/>
      <c r="N185" s="221"/>
      <c r="O185" s="222"/>
      <c r="P185" s="221"/>
      <c r="Q185" s="222"/>
      <c r="R185" s="221"/>
      <c r="S185" s="222"/>
      <c r="T185" s="221"/>
      <c r="U185" s="222"/>
      <c r="V185" s="169" t="str">
        <f t="shared" si="4"/>
        <v/>
      </c>
      <c r="W185" s="39" t="str">
        <f t="shared" si="5"/>
        <v/>
      </c>
      <c r="X185" s="10"/>
      <c r="Y185" s="10"/>
    </row>
    <row r="186" spans="3:25" ht="21.75" thickTop="1" thickBot="1">
      <c r="D186" s="274"/>
      <c r="E186" s="274"/>
      <c r="F186" s="274"/>
      <c r="G186" s="274"/>
      <c r="H186" s="274"/>
      <c r="I186" s="274"/>
      <c r="J186" s="221"/>
      <c r="K186" s="222"/>
      <c r="L186" s="221"/>
      <c r="M186" s="222"/>
      <c r="N186" s="221"/>
      <c r="O186" s="222"/>
      <c r="P186" s="221"/>
      <c r="Q186" s="222"/>
      <c r="R186" s="221"/>
      <c r="S186" s="222"/>
      <c r="T186" s="221"/>
      <c r="U186" s="222"/>
      <c r="V186" s="169" t="str">
        <f t="shared" si="4"/>
        <v/>
      </c>
      <c r="W186" s="39" t="str">
        <f t="shared" si="5"/>
        <v/>
      </c>
    </row>
    <row r="187" spans="3:25" ht="21.75" thickTop="1" thickBot="1">
      <c r="D187" s="274"/>
      <c r="E187" s="274"/>
      <c r="F187" s="274"/>
      <c r="G187" s="274"/>
      <c r="H187" s="274"/>
      <c r="I187" s="274"/>
      <c r="J187" s="221"/>
      <c r="K187" s="222"/>
      <c r="L187" s="221"/>
      <c r="M187" s="222"/>
      <c r="N187" s="221"/>
      <c r="O187" s="222"/>
      <c r="P187" s="221"/>
      <c r="Q187" s="222"/>
      <c r="R187" s="221"/>
      <c r="S187" s="222"/>
      <c r="T187" s="221"/>
      <c r="U187" s="222"/>
      <c r="V187" s="169" t="str">
        <f t="shared" si="4"/>
        <v/>
      </c>
      <c r="W187" s="39" t="str">
        <f t="shared" si="5"/>
        <v/>
      </c>
    </row>
    <row r="188" spans="3:25" ht="21.75" thickTop="1" thickBot="1">
      <c r="D188" s="274"/>
      <c r="E188" s="274"/>
      <c r="F188" s="274"/>
      <c r="G188" s="274"/>
      <c r="H188" s="274"/>
      <c r="I188" s="274"/>
      <c r="J188" s="221"/>
      <c r="K188" s="222"/>
      <c r="L188" s="221"/>
      <c r="M188" s="222"/>
      <c r="N188" s="221"/>
      <c r="O188" s="222"/>
      <c r="P188" s="221"/>
      <c r="Q188" s="222"/>
      <c r="R188" s="221"/>
      <c r="S188" s="222"/>
      <c r="T188" s="221"/>
      <c r="U188" s="222"/>
      <c r="V188" s="169" t="str">
        <f t="shared" si="4"/>
        <v/>
      </c>
      <c r="W188" s="39" t="str">
        <f t="shared" si="5"/>
        <v/>
      </c>
    </row>
    <row r="189" spans="3:25" ht="21.75" thickTop="1" thickBot="1">
      <c r="D189" s="274"/>
      <c r="E189" s="274"/>
      <c r="F189" s="274"/>
      <c r="G189" s="274"/>
      <c r="H189" s="274"/>
      <c r="I189" s="274"/>
      <c r="J189" s="221"/>
      <c r="K189" s="222"/>
      <c r="L189" s="221"/>
      <c r="M189" s="222"/>
      <c r="N189" s="221"/>
      <c r="O189" s="222"/>
      <c r="P189" s="221"/>
      <c r="Q189" s="222"/>
      <c r="R189" s="221"/>
      <c r="S189" s="222"/>
      <c r="T189" s="221"/>
      <c r="U189" s="222"/>
      <c r="V189" s="169" t="str">
        <f t="shared" si="4"/>
        <v/>
      </c>
      <c r="W189" s="39" t="str">
        <f t="shared" si="5"/>
        <v/>
      </c>
    </row>
    <row r="190" spans="3:25" ht="21.75" thickTop="1" thickBot="1">
      <c r="D190" s="274"/>
      <c r="E190" s="274"/>
      <c r="F190" s="274"/>
      <c r="G190" s="274"/>
      <c r="H190" s="274"/>
      <c r="I190" s="274"/>
      <c r="J190" s="221"/>
      <c r="K190" s="222"/>
      <c r="L190" s="221"/>
      <c r="M190" s="222"/>
      <c r="N190" s="221"/>
      <c r="O190" s="222"/>
      <c r="P190" s="221"/>
      <c r="Q190" s="222"/>
      <c r="R190" s="221"/>
      <c r="S190" s="222"/>
      <c r="T190" s="221"/>
      <c r="U190" s="222"/>
      <c r="V190" s="169" t="str">
        <f t="shared" si="4"/>
        <v/>
      </c>
      <c r="W190" s="39" t="str">
        <f t="shared" si="5"/>
        <v/>
      </c>
    </row>
    <row r="191" spans="3:25" ht="21.75" thickTop="1" thickBot="1">
      <c r="D191" s="274"/>
      <c r="E191" s="274"/>
      <c r="F191" s="274"/>
      <c r="G191" s="274"/>
      <c r="H191" s="274"/>
      <c r="I191" s="274"/>
      <c r="J191" s="221"/>
      <c r="K191" s="222"/>
      <c r="L191" s="221"/>
      <c r="M191" s="222"/>
      <c r="N191" s="221"/>
      <c r="O191" s="222"/>
      <c r="P191" s="221"/>
      <c r="Q191" s="222"/>
      <c r="R191" s="221"/>
      <c r="S191" s="222"/>
      <c r="T191" s="221"/>
      <c r="U191" s="222"/>
      <c r="V191" s="169" t="str">
        <f t="shared" si="4"/>
        <v/>
      </c>
      <c r="W191" s="39" t="str">
        <f t="shared" si="5"/>
        <v/>
      </c>
    </row>
    <row r="192" spans="3:25" ht="21.75" thickTop="1" thickBot="1">
      <c r="D192" s="274"/>
      <c r="E192" s="274"/>
      <c r="F192" s="274"/>
      <c r="G192" s="274"/>
      <c r="H192" s="274"/>
      <c r="I192" s="274"/>
      <c r="J192" s="221"/>
      <c r="K192" s="222"/>
      <c r="L192" s="221"/>
      <c r="M192" s="222"/>
      <c r="N192" s="221"/>
      <c r="O192" s="222"/>
      <c r="P192" s="221"/>
      <c r="Q192" s="222"/>
      <c r="R192" s="221"/>
      <c r="S192" s="222"/>
      <c r="T192" s="221"/>
      <c r="U192" s="222"/>
      <c r="V192" s="169" t="str">
        <f t="shared" si="4"/>
        <v/>
      </c>
      <c r="W192" s="39" t="str">
        <f t="shared" si="5"/>
        <v/>
      </c>
    </row>
    <row r="193" spans="4:23" ht="21.75" thickTop="1" thickBot="1">
      <c r="D193" s="274"/>
      <c r="E193" s="274"/>
      <c r="F193" s="274"/>
      <c r="G193" s="274"/>
      <c r="H193" s="274"/>
      <c r="I193" s="274"/>
      <c r="J193" s="221"/>
      <c r="K193" s="222"/>
      <c r="L193" s="221"/>
      <c r="M193" s="222"/>
      <c r="N193" s="221"/>
      <c r="O193" s="222"/>
      <c r="P193" s="221"/>
      <c r="Q193" s="222"/>
      <c r="R193" s="221"/>
      <c r="S193" s="222"/>
      <c r="T193" s="221"/>
      <c r="U193" s="222"/>
      <c r="V193" s="169" t="str">
        <f t="shared" si="4"/>
        <v/>
      </c>
      <c r="W193" s="39" t="str">
        <f t="shared" si="5"/>
        <v/>
      </c>
    </row>
    <row r="194" spans="4:23" ht="21.75" thickTop="1" thickBot="1">
      <c r="D194" s="274"/>
      <c r="E194" s="274"/>
      <c r="F194" s="274"/>
      <c r="G194" s="274"/>
      <c r="H194" s="274"/>
      <c r="I194" s="274"/>
      <c r="J194" s="221"/>
      <c r="K194" s="222"/>
      <c r="L194" s="221"/>
      <c r="M194" s="222"/>
      <c r="N194" s="221"/>
      <c r="O194" s="222"/>
      <c r="P194" s="221"/>
      <c r="Q194" s="222"/>
      <c r="R194" s="221"/>
      <c r="S194" s="222"/>
      <c r="T194" s="221"/>
      <c r="U194" s="222"/>
      <c r="V194" s="169" t="str">
        <f t="shared" si="4"/>
        <v/>
      </c>
      <c r="W194" s="39" t="str">
        <f t="shared" si="5"/>
        <v/>
      </c>
    </row>
    <row r="195" spans="4:23" ht="21.75" thickTop="1" thickBot="1">
      <c r="D195" s="274"/>
      <c r="E195" s="274"/>
      <c r="F195" s="274"/>
      <c r="G195" s="274"/>
      <c r="H195" s="274"/>
      <c r="I195" s="274"/>
      <c r="J195" s="221"/>
      <c r="K195" s="222"/>
      <c r="L195" s="221"/>
      <c r="M195" s="222"/>
      <c r="N195" s="221"/>
      <c r="O195" s="222"/>
      <c r="P195" s="221"/>
      <c r="Q195" s="222"/>
      <c r="R195" s="221"/>
      <c r="S195" s="222"/>
      <c r="T195" s="221"/>
      <c r="U195" s="222"/>
      <c r="V195" s="169" t="str">
        <f t="shared" si="4"/>
        <v/>
      </c>
      <c r="W195" s="39" t="str">
        <f t="shared" si="5"/>
        <v/>
      </c>
    </row>
    <row r="196" spans="4:23" ht="21.75" thickTop="1" thickBot="1">
      <c r="D196" s="274"/>
      <c r="E196" s="274"/>
      <c r="F196" s="274"/>
      <c r="G196" s="274"/>
      <c r="H196" s="274"/>
      <c r="I196" s="274"/>
      <c r="J196" s="221"/>
      <c r="K196" s="222"/>
      <c r="L196" s="221"/>
      <c r="M196" s="222"/>
      <c r="N196" s="221"/>
      <c r="O196" s="222"/>
      <c r="P196" s="221"/>
      <c r="Q196" s="222"/>
      <c r="R196" s="221"/>
      <c r="S196" s="222"/>
      <c r="T196" s="221"/>
      <c r="U196" s="222"/>
      <c r="V196" s="169" t="str">
        <f t="shared" si="4"/>
        <v/>
      </c>
      <c r="W196" s="39" t="str">
        <f t="shared" si="5"/>
        <v/>
      </c>
    </row>
    <row r="197" spans="4:23" ht="21.75" thickTop="1" thickBot="1">
      <c r="D197" s="274"/>
      <c r="E197" s="274"/>
      <c r="F197" s="274"/>
      <c r="G197" s="274"/>
      <c r="H197" s="274"/>
      <c r="I197" s="274"/>
      <c r="J197" s="221"/>
      <c r="K197" s="222"/>
      <c r="L197" s="221"/>
      <c r="M197" s="222"/>
      <c r="N197" s="221"/>
      <c r="O197" s="222"/>
      <c r="P197" s="221"/>
      <c r="Q197" s="222"/>
      <c r="R197" s="221"/>
      <c r="S197" s="222"/>
      <c r="T197" s="221"/>
      <c r="U197" s="222"/>
      <c r="V197" s="169" t="str">
        <f t="shared" si="4"/>
        <v/>
      </c>
      <c r="W197" s="39" t="str">
        <f t="shared" si="5"/>
        <v/>
      </c>
    </row>
    <row r="198" spans="4:23" ht="21.75" thickTop="1" thickBot="1">
      <c r="D198" s="274"/>
      <c r="E198" s="274"/>
      <c r="F198" s="274"/>
      <c r="G198" s="274"/>
      <c r="H198" s="274"/>
      <c r="I198" s="274"/>
      <c r="J198" s="221"/>
      <c r="K198" s="222"/>
      <c r="L198" s="221"/>
      <c r="M198" s="222"/>
      <c r="N198" s="221"/>
      <c r="O198" s="222"/>
      <c r="P198" s="221"/>
      <c r="Q198" s="222"/>
      <c r="R198" s="221"/>
      <c r="S198" s="222"/>
      <c r="T198" s="221"/>
      <c r="U198" s="222"/>
      <c r="V198" s="169" t="str">
        <f t="shared" si="4"/>
        <v/>
      </c>
      <c r="W198" s="39" t="str">
        <f t="shared" si="5"/>
        <v/>
      </c>
    </row>
    <row r="199" spans="4:23" ht="21.75" thickTop="1" thickBot="1">
      <c r="J199" s="221"/>
      <c r="K199" s="222"/>
      <c r="L199" s="221"/>
      <c r="M199" s="222"/>
      <c r="N199" s="221"/>
      <c r="O199" s="222"/>
      <c r="P199" s="221"/>
      <c r="Q199" s="222"/>
      <c r="R199" s="221"/>
      <c r="S199" s="222"/>
      <c r="T199" s="221"/>
      <c r="U199" s="222"/>
      <c r="V199" s="169" t="str">
        <f t="shared" si="4"/>
        <v/>
      </c>
      <c r="W199" s="39" t="str">
        <f t="shared" si="5"/>
        <v/>
      </c>
    </row>
    <row r="200" spans="4:23" ht="21.75" thickTop="1" thickBot="1">
      <c r="J200" s="221"/>
      <c r="K200" s="222"/>
      <c r="L200" s="221"/>
      <c r="M200" s="222"/>
      <c r="N200" s="221"/>
      <c r="O200" s="222"/>
      <c r="P200" s="221"/>
      <c r="Q200" s="222"/>
      <c r="R200" s="221"/>
      <c r="S200" s="222"/>
      <c r="T200" s="221"/>
      <c r="U200" s="222"/>
      <c r="V200" s="169" t="str">
        <f t="shared" si="4"/>
        <v/>
      </c>
      <c r="W200" s="39" t="str">
        <f t="shared" si="5"/>
        <v/>
      </c>
    </row>
    <row r="201" spans="4:23" ht="21.75" thickTop="1" thickBot="1">
      <c r="J201" s="221"/>
      <c r="K201" s="222"/>
      <c r="L201" s="221"/>
      <c r="M201" s="222"/>
      <c r="N201" s="221"/>
      <c r="O201" s="222"/>
      <c r="P201" s="221"/>
      <c r="Q201" s="222"/>
      <c r="R201" s="221"/>
      <c r="S201" s="222"/>
      <c r="T201" s="221"/>
      <c r="U201" s="222"/>
      <c r="V201" s="169" t="str">
        <f t="shared" si="4"/>
        <v/>
      </c>
      <c r="W201" s="39" t="str">
        <f t="shared" si="5"/>
        <v/>
      </c>
    </row>
    <row r="202" spans="4:23" ht="21.75" thickTop="1" thickBot="1">
      <c r="J202" s="221"/>
      <c r="K202" s="222"/>
      <c r="L202" s="221"/>
      <c r="M202" s="222"/>
      <c r="N202" s="221"/>
      <c r="O202" s="222"/>
      <c r="P202" s="221"/>
      <c r="Q202" s="222"/>
      <c r="R202" s="221"/>
      <c r="S202" s="222"/>
      <c r="T202" s="221"/>
      <c r="U202" s="222"/>
      <c r="V202" s="169" t="str">
        <f t="shared" si="4"/>
        <v/>
      </c>
      <c r="W202" s="39" t="str">
        <f t="shared" si="5"/>
        <v/>
      </c>
    </row>
    <row r="203" spans="4:23" ht="21.75" thickTop="1" thickBot="1">
      <c r="J203" s="221"/>
      <c r="K203" s="222"/>
      <c r="L203" s="221"/>
      <c r="M203" s="222"/>
      <c r="N203" s="221"/>
      <c r="O203" s="222"/>
      <c r="P203" s="221"/>
      <c r="Q203" s="222"/>
      <c r="R203" s="221"/>
      <c r="S203" s="222"/>
      <c r="T203" s="221"/>
      <c r="U203" s="222"/>
      <c r="V203" s="169" t="str">
        <f t="shared" si="4"/>
        <v/>
      </c>
      <c r="W203" s="39" t="str">
        <f t="shared" si="5"/>
        <v/>
      </c>
    </row>
    <row r="204" spans="4:23" ht="21.75" thickTop="1" thickBot="1">
      <c r="J204" s="221"/>
      <c r="K204" s="222"/>
      <c r="L204" s="221"/>
      <c r="M204" s="222"/>
      <c r="N204" s="221"/>
      <c r="O204" s="222"/>
      <c r="P204" s="221"/>
      <c r="Q204" s="222"/>
      <c r="R204" s="221"/>
      <c r="S204" s="222"/>
      <c r="T204" s="221"/>
      <c r="U204" s="222"/>
      <c r="V204" s="169" t="str">
        <f t="shared" si="4"/>
        <v/>
      </c>
      <c r="W204" s="39" t="str">
        <f t="shared" si="5"/>
        <v/>
      </c>
    </row>
    <row r="205" spans="4:23" ht="21.75" thickTop="1" thickBot="1">
      <c r="J205" s="221"/>
      <c r="K205" s="222"/>
      <c r="L205" s="221"/>
      <c r="M205" s="222"/>
      <c r="N205" s="221"/>
      <c r="O205" s="222"/>
      <c r="P205" s="221"/>
      <c r="Q205" s="222"/>
      <c r="R205" s="221"/>
      <c r="S205" s="222"/>
      <c r="T205" s="221"/>
      <c r="U205" s="222"/>
      <c r="V205" s="169" t="str">
        <f t="shared" si="4"/>
        <v/>
      </c>
      <c r="W205" s="39" t="str">
        <f t="shared" si="5"/>
        <v/>
      </c>
    </row>
    <row r="206" spans="4:23" ht="21.75" thickTop="1" thickBot="1">
      <c r="J206" s="221"/>
      <c r="K206" s="222"/>
      <c r="L206" s="221"/>
      <c r="M206" s="222"/>
      <c r="N206" s="221"/>
      <c r="O206" s="222"/>
      <c r="P206" s="221"/>
      <c r="Q206" s="222"/>
      <c r="R206" s="221"/>
      <c r="S206" s="222"/>
      <c r="T206" s="221"/>
      <c r="U206" s="222"/>
      <c r="V206" s="169" t="str">
        <f t="shared" si="4"/>
        <v/>
      </c>
      <c r="W206" s="39" t="str">
        <f t="shared" si="5"/>
        <v/>
      </c>
    </row>
    <row r="207" spans="4:23" ht="21.75" thickTop="1" thickBot="1">
      <c r="J207" s="221"/>
      <c r="K207" s="222"/>
      <c r="L207" s="221"/>
      <c r="M207" s="222"/>
      <c r="N207" s="221"/>
      <c r="O207" s="222"/>
      <c r="P207" s="221"/>
      <c r="Q207" s="222"/>
      <c r="R207" s="221"/>
      <c r="S207" s="222"/>
      <c r="T207" s="221"/>
      <c r="U207" s="222"/>
      <c r="V207" s="169" t="str">
        <f t="shared" si="4"/>
        <v/>
      </c>
      <c r="W207" s="39" t="str">
        <f t="shared" si="5"/>
        <v/>
      </c>
    </row>
    <row r="208" spans="4:23" ht="21.75" thickTop="1" thickBot="1">
      <c r="J208" s="221"/>
      <c r="K208" s="222"/>
      <c r="L208" s="221"/>
      <c r="M208" s="222"/>
      <c r="N208" s="221"/>
      <c r="O208" s="222"/>
      <c r="P208" s="221"/>
      <c r="Q208" s="222"/>
      <c r="R208" s="221"/>
      <c r="S208" s="222"/>
      <c r="T208" s="221"/>
      <c r="U208" s="222"/>
      <c r="V208" s="169" t="str">
        <f t="shared" si="4"/>
        <v/>
      </c>
      <c r="W208" s="39" t="str">
        <f t="shared" si="5"/>
        <v/>
      </c>
    </row>
    <row r="209" spans="10:23" ht="21.75" thickTop="1" thickBot="1">
      <c r="J209" s="221"/>
      <c r="K209" s="222"/>
      <c r="L209" s="221"/>
      <c r="M209" s="222"/>
      <c r="N209" s="221"/>
      <c r="O209" s="222"/>
      <c r="P209" s="221"/>
      <c r="Q209" s="222"/>
      <c r="R209" s="221"/>
      <c r="S209" s="222"/>
      <c r="T209" s="221"/>
      <c r="U209" s="222"/>
      <c r="V209" s="169" t="str">
        <f t="shared" si="4"/>
        <v/>
      </c>
      <c r="W209" s="39" t="str">
        <f t="shared" si="5"/>
        <v/>
      </c>
    </row>
    <row r="210" spans="10:23" ht="21.75" thickTop="1" thickBot="1">
      <c r="J210" s="221"/>
      <c r="K210" s="222"/>
      <c r="L210" s="221"/>
      <c r="M210" s="222"/>
      <c r="N210" s="221"/>
      <c r="O210" s="222"/>
      <c r="P210" s="221"/>
      <c r="Q210" s="222"/>
      <c r="R210" s="221"/>
      <c r="S210" s="222"/>
      <c r="T210" s="221"/>
      <c r="U210" s="222"/>
      <c r="V210" s="169" t="str">
        <f t="shared" si="4"/>
        <v/>
      </c>
      <c r="W210" s="39" t="str">
        <f t="shared" si="5"/>
        <v/>
      </c>
    </row>
    <row r="211" spans="10:23" ht="21.75" thickTop="1" thickBot="1">
      <c r="J211" s="221"/>
      <c r="K211" s="222"/>
      <c r="L211" s="221"/>
      <c r="M211" s="222"/>
      <c r="N211" s="221"/>
      <c r="O211" s="222"/>
      <c r="P211" s="221"/>
      <c r="Q211" s="222"/>
      <c r="R211" s="221"/>
      <c r="S211" s="222"/>
      <c r="T211" s="221"/>
      <c r="U211" s="222"/>
      <c r="V211" s="169" t="str">
        <f t="shared" si="4"/>
        <v/>
      </c>
      <c r="W211" s="39" t="str">
        <f t="shared" si="5"/>
        <v/>
      </c>
    </row>
    <row r="212" spans="10:23" ht="21.75" thickTop="1" thickBot="1">
      <c r="J212" s="221"/>
      <c r="K212" s="222"/>
      <c r="L212" s="221"/>
      <c r="M212" s="222"/>
      <c r="N212" s="221"/>
      <c r="O212" s="222"/>
      <c r="P212" s="221"/>
      <c r="Q212" s="222"/>
      <c r="R212" s="221"/>
      <c r="S212" s="222"/>
      <c r="T212" s="221"/>
      <c r="U212" s="222"/>
      <c r="V212" s="169" t="str">
        <f t="shared" si="4"/>
        <v/>
      </c>
      <c r="W212" s="39" t="str">
        <f t="shared" si="5"/>
        <v/>
      </c>
    </row>
    <row r="213" spans="10:23" ht="21.75" thickTop="1" thickBot="1">
      <c r="J213" s="221"/>
      <c r="K213" s="222"/>
      <c r="L213" s="221"/>
      <c r="M213" s="222"/>
      <c r="N213" s="221"/>
      <c r="O213" s="222"/>
      <c r="P213" s="221"/>
      <c r="Q213" s="222"/>
      <c r="R213" s="221"/>
      <c r="S213" s="222"/>
      <c r="T213" s="221"/>
      <c r="U213" s="222"/>
      <c r="V213" s="169" t="str">
        <f t="shared" si="4"/>
        <v/>
      </c>
      <c r="W213" s="39" t="str">
        <f t="shared" si="5"/>
        <v/>
      </c>
    </row>
    <row r="214" spans="10:23" ht="21.75" thickTop="1" thickBot="1">
      <c r="J214" s="221"/>
      <c r="K214" s="222"/>
      <c r="L214" s="221"/>
      <c r="M214" s="222"/>
      <c r="N214" s="221"/>
      <c r="O214" s="222"/>
      <c r="P214" s="221"/>
      <c r="Q214" s="222"/>
      <c r="R214" s="221"/>
      <c r="S214" s="222"/>
      <c r="T214" s="221"/>
      <c r="U214" s="222"/>
      <c r="V214" s="169" t="str">
        <f t="shared" si="4"/>
        <v/>
      </c>
      <c r="W214" s="39" t="str">
        <f t="shared" si="5"/>
        <v/>
      </c>
    </row>
    <row r="215" spans="10:23" ht="21.75" thickTop="1" thickBot="1">
      <c r="J215" s="221"/>
      <c r="K215" s="222"/>
      <c r="L215" s="221"/>
      <c r="M215" s="222"/>
      <c r="N215" s="221"/>
      <c r="O215" s="222"/>
      <c r="P215" s="221"/>
      <c r="Q215" s="222"/>
      <c r="R215" s="221"/>
      <c r="S215" s="222"/>
      <c r="T215" s="221"/>
      <c r="U215" s="222"/>
      <c r="V215" s="169" t="str">
        <f t="shared" si="4"/>
        <v/>
      </c>
      <c r="W215" s="39" t="str">
        <f t="shared" si="5"/>
        <v/>
      </c>
    </row>
    <row r="216" spans="10:23" ht="21.75" thickTop="1" thickBot="1">
      <c r="J216" s="221"/>
      <c r="K216" s="222"/>
      <c r="L216" s="221"/>
      <c r="M216" s="222"/>
      <c r="N216" s="221"/>
      <c r="O216" s="222"/>
      <c r="P216" s="221"/>
      <c r="Q216" s="222"/>
      <c r="R216" s="221"/>
      <c r="S216" s="222"/>
      <c r="T216" s="221"/>
      <c r="U216" s="222"/>
      <c r="V216" s="169" t="str">
        <f t="shared" si="4"/>
        <v/>
      </c>
      <c r="W216" s="39" t="str">
        <f t="shared" si="5"/>
        <v/>
      </c>
    </row>
    <row r="217" spans="10:23" ht="21.75" thickTop="1" thickBot="1">
      <c r="J217" s="221"/>
      <c r="K217" s="222"/>
      <c r="L217" s="221"/>
      <c r="M217" s="222"/>
      <c r="N217" s="221"/>
      <c r="O217" s="222"/>
      <c r="P217" s="221"/>
      <c r="Q217" s="222"/>
      <c r="R217" s="221"/>
      <c r="S217" s="222"/>
      <c r="T217" s="221"/>
      <c r="U217" s="222"/>
      <c r="V217" s="169" t="str">
        <f t="shared" si="4"/>
        <v/>
      </c>
      <c r="W217" s="39" t="str">
        <f t="shared" si="5"/>
        <v/>
      </c>
    </row>
    <row r="218" spans="10:23" ht="21.75" thickTop="1" thickBot="1">
      <c r="J218" s="221"/>
      <c r="K218" s="222"/>
      <c r="L218" s="221"/>
      <c r="M218" s="222"/>
      <c r="N218" s="221"/>
      <c r="O218" s="222"/>
      <c r="P218" s="221"/>
      <c r="Q218" s="222"/>
      <c r="R218" s="221"/>
      <c r="S218" s="222"/>
      <c r="T218" s="221"/>
      <c r="U218" s="222"/>
      <c r="V218" s="169" t="str">
        <f t="shared" si="4"/>
        <v/>
      </c>
      <c r="W218" s="39" t="str">
        <f t="shared" si="5"/>
        <v/>
      </c>
    </row>
    <row r="219" spans="10:23" ht="21.75" thickTop="1" thickBot="1">
      <c r="J219" s="221"/>
      <c r="K219" s="222"/>
      <c r="L219" s="221"/>
      <c r="M219" s="222"/>
      <c r="N219" s="221"/>
      <c r="O219" s="222"/>
      <c r="P219" s="221"/>
      <c r="Q219" s="222"/>
      <c r="R219" s="221"/>
      <c r="S219" s="222"/>
      <c r="T219" s="221"/>
      <c r="U219" s="222"/>
      <c r="V219" s="169" t="str">
        <f t="shared" si="4"/>
        <v/>
      </c>
      <c r="W219" s="39" t="str">
        <f t="shared" si="5"/>
        <v/>
      </c>
    </row>
    <row r="220" spans="10:23" ht="21.75" thickTop="1" thickBot="1">
      <c r="J220" s="221"/>
      <c r="K220" s="222"/>
      <c r="L220" s="221"/>
      <c r="M220" s="222"/>
      <c r="N220" s="221"/>
      <c r="O220" s="222"/>
      <c r="P220" s="221"/>
      <c r="Q220" s="222"/>
      <c r="R220" s="221"/>
      <c r="S220" s="222"/>
      <c r="T220" s="221"/>
      <c r="U220" s="222"/>
      <c r="V220" s="169" t="str">
        <f t="shared" si="4"/>
        <v/>
      </c>
      <c r="W220" s="39" t="str">
        <f t="shared" si="5"/>
        <v/>
      </c>
    </row>
    <row r="221" spans="10:23" ht="21.75" thickTop="1" thickBot="1">
      <c r="J221" s="221"/>
      <c r="K221" s="222"/>
      <c r="L221" s="221"/>
      <c r="M221" s="222"/>
      <c r="N221" s="221"/>
      <c r="O221" s="222"/>
      <c r="P221" s="221"/>
      <c r="Q221" s="222"/>
      <c r="R221" s="221"/>
      <c r="S221" s="222"/>
      <c r="T221" s="221"/>
      <c r="U221" s="222"/>
      <c r="V221" s="169" t="str">
        <f t="shared" ref="V221:V284" si="6">IF(AND(COUNTA(K221,M221,O221,Q221,S221,U221)=0,COUNTA(J221,L221,N221,P221,R221,T221)=6),"x","")</f>
        <v/>
      </c>
      <c r="W221" s="39" t="str">
        <f t="shared" ref="W221:W284" si="7">IF(COUNTA(K221,M221,O221,Q221,S221,U221)=1,"x","")</f>
        <v/>
      </c>
    </row>
    <row r="222" spans="10:23" ht="21.75" thickTop="1" thickBot="1">
      <c r="J222" s="221"/>
      <c r="K222" s="222"/>
      <c r="L222" s="221"/>
      <c r="M222" s="222"/>
      <c r="N222" s="221"/>
      <c r="O222" s="222"/>
      <c r="P222" s="221"/>
      <c r="Q222" s="222"/>
      <c r="R222" s="221"/>
      <c r="S222" s="222"/>
      <c r="T222" s="221"/>
      <c r="U222" s="222"/>
      <c r="V222" s="169" t="str">
        <f t="shared" si="6"/>
        <v/>
      </c>
      <c r="W222" s="39" t="str">
        <f t="shared" si="7"/>
        <v/>
      </c>
    </row>
    <row r="223" spans="10:23" ht="21.75" thickTop="1" thickBot="1">
      <c r="J223" s="221"/>
      <c r="K223" s="222"/>
      <c r="L223" s="221"/>
      <c r="M223" s="222"/>
      <c r="N223" s="221"/>
      <c r="O223" s="222"/>
      <c r="P223" s="221"/>
      <c r="Q223" s="222"/>
      <c r="R223" s="221"/>
      <c r="S223" s="222"/>
      <c r="T223" s="221"/>
      <c r="U223" s="222"/>
      <c r="V223" s="169" t="str">
        <f t="shared" si="6"/>
        <v/>
      </c>
      <c r="W223" s="39" t="str">
        <f t="shared" si="7"/>
        <v/>
      </c>
    </row>
    <row r="224" spans="10:23" ht="21.75" thickTop="1" thickBot="1">
      <c r="J224" s="221"/>
      <c r="K224" s="222"/>
      <c r="L224" s="221"/>
      <c r="M224" s="222"/>
      <c r="N224" s="221"/>
      <c r="O224" s="222"/>
      <c r="P224" s="221"/>
      <c r="Q224" s="222"/>
      <c r="R224" s="221"/>
      <c r="S224" s="222"/>
      <c r="T224" s="221"/>
      <c r="U224" s="222"/>
      <c r="V224" s="169" t="str">
        <f t="shared" si="6"/>
        <v/>
      </c>
      <c r="W224" s="39" t="str">
        <f t="shared" si="7"/>
        <v/>
      </c>
    </row>
    <row r="225" spans="10:23" ht="21.75" thickTop="1" thickBot="1">
      <c r="J225" s="221"/>
      <c r="K225" s="222"/>
      <c r="L225" s="221"/>
      <c r="M225" s="222"/>
      <c r="N225" s="221"/>
      <c r="O225" s="222"/>
      <c r="P225" s="221"/>
      <c r="Q225" s="222"/>
      <c r="R225" s="221"/>
      <c r="S225" s="222"/>
      <c r="T225" s="221"/>
      <c r="U225" s="222"/>
      <c r="V225" s="169" t="str">
        <f t="shared" si="6"/>
        <v/>
      </c>
      <c r="W225" s="39" t="str">
        <f t="shared" si="7"/>
        <v/>
      </c>
    </row>
    <row r="226" spans="10:23" ht="21.75" thickTop="1" thickBot="1">
      <c r="J226" s="221"/>
      <c r="K226" s="222"/>
      <c r="L226" s="221"/>
      <c r="M226" s="222"/>
      <c r="N226" s="221"/>
      <c r="O226" s="222"/>
      <c r="P226" s="221"/>
      <c r="Q226" s="222"/>
      <c r="R226" s="221"/>
      <c r="S226" s="222"/>
      <c r="T226" s="221"/>
      <c r="U226" s="222"/>
      <c r="V226" s="169" t="str">
        <f t="shared" si="6"/>
        <v/>
      </c>
      <c r="W226" s="39" t="str">
        <f t="shared" si="7"/>
        <v/>
      </c>
    </row>
    <row r="227" spans="10:23" ht="21.75" thickTop="1" thickBot="1">
      <c r="J227" s="221"/>
      <c r="K227" s="222"/>
      <c r="L227" s="221"/>
      <c r="M227" s="222"/>
      <c r="N227" s="221"/>
      <c r="O227" s="222"/>
      <c r="P227" s="221"/>
      <c r="Q227" s="222"/>
      <c r="R227" s="221"/>
      <c r="S227" s="222"/>
      <c r="T227" s="221"/>
      <c r="U227" s="222"/>
      <c r="V227" s="169" t="str">
        <f t="shared" si="6"/>
        <v/>
      </c>
      <c r="W227" s="39" t="str">
        <f t="shared" si="7"/>
        <v/>
      </c>
    </row>
    <row r="228" spans="10:23" ht="21.75" thickTop="1" thickBot="1">
      <c r="J228" s="221"/>
      <c r="K228" s="222"/>
      <c r="L228" s="221"/>
      <c r="M228" s="222"/>
      <c r="N228" s="221"/>
      <c r="O228" s="222"/>
      <c r="P228" s="221"/>
      <c r="Q228" s="222"/>
      <c r="R228" s="221"/>
      <c r="S228" s="222"/>
      <c r="T228" s="221"/>
      <c r="U228" s="222"/>
      <c r="V228" s="169" t="str">
        <f t="shared" si="6"/>
        <v/>
      </c>
      <c r="W228" s="39" t="str">
        <f t="shared" si="7"/>
        <v/>
      </c>
    </row>
    <row r="229" spans="10:23" ht="21.75" thickTop="1" thickBot="1">
      <c r="J229" s="221"/>
      <c r="K229" s="222"/>
      <c r="L229" s="221"/>
      <c r="M229" s="222"/>
      <c r="N229" s="221"/>
      <c r="O229" s="222"/>
      <c r="P229" s="221"/>
      <c r="Q229" s="222"/>
      <c r="R229" s="221"/>
      <c r="S229" s="222"/>
      <c r="T229" s="221"/>
      <c r="U229" s="222"/>
      <c r="V229" s="169" t="str">
        <f t="shared" si="6"/>
        <v/>
      </c>
      <c r="W229" s="39" t="str">
        <f t="shared" si="7"/>
        <v/>
      </c>
    </row>
    <row r="230" spans="10:23" ht="21.75" thickTop="1" thickBot="1">
      <c r="J230" s="221"/>
      <c r="K230" s="222"/>
      <c r="L230" s="221"/>
      <c r="M230" s="222"/>
      <c r="N230" s="221"/>
      <c r="O230" s="222"/>
      <c r="P230" s="221"/>
      <c r="Q230" s="222"/>
      <c r="R230" s="221"/>
      <c r="S230" s="222"/>
      <c r="T230" s="221"/>
      <c r="U230" s="222"/>
      <c r="V230" s="169" t="str">
        <f t="shared" si="6"/>
        <v/>
      </c>
      <c r="W230" s="39" t="str">
        <f t="shared" si="7"/>
        <v/>
      </c>
    </row>
    <row r="231" spans="10:23" ht="21.75" thickTop="1" thickBot="1">
      <c r="J231" s="221"/>
      <c r="K231" s="222"/>
      <c r="L231" s="221"/>
      <c r="M231" s="222"/>
      <c r="N231" s="221"/>
      <c r="O231" s="222"/>
      <c r="P231" s="221"/>
      <c r="Q231" s="222"/>
      <c r="R231" s="221"/>
      <c r="S231" s="222"/>
      <c r="T231" s="221"/>
      <c r="U231" s="222"/>
      <c r="V231" s="169" t="str">
        <f t="shared" si="6"/>
        <v/>
      </c>
      <c r="W231" s="39" t="str">
        <f t="shared" si="7"/>
        <v/>
      </c>
    </row>
    <row r="232" spans="10:23" ht="21.75" thickTop="1" thickBot="1">
      <c r="J232" s="221"/>
      <c r="K232" s="222"/>
      <c r="L232" s="221"/>
      <c r="M232" s="222"/>
      <c r="N232" s="221"/>
      <c r="O232" s="222"/>
      <c r="P232" s="221"/>
      <c r="Q232" s="222"/>
      <c r="R232" s="221"/>
      <c r="S232" s="222"/>
      <c r="T232" s="221"/>
      <c r="U232" s="222"/>
      <c r="V232" s="169" t="str">
        <f t="shared" si="6"/>
        <v/>
      </c>
      <c r="W232" s="39" t="str">
        <f t="shared" si="7"/>
        <v/>
      </c>
    </row>
    <row r="233" spans="10:23" ht="21.75" thickTop="1" thickBot="1">
      <c r="J233" s="221"/>
      <c r="K233" s="222"/>
      <c r="L233" s="221"/>
      <c r="M233" s="222"/>
      <c r="N233" s="221"/>
      <c r="O233" s="222"/>
      <c r="P233" s="221"/>
      <c r="Q233" s="222"/>
      <c r="R233" s="221"/>
      <c r="S233" s="222"/>
      <c r="T233" s="221"/>
      <c r="U233" s="222"/>
      <c r="V233" s="169" t="str">
        <f t="shared" si="6"/>
        <v/>
      </c>
      <c r="W233" s="39" t="str">
        <f t="shared" si="7"/>
        <v/>
      </c>
    </row>
    <row r="234" spans="10:23" ht="21.75" thickTop="1" thickBot="1">
      <c r="J234" s="221"/>
      <c r="K234" s="222"/>
      <c r="L234" s="221"/>
      <c r="M234" s="222"/>
      <c r="N234" s="221"/>
      <c r="O234" s="222"/>
      <c r="P234" s="221"/>
      <c r="Q234" s="222"/>
      <c r="R234" s="221"/>
      <c r="S234" s="222"/>
      <c r="T234" s="221"/>
      <c r="U234" s="222"/>
      <c r="V234" s="169" t="str">
        <f t="shared" si="6"/>
        <v/>
      </c>
      <c r="W234" s="39" t="str">
        <f t="shared" si="7"/>
        <v/>
      </c>
    </row>
    <row r="235" spans="10:23" ht="21.75" thickTop="1" thickBot="1">
      <c r="J235" s="221"/>
      <c r="K235" s="222"/>
      <c r="L235" s="221"/>
      <c r="M235" s="222"/>
      <c r="N235" s="221"/>
      <c r="O235" s="222"/>
      <c r="P235" s="221"/>
      <c r="Q235" s="222"/>
      <c r="R235" s="221"/>
      <c r="S235" s="222"/>
      <c r="T235" s="221"/>
      <c r="U235" s="222"/>
      <c r="V235" s="169" t="str">
        <f t="shared" si="6"/>
        <v/>
      </c>
      <c r="W235" s="39" t="str">
        <f t="shared" si="7"/>
        <v/>
      </c>
    </row>
    <row r="236" spans="10:23" ht="21.75" thickTop="1" thickBot="1">
      <c r="J236" s="221"/>
      <c r="K236" s="222"/>
      <c r="L236" s="221"/>
      <c r="M236" s="222"/>
      <c r="N236" s="221"/>
      <c r="O236" s="222"/>
      <c r="P236" s="221"/>
      <c r="Q236" s="222"/>
      <c r="R236" s="221"/>
      <c r="S236" s="222"/>
      <c r="T236" s="221"/>
      <c r="U236" s="222"/>
      <c r="V236" s="169" t="str">
        <f t="shared" si="6"/>
        <v/>
      </c>
      <c r="W236" s="39" t="str">
        <f t="shared" si="7"/>
        <v/>
      </c>
    </row>
    <row r="237" spans="10:23" ht="21.75" thickTop="1" thickBot="1">
      <c r="J237" s="221"/>
      <c r="K237" s="222"/>
      <c r="L237" s="221"/>
      <c r="M237" s="222"/>
      <c r="N237" s="221"/>
      <c r="O237" s="222"/>
      <c r="P237" s="221"/>
      <c r="Q237" s="222"/>
      <c r="R237" s="221"/>
      <c r="S237" s="222"/>
      <c r="T237" s="221"/>
      <c r="U237" s="222"/>
      <c r="V237" s="169" t="str">
        <f t="shared" si="6"/>
        <v/>
      </c>
      <c r="W237" s="39" t="str">
        <f t="shared" si="7"/>
        <v/>
      </c>
    </row>
    <row r="238" spans="10:23" ht="21.75" thickTop="1" thickBot="1">
      <c r="J238" s="221"/>
      <c r="K238" s="222"/>
      <c r="L238" s="221"/>
      <c r="M238" s="222"/>
      <c r="N238" s="221"/>
      <c r="O238" s="222"/>
      <c r="P238" s="221"/>
      <c r="Q238" s="222"/>
      <c r="R238" s="221"/>
      <c r="S238" s="222"/>
      <c r="T238" s="221"/>
      <c r="U238" s="222"/>
      <c r="V238" s="169" t="str">
        <f t="shared" si="6"/>
        <v/>
      </c>
      <c r="W238" s="39" t="str">
        <f t="shared" si="7"/>
        <v/>
      </c>
    </row>
    <row r="239" spans="10:23" ht="21.75" thickTop="1" thickBot="1">
      <c r="J239" s="221"/>
      <c r="K239" s="222"/>
      <c r="L239" s="221"/>
      <c r="M239" s="222"/>
      <c r="N239" s="221"/>
      <c r="O239" s="222"/>
      <c r="P239" s="221"/>
      <c r="Q239" s="222"/>
      <c r="R239" s="221"/>
      <c r="S239" s="222"/>
      <c r="T239" s="221"/>
      <c r="U239" s="222"/>
      <c r="V239" s="169" t="str">
        <f t="shared" si="6"/>
        <v/>
      </c>
      <c r="W239" s="39" t="str">
        <f t="shared" si="7"/>
        <v/>
      </c>
    </row>
    <row r="240" spans="10:23" ht="21.75" thickTop="1" thickBot="1">
      <c r="J240" s="221"/>
      <c r="K240" s="222"/>
      <c r="L240" s="221"/>
      <c r="M240" s="222"/>
      <c r="N240" s="221"/>
      <c r="O240" s="222"/>
      <c r="P240" s="221"/>
      <c r="Q240" s="222"/>
      <c r="R240" s="221"/>
      <c r="S240" s="222"/>
      <c r="T240" s="221"/>
      <c r="U240" s="222"/>
      <c r="V240" s="169" t="str">
        <f t="shared" si="6"/>
        <v/>
      </c>
      <c r="W240" s="39" t="str">
        <f t="shared" si="7"/>
        <v/>
      </c>
    </row>
    <row r="241" spans="10:23" ht="21.75" thickTop="1" thickBot="1">
      <c r="J241" s="221"/>
      <c r="K241" s="222"/>
      <c r="L241" s="221"/>
      <c r="M241" s="222"/>
      <c r="N241" s="221"/>
      <c r="O241" s="222"/>
      <c r="P241" s="221"/>
      <c r="Q241" s="222"/>
      <c r="R241" s="221"/>
      <c r="S241" s="222"/>
      <c r="T241" s="221"/>
      <c r="U241" s="222"/>
      <c r="V241" s="169" t="str">
        <f t="shared" si="6"/>
        <v/>
      </c>
      <c r="W241" s="39" t="str">
        <f t="shared" si="7"/>
        <v/>
      </c>
    </row>
    <row r="242" spans="10:23" ht="21.75" thickTop="1" thickBot="1">
      <c r="J242" s="221"/>
      <c r="K242" s="222"/>
      <c r="L242" s="221"/>
      <c r="M242" s="222"/>
      <c r="N242" s="221"/>
      <c r="O242" s="222"/>
      <c r="P242" s="221"/>
      <c r="Q242" s="222"/>
      <c r="R242" s="221"/>
      <c r="S242" s="222"/>
      <c r="T242" s="221"/>
      <c r="U242" s="222"/>
      <c r="V242" s="169" t="str">
        <f t="shared" si="6"/>
        <v/>
      </c>
      <c r="W242" s="39" t="str">
        <f t="shared" si="7"/>
        <v/>
      </c>
    </row>
    <row r="243" spans="10:23" ht="21.75" thickTop="1" thickBot="1">
      <c r="J243" s="221"/>
      <c r="K243" s="222"/>
      <c r="L243" s="221"/>
      <c r="M243" s="222"/>
      <c r="N243" s="221"/>
      <c r="O243" s="222"/>
      <c r="P243" s="221"/>
      <c r="Q243" s="222"/>
      <c r="R243" s="221"/>
      <c r="S243" s="222"/>
      <c r="T243" s="221"/>
      <c r="U243" s="222"/>
      <c r="V243" s="169" t="str">
        <f t="shared" si="6"/>
        <v/>
      </c>
      <c r="W243" s="39" t="str">
        <f t="shared" si="7"/>
        <v/>
      </c>
    </row>
    <row r="244" spans="10:23" ht="21.75" thickTop="1" thickBot="1">
      <c r="J244" s="221"/>
      <c r="K244" s="222"/>
      <c r="L244" s="221"/>
      <c r="M244" s="222"/>
      <c r="N244" s="221"/>
      <c r="O244" s="222"/>
      <c r="P244" s="221"/>
      <c r="Q244" s="222"/>
      <c r="R244" s="221"/>
      <c r="S244" s="222"/>
      <c r="T244" s="221"/>
      <c r="U244" s="222"/>
      <c r="V244" s="169" t="str">
        <f t="shared" si="6"/>
        <v/>
      </c>
      <c r="W244" s="39" t="str">
        <f t="shared" si="7"/>
        <v/>
      </c>
    </row>
    <row r="245" spans="10:23" ht="21.75" thickTop="1" thickBot="1">
      <c r="J245" s="221"/>
      <c r="K245" s="222"/>
      <c r="L245" s="221"/>
      <c r="M245" s="222"/>
      <c r="N245" s="221"/>
      <c r="O245" s="222"/>
      <c r="P245" s="221"/>
      <c r="Q245" s="222"/>
      <c r="R245" s="221"/>
      <c r="S245" s="222"/>
      <c r="T245" s="221"/>
      <c r="U245" s="222"/>
      <c r="V245" s="169" t="str">
        <f t="shared" si="6"/>
        <v/>
      </c>
      <c r="W245" s="39" t="str">
        <f t="shared" si="7"/>
        <v/>
      </c>
    </row>
    <row r="246" spans="10:23" ht="21.75" thickTop="1" thickBot="1">
      <c r="J246" s="221"/>
      <c r="K246" s="222"/>
      <c r="L246" s="221"/>
      <c r="M246" s="222"/>
      <c r="N246" s="221"/>
      <c r="O246" s="222"/>
      <c r="P246" s="221"/>
      <c r="Q246" s="222"/>
      <c r="R246" s="221"/>
      <c r="S246" s="222"/>
      <c r="T246" s="221"/>
      <c r="U246" s="222"/>
      <c r="V246" s="169" t="str">
        <f t="shared" si="6"/>
        <v/>
      </c>
      <c r="W246" s="39" t="str">
        <f t="shared" si="7"/>
        <v/>
      </c>
    </row>
    <row r="247" spans="10:23" ht="21.75" thickTop="1" thickBot="1">
      <c r="J247" s="221"/>
      <c r="K247" s="222"/>
      <c r="L247" s="221"/>
      <c r="M247" s="222"/>
      <c r="N247" s="221"/>
      <c r="O247" s="222"/>
      <c r="P247" s="221"/>
      <c r="Q247" s="222"/>
      <c r="R247" s="221"/>
      <c r="S247" s="222"/>
      <c r="T247" s="221"/>
      <c r="U247" s="222"/>
      <c r="V247" s="169" t="str">
        <f t="shared" si="6"/>
        <v/>
      </c>
      <c r="W247" s="39" t="str">
        <f t="shared" si="7"/>
        <v/>
      </c>
    </row>
    <row r="248" spans="10:23" ht="21.75" thickTop="1" thickBot="1">
      <c r="J248" s="221"/>
      <c r="K248" s="222"/>
      <c r="L248" s="221"/>
      <c r="M248" s="222"/>
      <c r="N248" s="221"/>
      <c r="O248" s="222"/>
      <c r="P248" s="221"/>
      <c r="Q248" s="222"/>
      <c r="R248" s="221"/>
      <c r="S248" s="222"/>
      <c r="T248" s="221"/>
      <c r="U248" s="222"/>
      <c r="V248" s="169" t="str">
        <f t="shared" si="6"/>
        <v/>
      </c>
      <c r="W248" s="39" t="str">
        <f t="shared" si="7"/>
        <v/>
      </c>
    </row>
    <row r="249" spans="10:23" ht="21.75" thickTop="1" thickBot="1">
      <c r="J249" s="221"/>
      <c r="K249" s="222"/>
      <c r="L249" s="221"/>
      <c r="M249" s="222"/>
      <c r="N249" s="221"/>
      <c r="O249" s="222"/>
      <c r="P249" s="221"/>
      <c r="Q249" s="222"/>
      <c r="R249" s="221"/>
      <c r="S249" s="222"/>
      <c r="T249" s="221"/>
      <c r="U249" s="222"/>
      <c r="V249" s="169" t="str">
        <f t="shared" si="6"/>
        <v/>
      </c>
      <c r="W249" s="39" t="str">
        <f t="shared" si="7"/>
        <v/>
      </c>
    </row>
    <row r="250" spans="10:23" ht="21.75" thickTop="1" thickBot="1">
      <c r="J250" s="221"/>
      <c r="K250" s="222"/>
      <c r="L250" s="221"/>
      <c r="M250" s="222"/>
      <c r="N250" s="221"/>
      <c r="O250" s="222"/>
      <c r="P250" s="221"/>
      <c r="Q250" s="222"/>
      <c r="R250" s="221"/>
      <c r="S250" s="222"/>
      <c r="T250" s="221"/>
      <c r="U250" s="222"/>
      <c r="V250" s="169" t="str">
        <f t="shared" si="6"/>
        <v/>
      </c>
      <c r="W250" s="39" t="str">
        <f t="shared" si="7"/>
        <v/>
      </c>
    </row>
    <row r="251" spans="10:23" ht="21.75" thickTop="1" thickBot="1">
      <c r="J251" s="221"/>
      <c r="K251" s="222"/>
      <c r="L251" s="221"/>
      <c r="M251" s="222"/>
      <c r="N251" s="221"/>
      <c r="O251" s="222"/>
      <c r="P251" s="221"/>
      <c r="Q251" s="222"/>
      <c r="R251" s="221"/>
      <c r="S251" s="222"/>
      <c r="T251" s="221"/>
      <c r="U251" s="222"/>
      <c r="V251" s="169" t="str">
        <f t="shared" si="6"/>
        <v/>
      </c>
      <c r="W251" s="39" t="str">
        <f t="shared" si="7"/>
        <v/>
      </c>
    </row>
    <row r="252" spans="10:23" ht="21.75" thickTop="1" thickBot="1">
      <c r="J252" s="221"/>
      <c r="K252" s="222"/>
      <c r="L252" s="221"/>
      <c r="M252" s="222"/>
      <c r="N252" s="221"/>
      <c r="O252" s="222"/>
      <c r="P252" s="221"/>
      <c r="Q252" s="222"/>
      <c r="R252" s="221"/>
      <c r="S252" s="222"/>
      <c r="T252" s="221"/>
      <c r="U252" s="222"/>
      <c r="V252" s="169" t="str">
        <f t="shared" si="6"/>
        <v/>
      </c>
      <c r="W252" s="39" t="str">
        <f t="shared" si="7"/>
        <v/>
      </c>
    </row>
    <row r="253" spans="10:23" ht="21.75" thickTop="1" thickBot="1">
      <c r="J253" s="221"/>
      <c r="K253" s="222"/>
      <c r="L253" s="221"/>
      <c r="M253" s="222"/>
      <c r="N253" s="221"/>
      <c r="O253" s="222"/>
      <c r="P253" s="221"/>
      <c r="Q253" s="222"/>
      <c r="R253" s="221"/>
      <c r="S253" s="222"/>
      <c r="T253" s="221"/>
      <c r="U253" s="222"/>
      <c r="V253" s="169" t="str">
        <f t="shared" si="6"/>
        <v/>
      </c>
      <c r="W253" s="39" t="str">
        <f t="shared" si="7"/>
        <v/>
      </c>
    </row>
    <row r="254" spans="10:23" ht="21.75" thickTop="1" thickBot="1">
      <c r="J254" s="221"/>
      <c r="K254" s="222"/>
      <c r="L254" s="221"/>
      <c r="M254" s="222"/>
      <c r="N254" s="221"/>
      <c r="O254" s="222"/>
      <c r="P254" s="221"/>
      <c r="Q254" s="222"/>
      <c r="R254" s="221"/>
      <c r="S254" s="222"/>
      <c r="T254" s="221"/>
      <c r="U254" s="222"/>
      <c r="V254" s="169" t="str">
        <f t="shared" si="6"/>
        <v/>
      </c>
      <c r="W254" s="39" t="str">
        <f t="shared" si="7"/>
        <v/>
      </c>
    </row>
    <row r="255" spans="10:23" ht="21.75" thickTop="1" thickBot="1">
      <c r="J255" s="221"/>
      <c r="K255" s="222"/>
      <c r="L255" s="221"/>
      <c r="M255" s="222"/>
      <c r="N255" s="221"/>
      <c r="O255" s="222"/>
      <c r="P255" s="221"/>
      <c r="Q255" s="222"/>
      <c r="R255" s="221"/>
      <c r="S255" s="222"/>
      <c r="T255" s="221"/>
      <c r="U255" s="222"/>
      <c r="V255" s="169" t="str">
        <f t="shared" si="6"/>
        <v/>
      </c>
      <c r="W255" s="39" t="str">
        <f t="shared" si="7"/>
        <v/>
      </c>
    </row>
    <row r="256" spans="10:23" ht="21.75" thickTop="1" thickBot="1">
      <c r="J256" s="221"/>
      <c r="K256" s="222"/>
      <c r="L256" s="221"/>
      <c r="M256" s="222"/>
      <c r="N256" s="221"/>
      <c r="O256" s="222"/>
      <c r="P256" s="221"/>
      <c r="Q256" s="222"/>
      <c r="R256" s="221"/>
      <c r="S256" s="222"/>
      <c r="T256" s="221"/>
      <c r="U256" s="222"/>
      <c r="V256" s="169" t="str">
        <f t="shared" si="6"/>
        <v/>
      </c>
      <c r="W256" s="39" t="str">
        <f t="shared" si="7"/>
        <v/>
      </c>
    </row>
    <row r="257" spans="10:23" ht="21.75" thickTop="1" thickBot="1">
      <c r="J257" s="221"/>
      <c r="K257" s="222"/>
      <c r="L257" s="221"/>
      <c r="M257" s="222"/>
      <c r="N257" s="221"/>
      <c r="O257" s="222"/>
      <c r="P257" s="221"/>
      <c r="Q257" s="222"/>
      <c r="R257" s="221"/>
      <c r="S257" s="222"/>
      <c r="T257" s="221"/>
      <c r="U257" s="222"/>
      <c r="V257" s="169" t="str">
        <f t="shared" si="6"/>
        <v/>
      </c>
      <c r="W257" s="39" t="str">
        <f t="shared" si="7"/>
        <v/>
      </c>
    </row>
    <row r="258" spans="10:23" ht="21.75" thickTop="1" thickBot="1">
      <c r="J258" s="221"/>
      <c r="K258" s="222"/>
      <c r="L258" s="221"/>
      <c r="M258" s="222"/>
      <c r="N258" s="221"/>
      <c r="O258" s="222"/>
      <c r="P258" s="221"/>
      <c r="Q258" s="222"/>
      <c r="R258" s="221"/>
      <c r="S258" s="222"/>
      <c r="T258" s="221"/>
      <c r="U258" s="222"/>
      <c r="V258" s="169" t="str">
        <f t="shared" si="6"/>
        <v/>
      </c>
      <c r="W258" s="39" t="str">
        <f t="shared" si="7"/>
        <v/>
      </c>
    </row>
    <row r="259" spans="10:23" ht="21.75" thickTop="1" thickBot="1">
      <c r="J259" s="221"/>
      <c r="K259" s="222"/>
      <c r="L259" s="221"/>
      <c r="M259" s="222"/>
      <c r="N259" s="221"/>
      <c r="O259" s="222"/>
      <c r="P259" s="221"/>
      <c r="Q259" s="222"/>
      <c r="R259" s="221"/>
      <c r="S259" s="222"/>
      <c r="T259" s="221"/>
      <c r="U259" s="222"/>
      <c r="V259" s="169" t="str">
        <f t="shared" si="6"/>
        <v/>
      </c>
      <c r="W259" s="39" t="str">
        <f t="shared" si="7"/>
        <v/>
      </c>
    </row>
    <row r="260" spans="10:23" ht="21.75" thickTop="1" thickBot="1">
      <c r="J260" s="221"/>
      <c r="K260" s="222"/>
      <c r="L260" s="221"/>
      <c r="M260" s="222"/>
      <c r="N260" s="221"/>
      <c r="O260" s="222"/>
      <c r="P260" s="221"/>
      <c r="Q260" s="222"/>
      <c r="R260" s="221"/>
      <c r="S260" s="222"/>
      <c r="T260" s="221"/>
      <c r="U260" s="222"/>
      <c r="V260" s="169" t="str">
        <f t="shared" si="6"/>
        <v/>
      </c>
      <c r="W260" s="39" t="str">
        <f t="shared" si="7"/>
        <v/>
      </c>
    </row>
    <row r="261" spans="10:23" ht="21.75" thickTop="1" thickBot="1">
      <c r="J261" s="221"/>
      <c r="K261" s="222"/>
      <c r="L261" s="221"/>
      <c r="M261" s="222"/>
      <c r="N261" s="221"/>
      <c r="O261" s="222"/>
      <c r="P261" s="221"/>
      <c r="Q261" s="222"/>
      <c r="R261" s="221"/>
      <c r="S261" s="222"/>
      <c r="T261" s="221"/>
      <c r="U261" s="222"/>
      <c r="V261" s="169" t="str">
        <f t="shared" si="6"/>
        <v/>
      </c>
      <c r="W261" s="39" t="str">
        <f t="shared" si="7"/>
        <v/>
      </c>
    </row>
    <row r="262" spans="10:23" ht="21.75" thickTop="1" thickBot="1">
      <c r="J262" s="221"/>
      <c r="K262" s="222"/>
      <c r="L262" s="221"/>
      <c r="M262" s="222"/>
      <c r="N262" s="221"/>
      <c r="O262" s="222"/>
      <c r="P262" s="221"/>
      <c r="Q262" s="222"/>
      <c r="R262" s="221"/>
      <c r="S262" s="222"/>
      <c r="T262" s="221"/>
      <c r="U262" s="222"/>
      <c r="V262" s="169" t="str">
        <f t="shared" si="6"/>
        <v/>
      </c>
      <c r="W262" s="39" t="str">
        <f t="shared" si="7"/>
        <v/>
      </c>
    </row>
    <row r="263" spans="10:23" ht="21.75" thickTop="1" thickBot="1">
      <c r="J263" s="221"/>
      <c r="K263" s="222"/>
      <c r="L263" s="221"/>
      <c r="M263" s="222"/>
      <c r="N263" s="221"/>
      <c r="O263" s="222"/>
      <c r="P263" s="221"/>
      <c r="Q263" s="222"/>
      <c r="R263" s="221"/>
      <c r="S263" s="222"/>
      <c r="T263" s="221"/>
      <c r="U263" s="222"/>
      <c r="V263" s="169" t="str">
        <f t="shared" si="6"/>
        <v/>
      </c>
      <c r="W263" s="39" t="str">
        <f t="shared" si="7"/>
        <v/>
      </c>
    </row>
    <row r="264" spans="10:23" ht="21.75" thickTop="1" thickBot="1">
      <c r="J264" s="221"/>
      <c r="K264" s="222"/>
      <c r="L264" s="221"/>
      <c r="M264" s="222"/>
      <c r="N264" s="221"/>
      <c r="O264" s="222"/>
      <c r="P264" s="221"/>
      <c r="Q264" s="222"/>
      <c r="R264" s="221"/>
      <c r="S264" s="222"/>
      <c r="T264" s="221"/>
      <c r="U264" s="222"/>
      <c r="V264" s="169" t="str">
        <f t="shared" si="6"/>
        <v/>
      </c>
      <c r="W264" s="39" t="str">
        <f t="shared" si="7"/>
        <v/>
      </c>
    </row>
    <row r="265" spans="10:23" ht="21.75" thickTop="1" thickBot="1">
      <c r="J265" s="221"/>
      <c r="K265" s="222"/>
      <c r="L265" s="221"/>
      <c r="M265" s="222"/>
      <c r="N265" s="221"/>
      <c r="O265" s="222"/>
      <c r="P265" s="221"/>
      <c r="Q265" s="222"/>
      <c r="R265" s="221"/>
      <c r="S265" s="222"/>
      <c r="T265" s="221"/>
      <c r="U265" s="222"/>
      <c r="V265" s="169" t="str">
        <f t="shared" si="6"/>
        <v/>
      </c>
      <c r="W265" s="39" t="str">
        <f t="shared" si="7"/>
        <v/>
      </c>
    </row>
    <row r="266" spans="10:23" ht="21.75" thickTop="1" thickBot="1">
      <c r="J266" s="221"/>
      <c r="K266" s="222"/>
      <c r="L266" s="221"/>
      <c r="M266" s="222"/>
      <c r="N266" s="221"/>
      <c r="O266" s="222"/>
      <c r="P266" s="221"/>
      <c r="Q266" s="222"/>
      <c r="R266" s="221"/>
      <c r="S266" s="222"/>
      <c r="T266" s="221"/>
      <c r="U266" s="222"/>
      <c r="V266" s="169" t="str">
        <f t="shared" si="6"/>
        <v/>
      </c>
      <c r="W266" s="39" t="str">
        <f t="shared" si="7"/>
        <v/>
      </c>
    </row>
    <row r="267" spans="10:23" ht="21.75" thickTop="1" thickBot="1">
      <c r="J267" s="221"/>
      <c r="K267" s="222"/>
      <c r="L267" s="221"/>
      <c r="M267" s="222"/>
      <c r="N267" s="221"/>
      <c r="O267" s="222"/>
      <c r="P267" s="221"/>
      <c r="Q267" s="222"/>
      <c r="R267" s="221"/>
      <c r="S267" s="222"/>
      <c r="T267" s="221"/>
      <c r="U267" s="222"/>
      <c r="V267" s="169" t="str">
        <f t="shared" si="6"/>
        <v/>
      </c>
      <c r="W267" s="39" t="str">
        <f t="shared" si="7"/>
        <v/>
      </c>
    </row>
    <row r="268" spans="10:23" ht="21.75" thickTop="1" thickBot="1">
      <c r="J268" s="221"/>
      <c r="K268" s="222"/>
      <c r="L268" s="221"/>
      <c r="M268" s="222"/>
      <c r="N268" s="221"/>
      <c r="O268" s="222"/>
      <c r="P268" s="221"/>
      <c r="Q268" s="222"/>
      <c r="R268" s="221"/>
      <c r="S268" s="222"/>
      <c r="T268" s="221"/>
      <c r="U268" s="222"/>
      <c r="V268" s="169" t="str">
        <f t="shared" si="6"/>
        <v/>
      </c>
      <c r="W268" s="39" t="str">
        <f t="shared" si="7"/>
        <v/>
      </c>
    </row>
    <row r="269" spans="10:23" ht="21.75" thickTop="1" thickBot="1">
      <c r="J269" s="221"/>
      <c r="K269" s="222"/>
      <c r="L269" s="221"/>
      <c r="M269" s="222"/>
      <c r="N269" s="221"/>
      <c r="O269" s="222"/>
      <c r="P269" s="221"/>
      <c r="Q269" s="222"/>
      <c r="R269" s="221"/>
      <c r="S269" s="222"/>
      <c r="T269" s="221"/>
      <c r="U269" s="222"/>
      <c r="V269" s="169" t="str">
        <f t="shared" si="6"/>
        <v/>
      </c>
      <c r="W269" s="39" t="str">
        <f t="shared" si="7"/>
        <v/>
      </c>
    </row>
    <row r="270" spans="10:23" ht="21.75" thickTop="1" thickBot="1">
      <c r="J270" s="221"/>
      <c r="K270" s="222"/>
      <c r="L270" s="221"/>
      <c r="M270" s="222"/>
      <c r="N270" s="221"/>
      <c r="O270" s="222"/>
      <c r="P270" s="221"/>
      <c r="Q270" s="222"/>
      <c r="R270" s="221"/>
      <c r="S270" s="222"/>
      <c r="T270" s="221"/>
      <c r="U270" s="222"/>
      <c r="V270" s="169" t="str">
        <f t="shared" si="6"/>
        <v/>
      </c>
      <c r="W270" s="39" t="str">
        <f t="shared" si="7"/>
        <v/>
      </c>
    </row>
    <row r="271" spans="10:23" ht="21.75" thickTop="1" thickBot="1">
      <c r="J271" s="221"/>
      <c r="K271" s="222"/>
      <c r="L271" s="221"/>
      <c r="M271" s="222"/>
      <c r="N271" s="221"/>
      <c r="O271" s="222"/>
      <c r="P271" s="221"/>
      <c r="Q271" s="222"/>
      <c r="R271" s="221"/>
      <c r="S271" s="222"/>
      <c r="T271" s="221"/>
      <c r="U271" s="222"/>
      <c r="V271" s="169" t="str">
        <f t="shared" si="6"/>
        <v/>
      </c>
      <c r="W271" s="39" t="str">
        <f t="shared" si="7"/>
        <v/>
      </c>
    </row>
    <row r="272" spans="10:23" ht="21.75" thickTop="1" thickBot="1">
      <c r="J272" s="221"/>
      <c r="K272" s="222"/>
      <c r="L272" s="221"/>
      <c r="M272" s="222"/>
      <c r="N272" s="221"/>
      <c r="O272" s="222"/>
      <c r="P272" s="221"/>
      <c r="Q272" s="222"/>
      <c r="R272" s="221"/>
      <c r="S272" s="222"/>
      <c r="T272" s="221"/>
      <c r="U272" s="222"/>
      <c r="V272" s="169" t="str">
        <f t="shared" si="6"/>
        <v/>
      </c>
      <c r="W272" s="39" t="str">
        <f t="shared" si="7"/>
        <v/>
      </c>
    </row>
    <row r="273" spans="10:23" ht="21.75" thickTop="1" thickBot="1">
      <c r="J273" s="221"/>
      <c r="K273" s="222"/>
      <c r="L273" s="221"/>
      <c r="M273" s="222"/>
      <c r="N273" s="221"/>
      <c r="O273" s="222"/>
      <c r="P273" s="221"/>
      <c r="Q273" s="222"/>
      <c r="R273" s="221"/>
      <c r="S273" s="222"/>
      <c r="T273" s="221"/>
      <c r="U273" s="222"/>
      <c r="V273" s="169" t="str">
        <f t="shared" si="6"/>
        <v/>
      </c>
      <c r="W273" s="39" t="str">
        <f t="shared" si="7"/>
        <v/>
      </c>
    </row>
    <row r="274" spans="10:23" ht="21.75" thickTop="1" thickBot="1">
      <c r="J274" s="221"/>
      <c r="K274" s="222"/>
      <c r="L274" s="221"/>
      <c r="M274" s="222"/>
      <c r="N274" s="221"/>
      <c r="O274" s="222"/>
      <c r="P274" s="221"/>
      <c r="Q274" s="222"/>
      <c r="R274" s="221"/>
      <c r="S274" s="222"/>
      <c r="T274" s="221"/>
      <c r="U274" s="222"/>
      <c r="V274" s="169" t="str">
        <f t="shared" si="6"/>
        <v/>
      </c>
      <c r="W274" s="39" t="str">
        <f t="shared" si="7"/>
        <v/>
      </c>
    </row>
    <row r="275" spans="10:23" ht="21.75" thickTop="1" thickBot="1">
      <c r="J275" s="221"/>
      <c r="K275" s="222"/>
      <c r="L275" s="221"/>
      <c r="M275" s="222"/>
      <c r="N275" s="221"/>
      <c r="O275" s="222"/>
      <c r="P275" s="221"/>
      <c r="Q275" s="222"/>
      <c r="R275" s="221"/>
      <c r="S275" s="222"/>
      <c r="T275" s="221"/>
      <c r="U275" s="222"/>
      <c r="V275" s="169" t="str">
        <f t="shared" si="6"/>
        <v/>
      </c>
      <c r="W275" s="39" t="str">
        <f t="shared" si="7"/>
        <v/>
      </c>
    </row>
    <row r="276" spans="10:23" ht="21.75" thickTop="1" thickBot="1">
      <c r="J276" s="221"/>
      <c r="K276" s="222"/>
      <c r="L276" s="221"/>
      <c r="M276" s="222"/>
      <c r="N276" s="221"/>
      <c r="O276" s="222"/>
      <c r="P276" s="221"/>
      <c r="Q276" s="222"/>
      <c r="R276" s="221"/>
      <c r="S276" s="222"/>
      <c r="T276" s="221"/>
      <c r="U276" s="222"/>
      <c r="V276" s="169" t="str">
        <f t="shared" si="6"/>
        <v/>
      </c>
      <c r="W276" s="39" t="str">
        <f t="shared" si="7"/>
        <v/>
      </c>
    </row>
    <row r="277" spans="10:23" ht="21.75" thickTop="1" thickBot="1">
      <c r="J277" s="221"/>
      <c r="K277" s="222"/>
      <c r="L277" s="221"/>
      <c r="M277" s="222"/>
      <c r="N277" s="221"/>
      <c r="O277" s="222"/>
      <c r="P277" s="221"/>
      <c r="Q277" s="222"/>
      <c r="R277" s="221"/>
      <c r="S277" s="222"/>
      <c r="T277" s="221"/>
      <c r="U277" s="222"/>
      <c r="V277" s="169" t="str">
        <f t="shared" si="6"/>
        <v/>
      </c>
      <c r="W277" s="39" t="str">
        <f t="shared" si="7"/>
        <v/>
      </c>
    </row>
    <row r="278" spans="10:23" ht="21.75" thickTop="1" thickBot="1">
      <c r="J278" s="221"/>
      <c r="K278" s="222"/>
      <c r="L278" s="221"/>
      <c r="M278" s="222"/>
      <c r="N278" s="221"/>
      <c r="O278" s="222"/>
      <c r="P278" s="221"/>
      <c r="Q278" s="222"/>
      <c r="R278" s="221"/>
      <c r="S278" s="222"/>
      <c r="T278" s="221"/>
      <c r="U278" s="222"/>
      <c r="V278" s="169" t="str">
        <f t="shared" si="6"/>
        <v/>
      </c>
      <c r="W278" s="39" t="str">
        <f t="shared" si="7"/>
        <v/>
      </c>
    </row>
    <row r="279" spans="10:23" ht="21.75" thickTop="1" thickBot="1">
      <c r="J279" s="221"/>
      <c r="K279" s="222"/>
      <c r="L279" s="221"/>
      <c r="M279" s="222"/>
      <c r="N279" s="221"/>
      <c r="O279" s="222"/>
      <c r="P279" s="221"/>
      <c r="Q279" s="222"/>
      <c r="R279" s="221"/>
      <c r="S279" s="222"/>
      <c r="T279" s="221"/>
      <c r="U279" s="222"/>
      <c r="V279" s="169" t="str">
        <f t="shared" si="6"/>
        <v/>
      </c>
      <c r="W279" s="39" t="str">
        <f t="shared" si="7"/>
        <v/>
      </c>
    </row>
    <row r="280" spans="10:23" ht="21.75" thickTop="1" thickBot="1">
      <c r="J280" s="221"/>
      <c r="K280" s="222"/>
      <c r="L280" s="221"/>
      <c r="M280" s="222"/>
      <c r="N280" s="221"/>
      <c r="O280" s="222"/>
      <c r="P280" s="221"/>
      <c r="Q280" s="222"/>
      <c r="R280" s="221"/>
      <c r="S280" s="222"/>
      <c r="T280" s="221"/>
      <c r="U280" s="222"/>
      <c r="V280" s="169" t="str">
        <f t="shared" si="6"/>
        <v/>
      </c>
      <c r="W280" s="39" t="str">
        <f t="shared" si="7"/>
        <v/>
      </c>
    </row>
    <row r="281" spans="10:23" ht="21.75" thickTop="1" thickBot="1">
      <c r="J281" s="221"/>
      <c r="K281" s="222"/>
      <c r="L281" s="221"/>
      <c r="M281" s="222"/>
      <c r="N281" s="221"/>
      <c r="O281" s="222"/>
      <c r="P281" s="221"/>
      <c r="Q281" s="222"/>
      <c r="R281" s="221"/>
      <c r="S281" s="222"/>
      <c r="T281" s="221"/>
      <c r="U281" s="222"/>
      <c r="V281" s="169" t="str">
        <f t="shared" si="6"/>
        <v/>
      </c>
      <c r="W281" s="39" t="str">
        <f t="shared" si="7"/>
        <v/>
      </c>
    </row>
    <row r="282" spans="10:23" ht="21.75" thickTop="1" thickBot="1">
      <c r="J282" s="221"/>
      <c r="K282" s="222"/>
      <c r="L282" s="221"/>
      <c r="M282" s="222"/>
      <c r="N282" s="221"/>
      <c r="O282" s="222"/>
      <c r="P282" s="221"/>
      <c r="Q282" s="222"/>
      <c r="R282" s="221"/>
      <c r="S282" s="222"/>
      <c r="T282" s="221"/>
      <c r="U282" s="222"/>
      <c r="V282" s="169" t="str">
        <f t="shared" si="6"/>
        <v/>
      </c>
      <c r="W282" s="39" t="str">
        <f t="shared" si="7"/>
        <v/>
      </c>
    </row>
    <row r="283" spans="10:23" ht="21.75" thickTop="1" thickBot="1">
      <c r="J283" s="221"/>
      <c r="K283" s="222"/>
      <c r="L283" s="221"/>
      <c r="M283" s="222"/>
      <c r="N283" s="221"/>
      <c r="O283" s="222"/>
      <c r="P283" s="221"/>
      <c r="Q283" s="222"/>
      <c r="R283" s="221"/>
      <c r="S283" s="222"/>
      <c r="T283" s="221"/>
      <c r="U283" s="222"/>
      <c r="V283" s="169" t="str">
        <f t="shared" si="6"/>
        <v/>
      </c>
      <c r="W283" s="39" t="str">
        <f t="shared" si="7"/>
        <v/>
      </c>
    </row>
    <row r="284" spans="10:23" ht="21.75" thickTop="1" thickBot="1">
      <c r="J284" s="221"/>
      <c r="K284" s="222"/>
      <c r="L284" s="221"/>
      <c r="M284" s="222"/>
      <c r="N284" s="221"/>
      <c r="O284" s="222"/>
      <c r="P284" s="221"/>
      <c r="Q284" s="222"/>
      <c r="R284" s="221"/>
      <c r="S284" s="222"/>
      <c r="T284" s="221"/>
      <c r="U284" s="222"/>
      <c r="V284" s="169" t="str">
        <f t="shared" si="6"/>
        <v/>
      </c>
      <c r="W284" s="39" t="str">
        <f t="shared" si="7"/>
        <v/>
      </c>
    </row>
    <row r="285" spans="10:23" ht="21.75" thickTop="1" thickBot="1">
      <c r="J285" s="221"/>
      <c r="K285" s="222"/>
      <c r="L285" s="221"/>
      <c r="M285" s="222"/>
      <c r="N285" s="221"/>
      <c r="O285" s="222"/>
      <c r="P285" s="221"/>
      <c r="Q285" s="222"/>
      <c r="R285" s="221"/>
      <c r="S285" s="222"/>
      <c r="T285" s="221"/>
      <c r="U285" s="222"/>
      <c r="V285" s="169" t="str">
        <f t="shared" ref="V285:V348" si="8">IF(AND(COUNTA(K285,M285,O285,Q285,S285,U285)=0,COUNTA(J285,L285,N285,P285,R285,T285)=6),"x","")</f>
        <v/>
      </c>
      <c r="W285" s="39" t="str">
        <f t="shared" ref="W285:W348" si="9">IF(COUNTA(K285,M285,O285,Q285,S285,U285)=1,"x","")</f>
        <v/>
      </c>
    </row>
    <row r="286" spans="10:23" ht="21.75" thickTop="1" thickBot="1">
      <c r="J286" s="221"/>
      <c r="K286" s="222"/>
      <c r="L286" s="221"/>
      <c r="M286" s="222"/>
      <c r="N286" s="221"/>
      <c r="O286" s="222"/>
      <c r="P286" s="221"/>
      <c r="Q286" s="222"/>
      <c r="R286" s="221"/>
      <c r="S286" s="222"/>
      <c r="T286" s="221"/>
      <c r="U286" s="222"/>
      <c r="V286" s="169" t="str">
        <f t="shared" si="8"/>
        <v/>
      </c>
      <c r="W286" s="39" t="str">
        <f t="shared" si="9"/>
        <v/>
      </c>
    </row>
    <row r="287" spans="10:23" ht="21.75" thickTop="1" thickBot="1">
      <c r="J287" s="221"/>
      <c r="K287" s="222"/>
      <c r="L287" s="221"/>
      <c r="M287" s="222"/>
      <c r="N287" s="221"/>
      <c r="O287" s="222"/>
      <c r="P287" s="221"/>
      <c r="Q287" s="222"/>
      <c r="R287" s="221"/>
      <c r="S287" s="222"/>
      <c r="T287" s="221"/>
      <c r="U287" s="222"/>
      <c r="V287" s="169" t="str">
        <f t="shared" si="8"/>
        <v/>
      </c>
      <c r="W287" s="39" t="str">
        <f t="shared" si="9"/>
        <v/>
      </c>
    </row>
    <row r="288" spans="10:23" ht="21.75" thickTop="1" thickBot="1">
      <c r="J288" s="221"/>
      <c r="K288" s="222"/>
      <c r="L288" s="221"/>
      <c r="M288" s="222"/>
      <c r="N288" s="221"/>
      <c r="O288" s="222"/>
      <c r="P288" s="221"/>
      <c r="Q288" s="222"/>
      <c r="R288" s="221"/>
      <c r="S288" s="222"/>
      <c r="T288" s="221"/>
      <c r="U288" s="222"/>
      <c r="V288" s="169" t="str">
        <f t="shared" si="8"/>
        <v/>
      </c>
      <c r="W288" s="39" t="str">
        <f t="shared" si="9"/>
        <v/>
      </c>
    </row>
    <row r="289" spans="10:23" ht="21.75" thickTop="1" thickBot="1">
      <c r="J289" s="221"/>
      <c r="K289" s="222"/>
      <c r="L289" s="221"/>
      <c r="M289" s="222"/>
      <c r="N289" s="221"/>
      <c r="O289" s="222"/>
      <c r="P289" s="221"/>
      <c r="Q289" s="222"/>
      <c r="R289" s="221"/>
      <c r="S289" s="222"/>
      <c r="T289" s="221"/>
      <c r="U289" s="222"/>
      <c r="V289" s="169" t="str">
        <f t="shared" si="8"/>
        <v/>
      </c>
      <c r="W289" s="39" t="str">
        <f t="shared" si="9"/>
        <v/>
      </c>
    </row>
    <row r="290" spans="10:23" ht="21.75" thickTop="1" thickBot="1">
      <c r="J290" s="221"/>
      <c r="K290" s="222"/>
      <c r="L290" s="221"/>
      <c r="M290" s="222"/>
      <c r="N290" s="221"/>
      <c r="O290" s="222"/>
      <c r="P290" s="221"/>
      <c r="Q290" s="222"/>
      <c r="R290" s="221"/>
      <c r="S290" s="222"/>
      <c r="T290" s="221"/>
      <c r="U290" s="222"/>
      <c r="V290" s="169" t="str">
        <f t="shared" si="8"/>
        <v/>
      </c>
      <c r="W290" s="39" t="str">
        <f t="shared" si="9"/>
        <v/>
      </c>
    </row>
    <row r="291" spans="10:23" ht="21.75" thickTop="1" thickBot="1">
      <c r="J291" s="221"/>
      <c r="K291" s="222"/>
      <c r="L291" s="221"/>
      <c r="M291" s="222"/>
      <c r="N291" s="221"/>
      <c r="O291" s="222"/>
      <c r="P291" s="221"/>
      <c r="Q291" s="222"/>
      <c r="R291" s="221"/>
      <c r="S291" s="222"/>
      <c r="T291" s="221"/>
      <c r="U291" s="222"/>
      <c r="V291" s="169" t="str">
        <f t="shared" si="8"/>
        <v/>
      </c>
      <c r="W291" s="39" t="str">
        <f t="shared" si="9"/>
        <v/>
      </c>
    </row>
    <row r="292" spans="10:23" ht="21.75" thickTop="1" thickBot="1">
      <c r="J292" s="221"/>
      <c r="K292" s="222"/>
      <c r="L292" s="221"/>
      <c r="M292" s="222"/>
      <c r="N292" s="221"/>
      <c r="O292" s="222"/>
      <c r="P292" s="221"/>
      <c r="Q292" s="222"/>
      <c r="R292" s="221"/>
      <c r="S292" s="222"/>
      <c r="T292" s="221"/>
      <c r="U292" s="222"/>
      <c r="V292" s="169" t="str">
        <f t="shared" si="8"/>
        <v/>
      </c>
      <c r="W292" s="39" t="str">
        <f t="shared" si="9"/>
        <v/>
      </c>
    </row>
    <row r="293" spans="10:23" ht="21.75" thickTop="1" thickBot="1">
      <c r="J293" s="221"/>
      <c r="K293" s="222"/>
      <c r="L293" s="221"/>
      <c r="M293" s="222"/>
      <c r="N293" s="221"/>
      <c r="O293" s="222"/>
      <c r="P293" s="221"/>
      <c r="Q293" s="222"/>
      <c r="R293" s="221"/>
      <c r="S293" s="222"/>
      <c r="T293" s="221"/>
      <c r="U293" s="222"/>
      <c r="V293" s="169" t="str">
        <f t="shared" si="8"/>
        <v/>
      </c>
      <c r="W293" s="39" t="str">
        <f t="shared" si="9"/>
        <v/>
      </c>
    </row>
    <row r="294" spans="10:23" ht="21.75" thickTop="1" thickBot="1">
      <c r="J294" s="221"/>
      <c r="K294" s="222"/>
      <c r="L294" s="221"/>
      <c r="M294" s="222"/>
      <c r="N294" s="221"/>
      <c r="O294" s="222"/>
      <c r="P294" s="221"/>
      <c r="Q294" s="222"/>
      <c r="R294" s="221"/>
      <c r="S294" s="222"/>
      <c r="T294" s="221"/>
      <c r="U294" s="222"/>
      <c r="V294" s="169" t="str">
        <f t="shared" si="8"/>
        <v/>
      </c>
      <c r="W294" s="39" t="str">
        <f t="shared" si="9"/>
        <v/>
      </c>
    </row>
    <row r="295" spans="10:23" ht="21.75" thickTop="1" thickBot="1">
      <c r="J295" s="221"/>
      <c r="K295" s="222"/>
      <c r="L295" s="221"/>
      <c r="M295" s="222"/>
      <c r="N295" s="221"/>
      <c r="O295" s="222"/>
      <c r="P295" s="221"/>
      <c r="Q295" s="222"/>
      <c r="R295" s="221"/>
      <c r="S295" s="222"/>
      <c r="T295" s="221"/>
      <c r="U295" s="222"/>
      <c r="V295" s="169" t="str">
        <f t="shared" si="8"/>
        <v/>
      </c>
      <c r="W295" s="39" t="str">
        <f t="shared" si="9"/>
        <v/>
      </c>
    </row>
    <row r="296" spans="10:23" ht="21.75" thickTop="1" thickBot="1">
      <c r="J296" s="221"/>
      <c r="K296" s="222"/>
      <c r="L296" s="221"/>
      <c r="M296" s="222"/>
      <c r="N296" s="221"/>
      <c r="O296" s="222"/>
      <c r="P296" s="221"/>
      <c r="Q296" s="222"/>
      <c r="R296" s="221"/>
      <c r="S296" s="222"/>
      <c r="T296" s="221"/>
      <c r="U296" s="222"/>
      <c r="V296" s="169" t="str">
        <f t="shared" si="8"/>
        <v/>
      </c>
      <c r="W296" s="39" t="str">
        <f t="shared" si="9"/>
        <v/>
      </c>
    </row>
    <row r="297" spans="10:23" ht="21.75" thickTop="1" thickBot="1">
      <c r="J297" s="221"/>
      <c r="K297" s="222"/>
      <c r="L297" s="221"/>
      <c r="M297" s="222"/>
      <c r="N297" s="221"/>
      <c r="O297" s="222"/>
      <c r="P297" s="221"/>
      <c r="Q297" s="222"/>
      <c r="R297" s="221"/>
      <c r="S297" s="222"/>
      <c r="T297" s="221"/>
      <c r="U297" s="222"/>
      <c r="V297" s="169" t="str">
        <f t="shared" si="8"/>
        <v/>
      </c>
      <c r="W297" s="39" t="str">
        <f t="shared" si="9"/>
        <v/>
      </c>
    </row>
    <row r="298" spans="10:23" ht="21.75" thickTop="1" thickBot="1">
      <c r="J298" s="221"/>
      <c r="K298" s="222"/>
      <c r="L298" s="221"/>
      <c r="M298" s="222"/>
      <c r="N298" s="221"/>
      <c r="O298" s="222"/>
      <c r="P298" s="221"/>
      <c r="Q298" s="222"/>
      <c r="R298" s="221"/>
      <c r="S298" s="222"/>
      <c r="T298" s="221"/>
      <c r="U298" s="222"/>
      <c r="V298" s="169" t="str">
        <f t="shared" si="8"/>
        <v/>
      </c>
      <c r="W298" s="39" t="str">
        <f t="shared" si="9"/>
        <v/>
      </c>
    </row>
    <row r="299" spans="10:23" ht="21.75" thickTop="1" thickBot="1">
      <c r="J299" s="221"/>
      <c r="K299" s="222"/>
      <c r="L299" s="221"/>
      <c r="M299" s="222"/>
      <c r="N299" s="221"/>
      <c r="O299" s="222"/>
      <c r="P299" s="221"/>
      <c r="Q299" s="222"/>
      <c r="R299" s="221"/>
      <c r="S299" s="222"/>
      <c r="T299" s="221"/>
      <c r="U299" s="222"/>
      <c r="V299" s="169" t="str">
        <f t="shared" si="8"/>
        <v/>
      </c>
      <c r="W299" s="39" t="str">
        <f t="shared" si="9"/>
        <v/>
      </c>
    </row>
    <row r="300" spans="10:23" ht="21.75" thickTop="1" thickBot="1">
      <c r="J300" s="221"/>
      <c r="K300" s="222"/>
      <c r="L300" s="221"/>
      <c r="M300" s="222"/>
      <c r="N300" s="221"/>
      <c r="O300" s="222"/>
      <c r="P300" s="221"/>
      <c r="Q300" s="222"/>
      <c r="R300" s="221"/>
      <c r="S300" s="222"/>
      <c r="T300" s="221"/>
      <c r="U300" s="222"/>
      <c r="V300" s="169" t="str">
        <f t="shared" si="8"/>
        <v/>
      </c>
      <c r="W300" s="39" t="str">
        <f t="shared" si="9"/>
        <v/>
      </c>
    </row>
    <row r="301" spans="10:23" ht="21.75" thickTop="1" thickBot="1">
      <c r="J301" s="221"/>
      <c r="K301" s="222"/>
      <c r="L301" s="221"/>
      <c r="M301" s="222"/>
      <c r="N301" s="221"/>
      <c r="O301" s="222"/>
      <c r="P301" s="221"/>
      <c r="Q301" s="222"/>
      <c r="R301" s="221"/>
      <c r="S301" s="222"/>
      <c r="T301" s="221"/>
      <c r="U301" s="222"/>
      <c r="V301" s="169" t="str">
        <f t="shared" si="8"/>
        <v/>
      </c>
      <c r="W301" s="39" t="str">
        <f t="shared" si="9"/>
        <v/>
      </c>
    </row>
    <row r="302" spans="10:23" ht="21.75" thickTop="1" thickBot="1">
      <c r="J302" s="221"/>
      <c r="K302" s="222"/>
      <c r="L302" s="221"/>
      <c r="M302" s="222"/>
      <c r="N302" s="221"/>
      <c r="O302" s="222"/>
      <c r="P302" s="221"/>
      <c r="Q302" s="222"/>
      <c r="R302" s="221"/>
      <c r="S302" s="222"/>
      <c r="T302" s="221"/>
      <c r="U302" s="222"/>
      <c r="V302" s="169" t="str">
        <f t="shared" si="8"/>
        <v/>
      </c>
      <c r="W302" s="39" t="str">
        <f t="shared" si="9"/>
        <v/>
      </c>
    </row>
    <row r="303" spans="10:23" ht="21.75" thickTop="1" thickBot="1">
      <c r="J303" s="221"/>
      <c r="K303" s="222"/>
      <c r="L303" s="221"/>
      <c r="M303" s="222"/>
      <c r="N303" s="221"/>
      <c r="O303" s="222"/>
      <c r="P303" s="221"/>
      <c r="Q303" s="222"/>
      <c r="R303" s="221"/>
      <c r="S303" s="222"/>
      <c r="T303" s="221"/>
      <c r="U303" s="222"/>
      <c r="V303" s="169" t="str">
        <f t="shared" si="8"/>
        <v/>
      </c>
      <c r="W303" s="39" t="str">
        <f t="shared" si="9"/>
        <v/>
      </c>
    </row>
    <row r="304" spans="10:23" ht="21.75" thickTop="1" thickBot="1">
      <c r="J304" s="221"/>
      <c r="K304" s="222"/>
      <c r="L304" s="221"/>
      <c r="M304" s="222"/>
      <c r="N304" s="221"/>
      <c r="O304" s="222"/>
      <c r="P304" s="221"/>
      <c r="Q304" s="222"/>
      <c r="R304" s="221"/>
      <c r="S304" s="222"/>
      <c r="T304" s="221"/>
      <c r="U304" s="222"/>
      <c r="V304" s="169" t="str">
        <f t="shared" si="8"/>
        <v/>
      </c>
      <c r="W304" s="39" t="str">
        <f t="shared" si="9"/>
        <v/>
      </c>
    </row>
    <row r="305" spans="10:23" ht="21.75" thickTop="1" thickBot="1">
      <c r="J305" s="221"/>
      <c r="K305" s="222"/>
      <c r="L305" s="221"/>
      <c r="M305" s="222"/>
      <c r="N305" s="221"/>
      <c r="O305" s="222"/>
      <c r="P305" s="221"/>
      <c r="Q305" s="222"/>
      <c r="R305" s="221"/>
      <c r="S305" s="222"/>
      <c r="T305" s="221"/>
      <c r="U305" s="222"/>
      <c r="V305" s="169" t="str">
        <f t="shared" si="8"/>
        <v/>
      </c>
      <c r="W305" s="39" t="str">
        <f t="shared" si="9"/>
        <v/>
      </c>
    </row>
    <row r="306" spans="10:23" ht="21.75" thickTop="1" thickBot="1">
      <c r="J306" s="221"/>
      <c r="K306" s="222"/>
      <c r="L306" s="221"/>
      <c r="M306" s="222"/>
      <c r="N306" s="221"/>
      <c r="O306" s="222"/>
      <c r="P306" s="221"/>
      <c r="Q306" s="222"/>
      <c r="R306" s="221"/>
      <c r="S306" s="222"/>
      <c r="T306" s="221"/>
      <c r="U306" s="222"/>
      <c r="V306" s="169" t="str">
        <f t="shared" si="8"/>
        <v/>
      </c>
      <c r="W306" s="39" t="str">
        <f t="shared" si="9"/>
        <v/>
      </c>
    </row>
    <row r="307" spans="10:23" ht="21.75" thickTop="1" thickBot="1">
      <c r="J307" s="221"/>
      <c r="K307" s="222"/>
      <c r="L307" s="221"/>
      <c r="M307" s="222"/>
      <c r="N307" s="221"/>
      <c r="O307" s="222"/>
      <c r="P307" s="221"/>
      <c r="Q307" s="222"/>
      <c r="R307" s="221"/>
      <c r="S307" s="222"/>
      <c r="T307" s="221"/>
      <c r="U307" s="222"/>
      <c r="V307" s="169" t="str">
        <f t="shared" si="8"/>
        <v/>
      </c>
      <c r="W307" s="39" t="str">
        <f t="shared" si="9"/>
        <v/>
      </c>
    </row>
    <row r="308" spans="10:23" ht="21.75" thickTop="1" thickBot="1">
      <c r="J308" s="221"/>
      <c r="K308" s="222"/>
      <c r="L308" s="221"/>
      <c r="M308" s="222"/>
      <c r="N308" s="221"/>
      <c r="O308" s="222"/>
      <c r="P308" s="221"/>
      <c r="Q308" s="222"/>
      <c r="R308" s="221"/>
      <c r="S308" s="222"/>
      <c r="T308" s="221"/>
      <c r="U308" s="222"/>
      <c r="V308" s="169" t="str">
        <f t="shared" si="8"/>
        <v/>
      </c>
      <c r="W308" s="39" t="str">
        <f t="shared" si="9"/>
        <v/>
      </c>
    </row>
    <row r="309" spans="10:23" ht="21.75" thickTop="1" thickBot="1">
      <c r="J309" s="221"/>
      <c r="K309" s="222"/>
      <c r="L309" s="221"/>
      <c r="M309" s="222"/>
      <c r="N309" s="221"/>
      <c r="O309" s="222"/>
      <c r="P309" s="221"/>
      <c r="Q309" s="222"/>
      <c r="R309" s="221"/>
      <c r="S309" s="222"/>
      <c r="T309" s="221"/>
      <c r="U309" s="222"/>
      <c r="V309" s="169" t="str">
        <f t="shared" si="8"/>
        <v/>
      </c>
      <c r="W309" s="39" t="str">
        <f t="shared" si="9"/>
        <v/>
      </c>
    </row>
    <row r="310" spans="10:23" ht="21.75" thickTop="1" thickBot="1">
      <c r="J310" s="221"/>
      <c r="K310" s="222"/>
      <c r="L310" s="221"/>
      <c r="M310" s="222"/>
      <c r="N310" s="221"/>
      <c r="O310" s="222"/>
      <c r="P310" s="221"/>
      <c r="Q310" s="222"/>
      <c r="R310" s="221"/>
      <c r="S310" s="222"/>
      <c r="T310" s="221"/>
      <c r="U310" s="222"/>
      <c r="V310" s="169" t="str">
        <f t="shared" si="8"/>
        <v/>
      </c>
      <c r="W310" s="39" t="str">
        <f t="shared" si="9"/>
        <v/>
      </c>
    </row>
    <row r="311" spans="10:23" ht="21.75" thickTop="1" thickBot="1">
      <c r="J311" s="221"/>
      <c r="K311" s="222"/>
      <c r="L311" s="221"/>
      <c r="M311" s="222"/>
      <c r="N311" s="221"/>
      <c r="O311" s="222"/>
      <c r="P311" s="221"/>
      <c r="Q311" s="222"/>
      <c r="R311" s="221"/>
      <c r="S311" s="222"/>
      <c r="T311" s="221"/>
      <c r="U311" s="222"/>
      <c r="V311" s="169" t="str">
        <f t="shared" si="8"/>
        <v/>
      </c>
      <c r="W311" s="39" t="str">
        <f t="shared" si="9"/>
        <v/>
      </c>
    </row>
    <row r="312" spans="10:23" ht="21.75" thickTop="1" thickBot="1">
      <c r="J312" s="221"/>
      <c r="K312" s="222"/>
      <c r="L312" s="221"/>
      <c r="M312" s="222"/>
      <c r="N312" s="221"/>
      <c r="O312" s="222"/>
      <c r="P312" s="221"/>
      <c r="Q312" s="222"/>
      <c r="R312" s="221"/>
      <c r="S312" s="222"/>
      <c r="T312" s="221"/>
      <c r="U312" s="222"/>
      <c r="V312" s="169" t="str">
        <f t="shared" si="8"/>
        <v/>
      </c>
      <c r="W312" s="39" t="str">
        <f t="shared" si="9"/>
        <v/>
      </c>
    </row>
    <row r="313" spans="10:23" ht="21.75" thickTop="1" thickBot="1">
      <c r="J313" s="221"/>
      <c r="K313" s="222"/>
      <c r="L313" s="221"/>
      <c r="M313" s="222"/>
      <c r="N313" s="221"/>
      <c r="O313" s="222"/>
      <c r="P313" s="221"/>
      <c r="Q313" s="222"/>
      <c r="R313" s="221"/>
      <c r="S313" s="222"/>
      <c r="T313" s="221"/>
      <c r="U313" s="222"/>
      <c r="V313" s="169" t="str">
        <f t="shared" si="8"/>
        <v/>
      </c>
      <c r="W313" s="39" t="str">
        <f t="shared" si="9"/>
        <v/>
      </c>
    </row>
    <row r="314" spans="10:23" ht="21.75" thickTop="1" thickBot="1">
      <c r="J314" s="221"/>
      <c r="K314" s="222"/>
      <c r="L314" s="221"/>
      <c r="M314" s="222"/>
      <c r="N314" s="221"/>
      <c r="O314" s="222"/>
      <c r="P314" s="221"/>
      <c r="Q314" s="222"/>
      <c r="R314" s="221"/>
      <c r="S314" s="222"/>
      <c r="T314" s="221"/>
      <c r="U314" s="222"/>
      <c r="V314" s="169" t="str">
        <f t="shared" si="8"/>
        <v/>
      </c>
      <c r="W314" s="39" t="str">
        <f t="shared" si="9"/>
        <v/>
      </c>
    </row>
    <row r="315" spans="10:23" ht="21.75" thickTop="1" thickBot="1">
      <c r="J315" s="221"/>
      <c r="K315" s="222"/>
      <c r="L315" s="221"/>
      <c r="M315" s="222"/>
      <c r="N315" s="221"/>
      <c r="O315" s="222"/>
      <c r="P315" s="221"/>
      <c r="Q315" s="222"/>
      <c r="R315" s="221"/>
      <c r="S315" s="222"/>
      <c r="T315" s="221"/>
      <c r="U315" s="222"/>
      <c r="V315" s="169" t="str">
        <f t="shared" si="8"/>
        <v/>
      </c>
      <c r="W315" s="39" t="str">
        <f t="shared" si="9"/>
        <v/>
      </c>
    </row>
    <row r="316" spans="10:23" ht="21.75" thickTop="1" thickBot="1">
      <c r="J316" s="221"/>
      <c r="K316" s="222"/>
      <c r="L316" s="221"/>
      <c r="M316" s="222"/>
      <c r="N316" s="221"/>
      <c r="O316" s="222"/>
      <c r="P316" s="221"/>
      <c r="Q316" s="222"/>
      <c r="R316" s="221"/>
      <c r="S316" s="222"/>
      <c r="T316" s="221"/>
      <c r="U316" s="222"/>
      <c r="V316" s="169" t="str">
        <f t="shared" si="8"/>
        <v/>
      </c>
      <c r="W316" s="39" t="str">
        <f t="shared" si="9"/>
        <v/>
      </c>
    </row>
    <row r="317" spans="10:23" ht="21.75" thickTop="1" thickBot="1">
      <c r="J317" s="221"/>
      <c r="K317" s="222"/>
      <c r="L317" s="221"/>
      <c r="M317" s="222"/>
      <c r="N317" s="221"/>
      <c r="O317" s="222"/>
      <c r="P317" s="221"/>
      <c r="Q317" s="222"/>
      <c r="R317" s="221"/>
      <c r="S317" s="222"/>
      <c r="T317" s="221"/>
      <c r="U317" s="222"/>
      <c r="V317" s="169" t="str">
        <f t="shared" si="8"/>
        <v/>
      </c>
      <c r="W317" s="39" t="str">
        <f t="shared" si="9"/>
        <v/>
      </c>
    </row>
    <row r="318" spans="10:23" ht="21.75" thickTop="1" thickBot="1">
      <c r="J318" s="221"/>
      <c r="K318" s="222"/>
      <c r="L318" s="221"/>
      <c r="M318" s="222"/>
      <c r="N318" s="221"/>
      <c r="O318" s="222"/>
      <c r="P318" s="221"/>
      <c r="Q318" s="222"/>
      <c r="R318" s="221"/>
      <c r="S318" s="222"/>
      <c r="T318" s="221"/>
      <c r="U318" s="222"/>
      <c r="V318" s="169" t="str">
        <f t="shared" si="8"/>
        <v/>
      </c>
      <c r="W318" s="39" t="str">
        <f t="shared" si="9"/>
        <v/>
      </c>
    </row>
    <row r="319" spans="10:23" ht="21.75" thickTop="1" thickBot="1">
      <c r="J319" s="221"/>
      <c r="K319" s="222"/>
      <c r="L319" s="221"/>
      <c r="M319" s="222"/>
      <c r="N319" s="221"/>
      <c r="O319" s="222"/>
      <c r="P319" s="221"/>
      <c r="Q319" s="222"/>
      <c r="R319" s="221"/>
      <c r="S319" s="222"/>
      <c r="T319" s="221"/>
      <c r="U319" s="222"/>
      <c r="V319" s="169" t="str">
        <f t="shared" si="8"/>
        <v/>
      </c>
      <c r="W319" s="39" t="str">
        <f t="shared" si="9"/>
        <v/>
      </c>
    </row>
    <row r="320" spans="10:23" ht="21.75" thickTop="1" thickBot="1">
      <c r="J320" s="221"/>
      <c r="K320" s="222"/>
      <c r="L320" s="221"/>
      <c r="M320" s="222"/>
      <c r="N320" s="221"/>
      <c r="O320" s="222"/>
      <c r="P320" s="221"/>
      <c r="Q320" s="222"/>
      <c r="R320" s="221"/>
      <c r="S320" s="222"/>
      <c r="T320" s="221"/>
      <c r="U320" s="222"/>
      <c r="V320" s="169" t="str">
        <f t="shared" si="8"/>
        <v/>
      </c>
      <c r="W320" s="39" t="str">
        <f t="shared" si="9"/>
        <v/>
      </c>
    </row>
    <row r="321" spans="10:23" ht="21.75" thickTop="1" thickBot="1">
      <c r="J321" s="221"/>
      <c r="K321" s="222"/>
      <c r="L321" s="221"/>
      <c r="M321" s="222"/>
      <c r="N321" s="221"/>
      <c r="O321" s="222"/>
      <c r="P321" s="221"/>
      <c r="Q321" s="222"/>
      <c r="R321" s="221"/>
      <c r="S321" s="222"/>
      <c r="T321" s="221"/>
      <c r="U321" s="222"/>
      <c r="V321" s="169" t="str">
        <f t="shared" si="8"/>
        <v/>
      </c>
      <c r="W321" s="39" t="str">
        <f t="shared" si="9"/>
        <v/>
      </c>
    </row>
    <row r="322" spans="10:23" ht="21.75" thickTop="1" thickBot="1">
      <c r="J322" s="221"/>
      <c r="K322" s="222"/>
      <c r="L322" s="221"/>
      <c r="M322" s="222"/>
      <c r="N322" s="221"/>
      <c r="O322" s="222"/>
      <c r="P322" s="221"/>
      <c r="Q322" s="222"/>
      <c r="R322" s="221"/>
      <c r="S322" s="222"/>
      <c r="T322" s="221"/>
      <c r="U322" s="222"/>
      <c r="V322" s="169" t="str">
        <f t="shared" si="8"/>
        <v/>
      </c>
      <c r="W322" s="39" t="str">
        <f t="shared" si="9"/>
        <v/>
      </c>
    </row>
    <row r="323" spans="10:23" ht="21.75" thickTop="1" thickBot="1">
      <c r="J323" s="221"/>
      <c r="K323" s="222"/>
      <c r="L323" s="221"/>
      <c r="M323" s="222"/>
      <c r="N323" s="221"/>
      <c r="O323" s="222"/>
      <c r="P323" s="221"/>
      <c r="Q323" s="222"/>
      <c r="R323" s="221"/>
      <c r="S323" s="222"/>
      <c r="T323" s="221"/>
      <c r="U323" s="222"/>
      <c r="V323" s="169" t="str">
        <f t="shared" si="8"/>
        <v/>
      </c>
      <c r="W323" s="39" t="str">
        <f t="shared" si="9"/>
        <v/>
      </c>
    </row>
    <row r="324" spans="10:23" ht="21.75" thickTop="1" thickBot="1">
      <c r="J324" s="221"/>
      <c r="K324" s="222"/>
      <c r="L324" s="221"/>
      <c r="M324" s="222"/>
      <c r="N324" s="221"/>
      <c r="O324" s="222"/>
      <c r="P324" s="221"/>
      <c r="Q324" s="222"/>
      <c r="R324" s="221"/>
      <c r="S324" s="222"/>
      <c r="T324" s="221"/>
      <c r="U324" s="222"/>
      <c r="V324" s="169" t="str">
        <f t="shared" si="8"/>
        <v/>
      </c>
      <c r="W324" s="39" t="str">
        <f t="shared" si="9"/>
        <v/>
      </c>
    </row>
    <row r="325" spans="10:23" ht="21.75" thickTop="1" thickBot="1">
      <c r="J325" s="221"/>
      <c r="K325" s="222"/>
      <c r="L325" s="221"/>
      <c r="M325" s="222"/>
      <c r="N325" s="221"/>
      <c r="O325" s="222"/>
      <c r="P325" s="221"/>
      <c r="Q325" s="222"/>
      <c r="R325" s="221"/>
      <c r="S325" s="222"/>
      <c r="T325" s="221"/>
      <c r="U325" s="222"/>
      <c r="V325" s="169" t="str">
        <f t="shared" si="8"/>
        <v/>
      </c>
      <c r="W325" s="39" t="str">
        <f t="shared" si="9"/>
        <v/>
      </c>
    </row>
    <row r="326" spans="10:23" ht="21.75" thickTop="1" thickBot="1">
      <c r="J326" s="221"/>
      <c r="K326" s="222"/>
      <c r="L326" s="221"/>
      <c r="M326" s="222"/>
      <c r="N326" s="221"/>
      <c r="O326" s="222"/>
      <c r="P326" s="221"/>
      <c r="Q326" s="222"/>
      <c r="R326" s="221"/>
      <c r="S326" s="222"/>
      <c r="T326" s="221"/>
      <c r="U326" s="222"/>
      <c r="V326" s="169" t="str">
        <f t="shared" si="8"/>
        <v/>
      </c>
      <c r="W326" s="39" t="str">
        <f t="shared" si="9"/>
        <v/>
      </c>
    </row>
    <row r="327" spans="10:23" ht="21.75" thickTop="1" thickBot="1">
      <c r="J327" s="221"/>
      <c r="K327" s="222"/>
      <c r="L327" s="221"/>
      <c r="M327" s="222"/>
      <c r="N327" s="221"/>
      <c r="O327" s="222"/>
      <c r="P327" s="221"/>
      <c r="Q327" s="222"/>
      <c r="R327" s="221"/>
      <c r="S327" s="222"/>
      <c r="T327" s="221"/>
      <c r="U327" s="222"/>
      <c r="V327" s="169" t="str">
        <f t="shared" si="8"/>
        <v/>
      </c>
      <c r="W327" s="39" t="str">
        <f t="shared" si="9"/>
        <v/>
      </c>
    </row>
    <row r="328" spans="10:23" ht="21.75" thickTop="1" thickBot="1">
      <c r="J328" s="221"/>
      <c r="K328" s="222"/>
      <c r="L328" s="221"/>
      <c r="M328" s="222"/>
      <c r="N328" s="221"/>
      <c r="O328" s="222"/>
      <c r="P328" s="221"/>
      <c r="Q328" s="222"/>
      <c r="R328" s="221"/>
      <c r="S328" s="222"/>
      <c r="T328" s="221"/>
      <c r="U328" s="222"/>
      <c r="V328" s="169" t="str">
        <f t="shared" si="8"/>
        <v/>
      </c>
      <c r="W328" s="39" t="str">
        <f t="shared" si="9"/>
        <v/>
      </c>
    </row>
    <row r="329" spans="10:23" ht="21.75" thickTop="1" thickBot="1">
      <c r="J329" s="221"/>
      <c r="K329" s="222"/>
      <c r="L329" s="221"/>
      <c r="M329" s="222"/>
      <c r="N329" s="221"/>
      <c r="O329" s="222"/>
      <c r="P329" s="221"/>
      <c r="Q329" s="222"/>
      <c r="R329" s="221"/>
      <c r="S329" s="222"/>
      <c r="T329" s="221"/>
      <c r="U329" s="222"/>
      <c r="V329" s="169" t="str">
        <f t="shared" si="8"/>
        <v/>
      </c>
      <c r="W329" s="39" t="str">
        <f t="shared" si="9"/>
        <v/>
      </c>
    </row>
    <row r="330" spans="10:23" ht="21.75" thickTop="1" thickBot="1">
      <c r="J330" s="221"/>
      <c r="K330" s="222"/>
      <c r="L330" s="221"/>
      <c r="M330" s="222"/>
      <c r="N330" s="221"/>
      <c r="O330" s="222"/>
      <c r="P330" s="221"/>
      <c r="Q330" s="222"/>
      <c r="R330" s="221"/>
      <c r="S330" s="222"/>
      <c r="T330" s="221"/>
      <c r="U330" s="222"/>
      <c r="V330" s="169" t="str">
        <f t="shared" si="8"/>
        <v/>
      </c>
      <c r="W330" s="39" t="str">
        <f t="shared" si="9"/>
        <v/>
      </c>
    </row>
    <row r="331" spans="10:23" ht="21.75" thickTop="1" thickBot="1">
      <c r="J331" s="221"/>
      <c r="K331" s="222"/>
      <c r="L331" s="221"/>
      <c r="M331" s="222"/>
      <c r="N331" s="221"/>
      <c r="O331" s="222"/>
      <c r="P331" s="221"/>
      <c r="Q331" s="222"/>
      <c r="R331" s="221"/>
      <c r="S331" s="222"/>
      <c r="T331" s="221"/>
      <c r="U331" s="222"/>
      <c r="V331" s="169" t="str">
        <f t="shared" si="8"/>
        <v/>
      </c>
      <c r="W331" s="39" t="str">
        <f t="shared" si="9"/>
        <v/>
      </c>
    </row>
    <row r="332" spans="10:23" ht="21.75" thickTop="1" thickBot="1">
      <c r="J332" s="221"/>
      <c r="K332" s="222"/>
      <c r="L332" s="221"/>
      <c r="M332" s="222"/>
      <c r="N332" s="221"/>
      <c r="O332" s="222"/>
      <c r="P332" s="221"/>
      <c r="Q332" s="222"/>
      <c r="R332" s="221"/>
      <c r="S332" s="222"/>
      <c r="T332" s="221"/>
      <c r="U332" s="222"/>
      <c r="V332" s="169" t="str">
        <f t="shared" si="8"/>
        <v/>
      </c>
      <c r="W332" s="39" t="str">
        <f t="shared" si="9"/>
        <v/>
      </c>
    </row>
    <row r="333" spans="10:23" ht="21.75" thickTop="1" thickBot="1">
      <c r="J333" s="221"/>
      <c r="K333" s="222"/>
      <c r="L333" s="221"/>
      <c r="M333" s="222"/>
      <c r="N333" s="221"/>
      <c r="O333" s="222"/>
      <c r="P333" s="221"/>
      <c r="Q333" s="222"/>
      <c r="R333" s="221"/>
      <c r="S333" s="222"/>
      <c r="T333" s="221"/>
      <c r="U333" s="222"/>
      <c r="V333" s="169" t="str">
        <f t="shared" si="8"/>
        <v/>
      </c>
      <c r="W333" s="39" t="str">
        <f t="shared" si="9"/>
        <v/>
      </c>
    </row>
    <row r="334" spans="10:23" ht="21.75" thickTop="1" thickBot="1">
      <c r="J334" s="221"/>
      <c r="K334" s="222"/>
      <c r="L334" s="221"/>
      <c r="M334" s="222"/>
      <c r="N334" s="221"/>
      <c r="O334" s="222"/>
      <c r="P334" s="221"/>
      <c r="Q334" s="222"/>
      <c r="R334" s="221"/>
      <c r="S334" s="222"/>
      <c r="T334" s="221"/>
      <c r="U334" s="222"/>
      <c r="V334" s="169" t="str">
        <f t="shared" si="8"/>
        <v/>
      </c>
      <c r="W334" s="39" t="str">
        <f t="shared" si="9"/>
        <v/>
      </c>
    </row>
    <row r="335" spans="10:23" ht="21.75" thickTop="1" thickBot="1">
      <c r="J335" s="221"/>
      <c r="K335" s="222"/>
      <c r="L335" s="221"/>
      <c r="M335" s="222"/>
      <c r="N335" s="221"/>
      <c r="O335" s="222"/>
      <c r="P335" s="221"/>
      <c r="Q335" s="222"/>
      <c r="R335" s="221"/>
      <c r="S335" s="222"/>
      <c r="T335" s="221"/>
      <c r="U335" s="222"/>
      <c r="V335" s="169" t="str">
        <f t="shared" si="8"/>
        <v/>
      </c>
      <c r="W335" s="39" t="str">
        <f t="shared" si="9"/>
        <v/>
      </c>
    </row>
    <row r="336" spans="10:23" ht="21.75" thickTop="1" thickBot="1">
      <c r="J336" s="221"/>
      <c r="K336" s="222"/>
      <c r="L336" s="221"/>
      <c r="M336" s="222"/>
      <c r="N336" s="221"/>
      <c r="O336" s="222"/>
      <c r="P336" s="221"/>
      <c r="Q336" s="222"/>
      <c r="R336" s="221"/>
      <c r="S336" s="222"/>
      <c r="T336" s="221"/>
      <c r="U336" s="222"/>
      <c r="V336" s="169" t="str">
        <f t="shared" si="8"/>
        <v/>
      </c>
      <c r="W336" s="39" t="str">
        <f t="shared" si="9"/>
        <v/>
      </c>
    </row>
    <row r="337" spans="10:23" ht="21.75" thickTop="1" thickBot="1">
      <c r="J337" s="221"/>
      <c r="K337" s="222"/>
      <c r="L337" s="221"/>
      <c r="M337" s="222"/>
      <c r="N337" s="221"/>
      <c r="O337" s="222"/>
      <c r="P337" s="221"/>
      <c r="Q337" s="222"/>
      <c r="R337" s="221"/>
      <c r="S337" s="222"/>
      <c r="T337" s="221"/>
      <c r="U337" s="222"/>
      <c r="V337" s="169" t="str">
        <f t="shared" si="8"/>
        <v/>
      </c>
      <c r="W337" s="39" t="str">
        <f t="shared" si="9"/>
        <v/>
      </c>
    </row>
    <row r="338" spans="10:23" ht="21.75" thickTop="1" thickBot="1">
      <c r="J338" s="221"/>
      <c r="K338" s="222"/>
      <c r="L338" s="221"/>
      <c r="M338" s="222"/>
      <c r="N338" s="221"/>
      <c r="O338" s="222"/>
      <c r="P338" s="221"/>
      <c r="Q338" s="222"/>
      <c r="R338" s="221"/>
      <c r="S338" s="222"/>
      <c r="T338" s="221"/>
      <c r="U338" s="222"/>
      <c r="V338" s="169" t="str">
        <f t="shared" si="8"/>
        <v/>
      </c>
      <c r="W338" s="39" t="str">
        <f t="shared" si="9"/>
        <v/>
      </c>
    </row>
    <row r="339" spans="10:23" ht="21.75" thickTop="1" thickBot="1">
      <c r="J339" s="221"/>
      <c r="K339" s="222"/>
      <c r="L339" s="221"/>
      <c r="M339" s="222"/>
      <c r="N339" s="221"/>
      <c r="O339" s="222"/>
      <c r="P339" s="221"/>
      <c r="Q339" s="222"/>
      <c r="R339" s="221"/>
      <c r="S339" s="222"/>
      <c r="T339" s="221"/>
      <c r="U339" s="222"/>
      <c r="V339" s="169" t="str">
        <f t="shared" si="8"/>
        <v/>
      </c>
      <c r="W339" s="39" t="str">
        <f t="shared" si="9"/>
        <v/>
      </c>
    </row>
    <row r="340" spans="10:23" ht="21.75" thickTop="1" thickBot="1">
      <c r="J340" s="221"/>
      <c r="K340" s="222"/>
      <c r="L340" s="221"/>
      <c r="M340" s="222"/>
      <c r="N340" s="221"/>
      <c r="O340" s="222"/>
      <c r="P340" s="221"/>
      <c r="Q340" s="222"/>
      <c r="R340" s="221"/>
      <c r="S340" s="222"/>
      <c r="T340" s="221"/>
      <c r="U340" s="222"/>
      <c r="V340" s="169" t="str">
        <f t="shared" si="8"/>
        <v/>
      </c>
      <c r="W340" s="39" t="str">
        <f t="shared" si="9"/>
        <v/>
      </c>
    </row>
    <row r="341" spans="10:23" ht="21.75" thickTop="1" thickBot="1">
      <c r="J341" s="221"/>
      <c r="K341" s="222"/>
      <c r="L341" s="221"/>
      <c r="M341" s="222"/>
      <c r="N341" s="221"/>
      <c r="O341" s="222"/>
      <c r="P341" s="221"/>
      <c r="Q341" s="222"/>
      <c r="R341" s="221"/>
      <c r="S341" s="222"/>
      <c r="T341" s="221"/>
      <c r="U341" s="222"/>
      <c r="V341" s="169" t="str">
        <f t="shared" si="8"/>
        <v/>
      </c>
      <c r="W341" s="39" t="str">
        <f t="shared" si="9"/>
        <v/>
      </c>
    </row>
    <row r="342" spans="10:23" ht="21.75" thickTop="1" thickBot="1">
      <c r="J342" s="221"/>
      <c r="K342" s="222"/>
      <c r="L342" s="221"/>
      <c r="M342" s="222"/>
      <c r="N342" s="221"/>
      <c r="O342" s="222"/>
      <c r="P342" s="221"/>
      <c r="Q342" s="222"/>
      <c r="R342" s="221"/>
      <c r="S342" s="222"/>
      <c r="T342" s="221"/>
      <c r="U342" s="222"/>
      <c r="V342" s="169" t="str">
        <f t="shared" si="8"/>
        <v/>
      </c>
      <c r="W342" s="39" t="str">
        <f t="shared" si="9"/>
        <v/>
      </c>
    </row>
    <row r="343" spans="10:23" ht="21.75" thickTop="1" thickBot="1">
      <c r="J343" s="221"/>
      <c r="K343" s="222"/>
      <c r="L343" s="221"/>
      <c r="M343" s="222"/>
      <c r="N343" s="221"/>
      <c r="O343" s="222"/>
      <c r="P343" s="221"/>
      <c r="Q343" s="222"/>
      <c r="R343" s="221"/>
      <c r="S343" s="222"/>
      <c r="T343" s="221"/>
      <c r="U343" s="222"/>
      <c r="V343" s="169" t="str">
        <f t="shared" si="8"/>
        <v/>
      </c>
      <c r="W343" s="39" t="str">
        <f t="shared" si="9"/>
        <v/>
      </c>
    </row>
    <row r="344" spans="10:23" ht="21.75" thickTop="1" thickBot="1">
      <c r="J344" s="221"/>
      <c r="K344" s="222"/>
      <c r="L344" s="221"/>
      <c r="M344" s="222"/>
      <c r="N344" s="221"/>
      <c r="O344" s="222"/>
      <c r="P344" s="221"/>
      <c r="Q344" s="222"/>
      <c r="R344" s="221"/>
      <c r="S344" s="222"/>
      <c r="T344" s="221"/>
      <c r="U344" s="222"/>
      <c r="V344" s="169" t="str">
        <f t="shared" si="8"/>
        <v/>
      </c>
      <c r="W344" s="39" t="str">
        <f t="shared" si="9"/>
        <v/>
      </c>
    </row>
    <row r="345" spans="10:23" ht="21.75" thickTop="1" thickBot="1">
      <c r="J345" s="221"/>
      <c r="K345" s="222"/>
      <c r="L345" s="221"/>
      <c r="M345" s="222"/>
      <c r="N345" s="221"/>
      <c r="O345" s="222"/>
      <c r="P345" s="221"/>
      <c r="Q345" s="222"/>
      <c r="R345" s="221"/>
      <c r="S345" s="222"/>
      <c r="T345" s="221"/>
      <c r="U345" s="222"/>
      <c r="V345" s="169" t="str">
        <f t="shared" si="8"/>
        <v/>
      </c>
      <c r="W345" s="39" t="str">
        <f t="shared" si="9"/>
        <v/>
      </c>
    </row>
    <row r="346" spans="10:23" ht="21.75" thickTop="1" thickBot="1">
      <c r="J346" s="221"/>
      <c r="K346" s="222"/>
      <c r="L346" s="221"/>
      <c r="M346" s="222"/>
      <c r="N346" s="221"/>
      <c r="O346" s="222"/>
      <c r="P346" s="221"/>
      <c r="Q346" s="222"/>
      <c r="R346" s="221"/>
      <c r="S346" s="222"/>
      <c r="T346" s="221"/>
      <c r="U346" s="222"/>
      <c r="V346" s="169" t="str">
        <f t="shared" si="8"/>
        <v/>
      </c>
      <c r="W346" s="39" t="str">
        <f t="shared" si="9"/>
        <v/>
      </c>
    </row>
    <row r="347" spans="10:23" ht="21.75" thickTop="1" thickBot="1">
      <c r="J347" s="221"/>
      <c r="K347" s="222"/>
      <c r="L347" s="221"/>
      <c r="M347" s="222"/>
      <c r="N347" s="221"/>
      <c r="O347" s="222"/>
      <c r="P347" s="221"/>
      <c r="Q347" s="222"/>
      <c r="R347" s="221"/>
      <c r="S347" s="222"/>
      <c r="T347" s="221"/>
      <c r="U347" s="222"/>
      <c r="V347" s="169" t="str">
        <f t="shared" si="8"/>
        <v/>
      </c>
      <c r="W347" s="39" t="str">
        <f t="shared" si="9"/>
        <v/>
      </c>
    </row>
    <row r="348" spans="10:23" ht="21.75" thickTop="1" thickBot="1">
      <c r="J348" s="221"/>
      <c r="K348" s="222"/>
      <c r="L348" s="221"/>
      <c r="M348" s="222"/>
      <c r="N348" s="221"/>
      <c r="O348" s="222"/>
      <c r="P348" s="221"/>
      <c r="Q348" s="222"/>
      <c r="R348" s="221"/>
      <c r="S348" s="222"/>
      <c r="T348" s="221"/>
      <c r="U348" s="222"/>
      <c r="V348" s="169" t="str">
        <f t="shared" si="8"/>
        <v/>
      </c>
      <c r="W348" s="39" t="str">
        <f t="shared" si="9"/>
        <v/>
      </c>
    </row>
    <row r="349" spans="10:23" ht="21.75" thickTop="1" thickBot="1">
      <c r="J349" s="221"/>
      <c r="K349" s="222"/>
      <c r="L349" s="221"/>
      <c r="M349" s="222"/>
      <c r="N349" s="221"/>
      <c r="O349" s="222"/>
      <c r="P349" s="221"/>
      <c r="Q349" s="222"/>
      <c r="R349" s="221"/>
      <c r="S349" s="222"/>
      <c r="T349" s="221"/>
      <c r="U349" s="222"/>
      <c r="V349" s="169" t="str">
        <f t="shared" ref="V349:V412" si="10">IF(AND(COUNTA(K349,M349,O349,Q349,S349,U349)=0,COUNTA(J349,L349,N349,P349,R349,T349)=6),"x","")</f>
        <v/>
      </c>
      <c r="W349" s="39" t="str">
        <f t="shared" ref="W349:W412" si="11">IF(COUNTA(K349,M349,O349,Q349,S349,U349)=1,"x","")</f>
        <v/>
      </c>
    </row>
    <row r="350" spans="10:23" ht="21.75" thickTop="1" thickBot="1">
      <c r="J350" s="221"/>
      <c r="K350" s="222"/>
      <c r="L350" s="221"/>
      <c r="M350" s="222"/>
      <c r="N350" s="221"/>
      <c r="O350" s="222"/>
      <c r="P350" s="221"/>
      <c r="Q350" s="222"/>
      <c r="R350" s="221"/>
      <c r="S350" s="222"/>
      <c r="T350" s="221"/>
      <c r="U350" s="222"/>
      <c r="V350" s="169" t="str">
        <f t="shared" si="10"/>
        <v/>
      </c>
      <c r="W350" s="39" t="str">
        <f t="shared" si="11"/>
        <v/>
      </c>
    </row>
    <row r="351" spans="10:23" ht="21.75" thickTop="1" thickBot="1">
      <c r="J351" s="221"/>
      <c r="K351" s="222"/>
      <c r="L351" s="221"/>
      <c r="M351" s="222"/>
      <c r="N351" s="221"/>
      <c r="O351" s="222"/>
      <c r="P351" s="221"/>
      <c r="Q351" s="222"/>
      <c r="R351" s="221"/>
      <c r="S351" s="222"/>
      <c r="T351" s="221"/>
      <c r="U351" s="222"/>
      <c r="V351" s="169" t="str">
        <f t="shared" si="10"/>
        <v/>
      </c>
      <c r="W351" s="39" t="str">
        <f t="shared" si="11"/>
        <v/>
      </c>
    </row>
    <row r="352" spans="10:23" ht="21.75" thickTop="1" thickBot="1">
      <c r="J352" s="221"/>
      <c r="K352" s="222"/>
      <c r="L352" s="221"/>
      <c r="M352" s="222"/>
      <c r="N352" s="221"/>
      <c r="O352" s="222"/>
      <c r="P352" s="221"/>
      <c r="Q352" s="222"/>
      <c r="R352" s="221"/>
      <c r="S352" s="222"/>
      <c r="T352" s="221"/>
      <c r="U352" s="222"/>
      <c r="V352" s="169" t="str">
        <f t="shared" si="10"/>
        <v/>
      </c>
      <c r="W352" s="39" t="str">
        <f t="shared" si="11"/>
        <v/>
      </c>
    </row>
    <row r="353" spans="10:23" ht="21.75" thickTop="1" thickBot="1">
      <c r="J353" s="221"/>
      <c r="K353" s="222"/>
      <c r="L353" s="221"/>
      <c r="M353" s="222"/>
      <c r="N353" s="221"/>
      <c r="O353" s="222"/>
      <c r="P353" s="221"/>
      <c r="Q353" s="222"/>
      <c r="R353" s="221"/>
      <c r="S353" s="222"/>
      <c r="T353" s="221"/>
      <c r="U353" s="222"/>
      <c r="V353" s="169" t="str">
        <f t="shared" si="10"/>
        <v/>
      </c>
      <c r="W353" s="39" t="str">
        <f t="shared" si="11"/>
        <v/>
      </c>
    </row>
    <row r="354" spans="10:23" ht="21.75" thickTop="1" thickBot="1">
      <c r="J354" s="221"/>
      <c r="K354" s="222"/>
      <c r="L354" s="221"/>
      <c r="M354" s="222"/>
      <c r="N354" s="221"/>
      <c r="O354" s="222"/>
      <c r="P354" s="221"/>
      <c r="Q354" s="222"/>
      <c r="R354" s="221"/>
      <c r="S354" s="222"/>
      <c r="T354" s="221"/>
      <c r="U354" s="222"/>
      <c r="V354" s="169" t="str">
        <f t="shared" si="10"/>
        <v/>
      </c>
      <c r="W354" s="39" t="str">
        <f t="shared" si="11"/>
        <v/>
      </c>
    </row>
    <row r="355" spans="10:23" ht="21.75" thickTop="1" thickBot="1">
      <c r="J355" s="221"/>
      <c r="K355" s="222"/>
      <c r="L355" s="221"/>
      <c r="M355" s="222"/>
      <c r="N355" s="221"/>
      <c r="O355" s="222"/>
      <c r="P355" s="221"/>
      <c r="Q355" s="222"/>
      <c r="R355" s="221"/>
      <c r="S355" s="222"/>
      <c r="T355" s="221"/>
      <c r="U355" s="222"/>
      <c r="V355" s="169" t="str">
        <f t="shared" si="10"/>
        <v/>
      </c>
      <c r="W355" s="39" t="str">
        <f t="shared" si="11"/>
        <v/>
      </c>
    </row>
    <row r="356" spans="10:23" ht="21.75" thickTop="1" thickBot="1">
      <c r="J356" s="221"/>
      <c r="K356" s="222"/>
      <c r="L356" s="221"/>
      <c r="M356" s="222"/>
      <c r="N356" s="221"/>
      <c r="O356" s="222"/>
      <c r="P356" s="221"/>
      <c r="Q356" s="222"/>
      <c r="R356" s="221"/>
      <c r="S356" s="222"/>
      <c r="T356" s="221"/>
      <c r="U356" s="222"/>
      <c r="V356" s="169" t="str">
        <f t="shared" si="10"/>
        <v/>
      </c>
      <c r="W356" s="39" t="str">
        <f t="shared" si="11"/>
        <v/>
      </c>
    </row>
    <row r="357" spans="10:23" ht="21.75" thickTop="1" thickBot="1">
      <c r="J357" s="221"/>
      <c r="K357" s="222"/>
      <c r="L357" s="221"/>
      <c r="M357" s="222"/>
      <c r="N357" s="221"/>
      <c r="O357" s="222"/>
      <c r="P357" s="221"/>
      <c r="Q357" s="222"/>
      <c r="R357" s="221"/>
      <c r="S357" s="222"/>
      <c r="T357" s="221"/>
      <c r="U357" s="222"/>
      <c r="V357" s="169" t="str">
        <f t="shared" si="10"/>
        <v/>
      </c>
      <c r="W357" s="39" t="str">
        <f t="shared" si="11"/>
        <v/>
      </c>
    </row>
    <row r="358" spans="10:23" ht="21.75" thickTop="1" thickBot="1">
      <c r="J358" s="221"/>
      <c r="K358" s="222"/>
      <c r="L358" s="221"/>
      <c r="M358" s="222"/>
      <c r="N358" s="221"/>
      <c r="O358" s="222"/>
      <c r="P358" s="221"/>
      <c r="Q358" s="222"/>
      <c r="R358" s="221"/>
      <c r="S358" s="222"/>
      <c r="T358" s="221"/>
      <c r="U358" s="222"/>
      <c r="V358" s="169" t="str">
        <f t="shared" si="10"/>
        <v/>
      </c>
      <c r="W358" s="39" t="str">
        <f t="shared" si="11"/>
        <v/>
      </c>
    </row>
    <row r="359" spans="10:23" ht="21.75" thickTop="1" thickBot="1">
      <c r="J359" s="221"/>
      <c r="K359" s="222"/>
      <c r="L359" s="221"/>
      <c r="M359" s="222"/>
      <c r="N359" s="221"/>
      <c r="O359" s="222"/>
      <c r="P359" s="221"/>
      <c r="Q359" s="222"/>
      <c r="R359" s="221"/>
      <c r="S359" s="222"/>
      <c r="T359" s="221"/>
      <c r="U359" s="222"/>
      <c r="V359" s="169" t="str">
        <f t="shared" si="10"/>
        <v/>
      </c>
      <c r="W359" s="39" t="str">
        <f t="shared" si="11"/>
        <v/>
      </c>
    </row>
    <row r="360" spans="10:23" ht="21.75" thickTop="1" thickBot="1">
      <c r="J360" s="221"/>
      <c r="K360" s="222"/>
      <c r="L360" s="221"/>
      <c r="M360" s="222"/>
      <c r="N360" s="221"/>
      <c r="O360" s="222"/>
      <c r="P360" s="221"/>
      <c r="Q360" s="222"/>
      <c r="R360" s="221"/>
      <c r="S360" s="222"/>
      <c r="T360" s="221"/>
      <c r="U360" s="222"/>
      <c r="V360" s="169" t="str">
        <f t="shared" si="10"/>
        <v/>
      </c>
      <c r="W360" s="39" t="str">
        <f t="shared" si="11"/>
        <v/>
      </c>
    </row>
    <row r="361" spans="10:23" ht="21.75" thickTop="1" thickBot="1">
      <c r="J361" s="221"/>
      <c r="K361" s="222"/>
      <c r="L361" s="221"/>
      <c r="M361" s="222"/>
      <c r="N361" s="221"/>
      <c r="O361" s="222"/>
      <c r="P361" s="221"/>
      <c r="Q361" s="222"/>
      <c r="R361" s="221"/>
      <c r="S361" s="222"/>
      <c r="T361" s="221"/>
      <c r="U361" s="222"/>
      <c r="V361" s="169" t="str">
        <f t="shared" si="10"/>
        <v/>
      </c>
      <c r="W361" s="39" t="str">
        <f t="shared" si="11"/>
        <v/>
      </c>
    </row>
    <row r="362" spans="10:23" ht="21.75" thickTop="1" thickBot="1">
      <c r="J362" s="221"/>
      <c r="K362" s="222"/>
      <c r="L362" s="221"/>
      <c r="M362" s="222"/>
      <c r="N362" s="221"/>
      <c r="O362" s="222"/>
      <c r="P362" s="221"/>
      <c r="Q362" s="222"/>
      <c r="R362" s="221"/>
      <c r="S362" s="222"/>
      <c r="T362" s="221"/>
      <c r="U362" s="222"/>
      <c r="V362" s="169" t="str">
        <f t="shared" si="10"/>
        <v/>
      </c>
      <c r="W362" s="39" t="str">
        <f t="shared" si="11"/>
        <v/>
      </c>
    </row>
    <row r="363" spans="10:23" ht="21.75" thickTop="1" thickBot="1">
      <c r="J363" s="221"/>
      <c r="K363" s="222"/>
      <c r="L363" s="221"/>
      <c r="M363" s="222"/>
      <c r="N363" s="221"/>
      <c r="O363" s="222"/>
      <c r="P363" s="221"/>
      <c r="Q363" s="222"/>
      <c r="R363" s="221"/>
      <c r="S363" s="222"/>
      <c r="T363" s="221"/>
      <c r="U363" s="222"/>
      <c r="V363" s="169" t="str">
        <f t="shared" si="10"/>
        <v/>
      </c>
      <c r="W363" s="39" t="str">
        <f t="shared" si="11"/>
        <v/>
      </c>
    </row>
    <row r="364" spans="10:23" ht="21.75" thickTop="1" thickBot="1">
      <c r="J364" s="221"/>
      <c r="K364" s="222"/>
      <c r="L364" s="221"/>
      <c r="M364" s="222"/>
      <c r="N364" s="221"/>
      <c r="O364" s="222"/>
      <c r="P364" s="221"/>
      <c r="Q364" s="222"/>
      <c r="R364" s="221"/>
      <c r="S364" s="222"/>
      <c r="T364" s="221"/>
      <c r="U364" s="222"/>
      <c r="V364" s="169" t="str">
        <f t="shared" si="10"/>
        <v/>
      </c>
      <c r="W364" s="39" t="str">
        <f t="shared" si="11"/>
        <v/>
      </c>
    </row>
    <row r="365" spans="10:23" ht="21.75" thickTop="1" thickBot="1">
      <c r="J365" s="221"/>
      <c r="K365" s="222"/>
      <c r="L365" s="221"/>
      <c r="M365" s="222"/>
      <c r="N365" s="221"/>
      <c r="O365" s="222"/>
      <c r="P365" s="221"/>
      <c r="Q365" s="222"/>
      <c r="R365" s="221"/>
      <c r="S365" s="222"/>
      <c r="T365" s="221"/>
      <c r="U365" s="222"/>
      <c r="V365" s="169" t="str">
        <f t="shared" si="10"/>
        <v/>
      </c>
      <c r="W365" s="39" t="str">
        <f t="shared" si="11"/>
        <v/>
      </c>
    </row>
    <row r="366" spans="10:23" ht="21.75" thickTop="1" thickBot="1">
      <c r="J366" s="221"/>
      <c r="K366" s="222"/>
      <c r="L366" s="221"/>
      <c r="M366" s="222"/>
      <c r="N366" s="221"/>
      <c r="O366" s="222"/>
      <c r="P366" s="221"/>
      <c r="Q366" s="222"/>
      <c r="R366" s="221"/>
      <c r="S366" s="222"/>
      <c r="T366" s="221"/>
      <c r="U366" s="222"/>
      <c r="V366" s="169" t="str">
        <f t="shared" si="10"/>
        <v/>
      </c>
      <c r="W366" s="39" t="str">
        <f t="shared" si="11"/>
        <v/>
      </c>
    </row>
    <row r="367" spans="10:23" ht="21.75" thickTop="1" thickBot="1">
      <c r="J367" s="221"/>
      <c r="K367" s="222"/>
      <c r="L367" s="221"/>
      <c r="M367" s="222"/>
      <c r="N367" s="221"/>
      <c r="O367" s="222"/>
      <c r="P367" s="221"/>
      <c r="Q367" s="222"/>
      <c r="R367" s="221"/>
      <c r="S367" s="222"/>
      <c r="T367" s="221"/>
      <c r="U367" s="222"/>
      <c r="V367" s="169" t="str">
        <f t="shared" si="10"/>
        <v/>
      </c>
      <c r="W367" s="39" t="str">
        <f t="shared" si="11"/>
        <v/>
      </c>
    </row>
    <row r="368" spans="10:23" ht="21.75" thickTop="1" thickBot="1">
      <c r="J368" s="221"/>
      <c r="K368" s="222"/>
      <c r="L368" s="221"/>
      <c r="M368" s="222"/>
      <c r="N368" s="221"/>
      <c r="O368" s="222"/>
      <c r="P368" s="221"/>
      <c r="Q368" s="222"/>
      <c r="R368" s="221"/>
      <c r="S368" s="222"/>
      <c r="T368" s="221"/>
      <c r="U368" s="222"/>
      <c r="V368" s="169" t="str">
        <f t="shared" si="10"/>
        <v/>
      </c>
      <c r="W368" s="39" t="str">
        <f t="shared" si="11"/>
        <v/>
      </c>
    </row>
    <row r="369" spans="10:23" ht="21.75" thickTop="1" thickBot="1">
      <c r="J369" s="221"/>
      <c r="K369" s="222"/>
      <c r="L369" s="221"/>
      <c r="M369" s="222"/>
      <c r="N369" s="221"/>
      <c r="O369" s="222"/>
      <c r="P369" s="221"/>
      <c r="Q369" s="222"/>
      <c r="R369" s="221"/>
      <c r="S369" s="222"/>
      <c r="T369" s="221"/>
      <c r="U369" s="222"/>
      <c r="V369" s="169" t="str">
        <f t="shared" si="10"/>
        <v/>
      </c>
      <c r="W369" s="39" t="str">
        <f t="shared" si="11"/>
        <v/>
      </c>
    </row>
    <row r="370" spans="10:23" ht="21.75" thickTop="1" thickBot="1">
      <c r="J370" s="221"/>
      <c r="K370" s="222"/>
      <c r="L370" s="221"/>
      <c r="M370" s="222"/>
      <c r="N370" s="221"/>
      <c r="O370" s="222"/>
      <c r="P370" s="221"/>
      <c r="Q370" s="222"/>
      <c r="R370" s="221"/>
      <c r="S370" s="222"/>
      <c r="T370" s="221"/>
      <c r="U370" s="222"/>
      <c r="V370" s="169" t="str">
        <f t="shared" si="10"/>
        <v/>
      </c>
      <c r="W370" s="39" t="str">
        <f t="shared" si="11"/>
        <v/>
      </c>
    </row>
    <row r="371" spans="10:23" ht="21.75" thickTop="1" thickBot="1">
      <c r="J371" s="221"/>
      <c r="K371" s="222"/>
      <c r="L371" s="221"/>
      <c r="M371" s="222"/>
      <c r="N371" s="221"/>
      <c r="O371" s="222"/>
      <c r="P371" s="221"/>
      <c r="Q371" s="222"/>
      <c r="R371" s="221"/>
      <c r="S371" s="222"/>
      <c r="T371" s="221"/>
      <c r="U371" s="222"/>
      <c r="V371" s="169" t="str">
        <f t="shared" si="10"/>
        <v/>
      </c>
      <c r="W371" s="39" t="str">
        <f t="shared" si="11"/>
        <v/>
      </c>
    </row>
    <row r="372" spans="10:23" ht="21.75" thickTop="1" thickBot="1">
      <c r="J372" s="221"/>
      <c r="K372" s="222"/>
      <c r="L372" s="221"/>
      <c r="M372" s="222"/>
      <c r="N372" s="221"/>
      <c r="O372" s="222"/>
      <c r="P372" s="221"/>
      <c r="Q372" s="222"/>
      <c r="R372" s="221"/>
      <c r="S372" s="222"/>
      <c r="T372" s="221"/>
      <c r="U372" s="222"/>
      <c r="V372" s="169" t="str">
        <f t="shared" si="10"/>
        <v/>
      </c>
      <c r="W372" s="39" t="str">
        <f t="shared" si="11"/>
        <v/>
      </c>
    </row>
    <row r="373" spans="10:23" ht="21.75" thickTop="1" thickBot="1">
      <c r="J373" s="221"/>
      <c r="K373" s="222"/>
      <c r="L373" s="221"/>
      <c r="M373" s="222"/>
      <c r="N373" s="221"/>
      <c r="O373" s="222"/>
      <c r="P373" s="221"/>
      <c r="Q373" s="222"/>
      <c r="R373" s="221"/>
      <c r="S373" s="222"/>
      <c r="T373" s="221"/>
      <c r="U373" s="222"/>
      <c r="V373" s="169" t="str">
        <f t="shared" si="10"/>
        <v/>
      </c>
      <c r="W373" s="39" t="str">
        <f t="shared" si="11"/>
        <v/>
      </c>
    </row>
    <row r="374" spans="10:23" ht="21.75" thickTop="1" thickBot="1">
      <c r="J374" s="221"/>
      <c r="K374" s="222"/>
      <c r="L374" s="221"/>
      <c r="M374" s="222"/>
      <c r="N374" s="221"/>
      <c r="O374" s="222"/>
      <c r="P374" s="221"/>
      <c r="Q374" s="222"/>
      <c r="R374" s="221"/>
      <c r="S374" s="222"/>
      <c r="T374" s="221"/>
      <c r="U374" s="222"/>
      <c r="V374" s="169" t="str">
        <f t="shared" si="10"/>
        <v/>
      </c>
      <c r="W374" s="39" t="str">
        <f t="shared" si="11"/>
        <v/>
      </c>
    </row>
    <row r="375" spans="10:23" ht="21.75" thickTop="1" thickBot="1">
      <c r="J375" s="221"/>
      <c r="K375" s="222"/>
      <c r="L375" s="221"/>
      <c r="M375" s="222"/>
      <c r="N375" s="221"/>
      <c r="O375" s="222"/>
      <c r="P375" s="221"/>
      <c r="Q375" s="222"/>
      <c r="R375" s="221"/>
      <c r="S375" s="222"/>
      <c r="T375" s="221"/>
      <c r="U375" s="222"/>
      <c r="V375" s="169" t="str">
        <f t="shared" si="10"/>
        <v/>
      </c>
      <c r="W375" s="39" t="str">
        <f t="shared" si="11"/>
        <v/>
      </c>
    </row>
    <row r="376" spans="10:23" ht="21.75" thickTop="1" thickBot="1">
      <c r="J376" s="221"/>
      <c r="K376" s="222"/>
      <c r="L376" s="221"/>
      <c r="M376" s="222"/>
      <c r="N376" s="221"/>
      <c r="O376" s="222"/>
      <c r="P376" s="221"/>
      <c r="Q376" s="222"/>
      <c r="R376" s="221"/>
      <c r="S376" s="222"/>
      <c r="T376" s="221"/>
      <c r="U376" s="222"/>
      <c r="V376" s="169" t="str">
        <f t="shared" si="10"/>
        <v/>
      </c>
      <c r="W376" s="39" t="str">
        <f t="shared" si="11"/>
        <v/>
      </c>
    </row>
    <row r="377" spans="10:23" ht="21.75" thickTop="1" thickBot="1">
      <c r="J377" s="221"/>
      <c r="K377" s="222"/>
      <c r="L377" s="221"/>
      <c r="M377" s="222"/>
      <c r="N377" s="221"/>
      <c r="O377" s="222"/>
      <c r="P377" s="221"/>
      <c r="Q377" s="222"/>
      <c r="R377" s="221"/>
      <c r="S377" s="222"/>
      <c r="T377" s="221"/>
      <c r="U377" s="222"/>
      <c r="V377" s="169" t="str">
        <f t="shared" si="10"/>
        <v/>
      </c>
      <c r="W377" s="39" t="str">
        <f t="shared" si="11"/>
        <v/>
      </c>
    </row>
    <row r="378" spans="10:23" ht="21.75" thickTop="1" thickBot="1">
      <c r="J378" s="221"/>
      <c r="K378" s="222"/>
      <c r="L378" s="221"/>
      <c r="M378" s="222"/>
      <c r="N378" s="221"/>
      <c r="O378" s="222"/>
      <c r="P378" s="221"/>
      <c r="Q378" s="222"/>
      <c r="R378" s="221"/>
      <c r="S378" s="222"/>
      <c r="T378" s="221"/>
      <c r="U378" s="222"/>
      <c r="V378" s="169" t="str">
        <f t="shared" si="10"/>
        <v/>
      </c>
      <c r="W378" s="39" t="str">
        <f t="shared" si="11"/>
        <v/>
      </c>
    </row>
    <row r="379" spans="10:23" ht="21.75" thickTop="1" thickBot="1">
      <c r="J379" s="221"/>
      <c r="K379" s="222"/>
      <c r="L379" s="221"/>
      <c r="M379" s="222"/>
      <c r="N379" s="221"/>
      <c r="O379" s="222"/>
      <c r="P379" s="221"/>
      <c r="Q379" s="222"/>
      <c r="R379" s="221"/>
      <c r="S379" s="222"/>
      <c r="T379" s="221"/>
      <c r="U379" s="222"/>
      <c r="V379" s="169" t="str">
        <f t="shared" si="10"/>
        <v/>
      </c>
      <c r="W379" s="39" t="str">
        <f t="shared" si="11"/>
        <v/>
      </c>
    </row>
    <row r="380" spans="10:23" ht="21.75" thickTop="1" thickBot="1">
      <c r="J380" s="221"/>
      <c r="K380" s="222"/>
      <c r="L380" s="221"/>
      <c r="M380" s="222"/>
      <c r="N380" s="221"/>
      <c r="O380" s="222"/>
      <c r="P380" s="221"/>
      <c r="Q380" s="222"/>
      <c r="R380" s="221"/>
      <c r="S380" s="222"/>
      <c r="T380" s="221"/>
      <c r="U380" s="222"/>
      <c r="V380" s="169" t="str">
        <f t="shared" si="10"/>
        <v/>
      </c>
      <c r="W380" s="39" t="str">
        <f t="shared" si="11"/>
        <v/>
      </c>
    </row>
    <row r="381" spans="10:23" ht="21.75" thickTop="1" thickBot="1">
      <c r="J381" s="221"/>
      <c r="K381" s="222"/>
      <c r="L381" s="221"/>
      <c r="M381" s="222"/>
      <c r="N381" s="221"/>
      <c r="O381" s="222"/>
      <c r="P381" s="221"/>
      <c r="Q381" s="222"/>
      <c r="R381" s="221"/>
      <c r="S381" s="222"/>
      <c r="T381" s="221"/>
      <c r="U381" s="222"/>
      <c r="V381" s="169" t="str">
        <f t="shared" si="10"/>
        <v/>
      </c>
      <c r="W381" s="39" t="str">
        <f t="shared" si="11"/>
        <v/>
      </c>
    </row>
    <row r="382" spans="10:23" ht="21.75" thickTop="1" thickBot="1">
      <c r="J382" s="221"/>
      <c r="K382" s="222"/>
      <c r="L382" s="221"/>
      <c r="M382" s="222"/>
      <c r="N382" s="221"/>
      <c r="O382" s="222"/>
      <c r="P382" s="221"/>
      <c r="Q382" s="222"/>
      <c r="R382" s="221"/>
      <c r="S382" s="222"/>
      <c r="T382" s="221"/>
      <c r="U382" s="222"/>
      <c r="V382" s="169" t="str">
        <f t="shared" si="10"/>
        <v/>
      </c>
      <c r="W382" s="39" t="str">
        <f t="shared" si="11"/>
        <v/>
      </c>
    </row>
    <row r="383" spans="10:23" ht="21.75" thickTop="1" thickBot="1">
      <c r="J383" s="221"/>
      <c r="K383" s="222"/>
      <c r="L383" s="221"/>
      <c r="M383" s="222"/>
      <c r="N383" s="221"/>
      <c r="O383" s="222"/>
      <c r="P383" s="221"/>
      <c r="Q383" s="222"/>
      <c r="R383" s="221"/>
      <c r="S383" s="222"/>
      <c r="T383" s="221"/>
      <c r="U383" s="222"/>
      <c r="V383" s="169" t="str">
        <f t="shared" si="10"/>
        <v/>
      </c>
      <c r="W383" s="39" t="str">
        <f t="shared" si="11"/>
        <v/>
      </c>
    </row>
    <row r="384" spans="10:23" ht="21.75" thickTop="1" thickBot="1">
      <c r="J384" s="221"/>
      <c r="K384" s="222"/>
      <c r="L384" s="221"/>
      <c r="M384" s="222"/>
      <c r="N384" s="221"/>
      <c r="O384" s="222"/>
      <c r="P384" s="221"/>
      <c r="Q384" s="222"/>
      <c r="R384" s="221"/>
      <c r="S384" s="222"/>
      <c r="T384" s="221"/>
      <c r="U384" s="222"/>
      <c r="V384" s="169" t="str">
        <f t="shared" si="10"/>
        <v/>
      </c>
      <c r="W384" s="39" t="str">
        <f t="shared" si="11"/>
        <v/>
      </c>
    </row>
    <row r="385" spans="10:23" ht="21.75" thickTop="1" thickBot="1">
      <c r="J385" s="221"/>
      <c r="K385" s="222"/>
      <c r="L385" s="221"/>
      <c r="M385" s="222"/>
      <c r="N385" s="221"/>
      <c r="O385" s="222"/>
      <c r="P385" s="221"/>
      <c r="Q385" s="222"/>
      <c r="R385" s="221"/>
      <c r="S385" s="222"/>
      <c r="T385" s="221"/>
      <c r="U385" s="222"/>
      <c r="V385" s="169" t="str">
        <f t="shared" si="10"/>
        <v/>
      </c>
      <c r="W385" s="39" t="str">
        <f t="shared" si="11"/>
        <v/>
      </c>
    </row>
    <row r="386" spans="10:23" ht="21.75" thickTop="1" thickBot="1">
      <c r="J386" s="221"/>
      <c r="K386" s="222"/>
      <c r="L386" s="221"/>
      <c r="M386" s="222"/>
      <c r="N386" s="221"/>
      <c r="O386" s="222"/>
      <c r="P386" s="221"/>
      <c r="Q386" s="222"/>
      <c r="R386" s="221"/>
      <c r="S386" s="222"/>
      <c r="T386" s="221"/>
      <c r="U386" s="222"/>
      <c r="V386" s="169" t="str">
        <f t="shared" si="10"/>
        <v/>
      </c>
      <c r="W386" s="39" t="str">
        <f t="shared" si="11"/>
        <v/>
      </c>
    </row>
    <row r="387" spans="10:23" ht="21.75" thickTop="1" thickBot="1">
      <c r="J387" s="221"/>
      <c r="K387" s="222"/>
      <c r="L387" s="221"/>
      <c r="M387" s="222"/>
      <c r="N387" s="221"/>
      <c r="O387" s="222"/>
      <c r="P387" s="221"/>
      <c r="Q387" s="222"/>
      <c r="R387" s="221"/>
      <c r="S387" s="222"/>
      <c r="T387" s="221"/>
      <c r="U387" s="222"/>
      <c r="V387" s="169" t="str">
        <f t="shared" si="10"/>
        <v/>
      </c>
      <c r="W387" s="39" t="str">
        <f t="shared" si="11"/>
        <v/>
      </c>
    </row>
    <row r="388" spans="10:23" ht="21.75" thickTop="1" thickBot="1">
      <c r="J388" s="221"/>
      <c r="K388" s="222"/>
      <c r="L388" s="221"/>
      <c r="M388" s="222"/>
      <c r="N388" s="221"/>
      <c r="O388" s="222"/>
      <c r="P388" s="221"/>
      <c r="Q388" s="222"/>
      <c r="R388" s="221"/>
      <c r="S388" s="222"/>
      <c r="T388" s="221"/>
      <c r="U388" s="222"/>
      <c r="V388" s="169" t="str">
        <f t="shared" si="10"/>
        <v/>
      </c>
      <c r="W388" s="39" t="str">
        <f t="shared" si="11"/>
        <v/>
      </c>
    </row>
    <row r="389" spans="10:23" ht="21.75" thickTop="1" thickBot="1">
      <c r="J389" s="221"/>
      <c r="K389" s="222"/>
      <c r="L389" s="221"/>
      <c r="M389" s="222"/>
      <c r="N389" s="221"/>
      <c r="O389" s="222"/>
      <c r="P389" s="221"/>
      <c r="Q389" s="222"/>
      <c r="R389" s="221"/>
      <c r="S389" s="222"/>
      <c r="T389" s="221"/>
      <c r="U389" s="222"/>
      <c r="V389" s="169" t="str">
        <f t="shared" si="10"/>
        <v/>
      </c>
      <c r="W389" s="39" t="str">
        <f t="shared" si="11"/>
        <v/>
      </c>
    </row>
    <row r="390" spans="10:23" ht="21.75" thickTop="1" thickBot="1">
      <c r="J390" s="221"/>
      <c r="K390" s="222"/>
      <c r="L390" s="221"/>
      <c r="M390" s="222"/>
      <c r="N390" s="221"/>
      <c r="O390" s="222"/>
      <c r="P390" s="221"/>
      <c r="Q390" s="222"/>
      <c r="R390" s="221"/>
      <c r="S390" s="222"/>
      <c r="T390" s="221"/>
      <c r="U390" s="222"/>
      <c r="V390" s="169" t="str">
        <f t="shared" si="10"/>
        <v/>
      </c>
      <c r="W390" s="39" t="str">
        <f t="shared" si="11"/>
        <v/>
      </c>
    </row>
    <row r="391" spans="10:23" ht="21.75" thickTop="1" thickBot="1">
      <c r="J391" s="221"/>
      <c r="K391" s="222"/>
      <c r="L391" s="221"/>
      <c r="M391" s="222"/>
      <c r="N391" s="221"/>
      <c r="O391" s="222"/>
      <c r="P391" s="221"/>
      <c r="Q391" s="222"/>
      <c r="R391" s="221"/>
      <c r="S391" s="222"/>
      <c r="T391" s="221"/>
      <c r="U391" s="222"/>
      <c r="V391" s="169" t="str">
        <f t="shared" si="10"/>
        <v/>
      </c>
      <c r="W391" s="39" t="str">
        <f t="shared" si="11"/>
        <v/>
      </c>
    </row>
    <row r="392" spans="10:23" ht="21.75" thickTop="1" thickBot="1">
      <c r="J392" s="221"/>
      <c r="K392" s="222"/>
      <c r="L392" s="221"/>
      <c r="M392" s="222"/>
      <c r="N392" s="221"/>
      <c r="O392" s="222"/>
      <c r="P392" s="221"/>
      <c r="Q392" s="222"/>
      <c r="R392" s="221"/>
      <c r="S392" s="222"/>
      <c r="T392" s="221"/>
      <c r="U392" s="222"/>
      <c r="V392" s="169" t="str">
        <f t="shared" si="10"/>
        <v/>
      </c>
      <c r="W392" s="39" t="str">
        <f t="shared" si="11"/>
        <v/>
      </c>
    </row>
    <row r="393" spans="10:23" ht="21.75" thickTop="1" thickBot="1">
      <c r="J393" s="221"/>
      <c r="K393" s="222"/>
      <c r="L393" s="221"/>
      <c r="M393" s="222"/>
      <c r="N393" s="221"/>
      <c r="O393" s="222"/>
      <c r="P393" s="221"/>
      <c r="Q393" s="222"/>
      <c r="R393" s="221"/>
      <c r="S393" s="222"/>
      <c r="T393" s="221"/>
      <c r="U393" s="222"/>
      <c r="V393" s="169" t="str">
        <f t="shared" si="10"/>
        <v/>
      </c>
      <c r="W393" s="39" t="str">
        <f t="shared" si="11"/>
        <v/>
      </c>
    </row>
    <row r="394" spans="10:23" ht="21.75" thickTop="1" thickBot="1">
      <c r="J394" s="221"/>
      <c r="K394" s="222"/>
      <c r="L394" s="221"/>
      <c r="M394" s="222"/>
      <c r="N394" s="221"/>
      <c r="O394" s="222"/>
      <c r="P394" s="221"/>
      <c r="Q394" s="222"/>
      <c r="R394" s="221"/>
      <c r="S394" s="222"/>
      <c r="T394" s="221"/>
      <c r="U394" s="222"/>
      <c r="V394" s="169" t="str">
        <f t="shared" si="10"/>
        <v/>
      </c>
      <c r="W394" s="39" t="str">
        <f t="shared" si="11"/>
        <v/>
      </c>
    </row>
    <row r="395" spans="10:23" ht="21.75" thickTop="1" thickBot="1">
      <c r="J395" s="221"/>
      <c r="K395" s="222"/>
      <c r="L395" s="221"/>
      <c r="M395" s="222"/>
      <c r="N395" s="221"/>
      <c r="O395" s="222"/>
      <c r="P395" s="221"/>
      <c r="Q395" s="222"/>
      <c r="R395" s="221"/>
      <c r="S395" s="222"/>
      <c r="T395" s="221"/>
      <c r="U395" s="222"/>
      <c r="V395" s="169" t="str">
        <f t="shared" si="10"/>
        <v/>
      </c>
      <c r="W395" s="39" t="str">
        <f t="shared" si="11"/>
        <v/>
      </c>
    </row>
    <row r="396" spans="10:23" ht="21.75" thickTop="1" thickBot="1">
      <c r="J396" s="221"/>
      <c r="K396" s="222"/>
      <c r="L396" s="221"/>
      <c r="M396" s="222"/>
      <c r="N396" s="221"/>
      <c r="O396" s="222"/>
      <c r="P396" s="221"/>
      <c r="Q396" s="222"/>
      <c r="R396" s="221"/>
      <c r="S396" s="222"/>
      <c r="T396" s="221"/>
      <c r="U396" s="222"/>
      <c r="V396" s="169" t="str">
        <f t="shared" si="10"/>
        <v/>
      </c>
      <c r="W396" s="39" t="str">
        <f t="shared" si="11"/>
        <v/>
      </c>
    </row>
    <row r="397" spans="10:23" ht="21.75" thickTop="1" thickBot="1">
      <c r="J397" s="221"/>
      <c r="K397" s="222"/>
      <c r="L397" s="221"/>
      <c r="M397" s="222"/>
      <c r="N397" s="221"/>
      <c r="O397" s="222"/>
      <c r="P397" s="221"/>
      <c r="Q397" s="222"/>
      <c r="R397" s="221"/>
      <c r="S397" s="222"/>
      <c r="T397" s="221"/>
      <c r="U397" s="222"/>
      <c r="V397" s="169" t="str">
        <f t="shared" si="10"/>
        <v/>
      </c>
      <c r="W397" s="39" t="str">
        <f t="shared" si="11"/>
        <v/>
      </c>
    </row>
    <row r="398" spans="10:23" ht="21.75" thickTop="1" thickBot="1">
      <c r="J398" s="221"/>
      <c r="K398" s="222"/>
      <c r="L398" s="221"/>
      <c r="M398" s="222"/>
      <c r="N398" s="221"/>
      <c r="O398" s="222"/>
      <c r="P398" s="221"/>
      <c r="Q398" s="222"/>
      <c r="R398" s="221"/>
      <c r="S398" s="222"/>
      <c r="T398" s="221"/>
      <c r="U398" s="222"/>
      <c r="V398" s="169" t="str">
        <f t="shared" si="10"/>
        <v/>
      </c>
      <c r="W398" s="39" t="str">
        <f t="shared" si="11"/>
        <v/>
      </c>
    </row>
    <row r="399" spans="10:23" ht="21.75" thickTop="1" thickBot="1">
      <c r="J399" s="221"/>
      <c r="K399" s="222"/>
      <c r="L399" s="221"/>
      <c r="M399" s="222"/>
      <c r="N399" s="221"/>
      <c r="O399" s="222"/>
      <c r="P399" s="221"/>
      <c r="Q399" s="222"/>
      <c r="R399" s="221"/>
      <c r="S399" s="222"/>
      <c r="T399" s="221"/>
      <c r="U399" s="222"/>
      <c r="V399" s="169" t="str">
        <f t="shared" si="10"/>
        <v/>
      </c>
      <c r="W399" s="39" t="str">
        <f t="shared" si="11"/>
        <v/>
      </c>
    </row>
    <row r="400" spans="10:23" ht="21.75" thickTop="1" thickBot="1">
      <c r="J400" s="221"/>
      <c r="K400" s="222"/>
      <c r="L400" s="221"/>
      <c r="M400" s="222"/>
      <c r="N400" s="221"/>
      <c r="O400" s="222"/>
      <c r="P400" s="221"/>
      <c r="Q400" s="222"/>
      <c r="R400" s="221"/>
      <c r="S400" s="222"/>
      <c r="T400" s="221"/>
      <c r="U400" s="222"/>
      <c r="V400" s="169" t="str">
        <f t="shared" si="10"/>
        <v/>
      </c>
      <c r="W400" s="39" t="str">
        <f t="shared" si="11"/>
        <v/>
      </c>
    </row>
    <row r="401" spans="10:23" ht="21.75" thickTop="1" thickBot="1">
      <c r="J401" s="221"/>
      <c r="K401" s="222"/>
      <c r="L401" s="221"/>
      <c r="M401" s="222"/>
      <c r="N401" s="221"/>
      <c r="O401" s="222"/>
      <c r="P401" s="221"/>
      <c r="Q401" s="222"/>
      <c r="R401" s="221"/>
      <c r="S401" s="222"/>
      <c r="T401" s="221"/>
      <c r="U401" s="222"/>
      <c r="V401" s="169" t="str">
        <f t="shared" si="10"/>
        <v/>
      </c>
      <c r="W401" s="39" t="str">
        <f t="shared" si="11"/>
        <v/>
      </c>
    </row>
    <row r="402" spans="10:23" ht="21.75" thickTop="1" thickBot="1">
      <c r="J402" s="221"/>
      <c r="K402" s="222"/>
      <c r="L402" s="221"/>
      <c r="M402" s="222"/>
      <c r="N402" s="221"/>
      <c r="O402" s="222"/>
      <c r="P402" s="221"/>
      <c r="Q402" s="222"/>
      <c r="R402" s="221"/>
      <c r="S402" s="222"/>
      <c r="T402" s="221"/>
      <c r="U402" s="222"/>
      <c r="V402" s="169" t="str">
        <f t="shared" si="10"/>
        <v/>
      </c>
      <c r="W402" s="39" t="str">
        <f t="shared" si="11"/>
        <v/>
      </c>
    </row>
    <row r="403" spans="10:23" ht="21.75" thickTop="1" thickBot="1">
      <c r="J403" s="221"/>
      <c r="K403" s="222"/>
      <c r="L403" s="221"/>
      <c r="M403" s="222"/>
      <c r="N403" s="221"/>
      <c r="O403" s="222"/>
      <c r="P403" s="221"/>
      <c r="Q403" s="222"/>
      <c r="R403" s="221"/>
      <c r="S403" s="222"/>
      <c r="T403" s="221"/>
      <c r="U403" s="222"/>
      <c r="V403" s="169" t="str">
        <f t="shared" si="10"/>
        <v/>
      </c>
      <c r="W403" s="39" t="str">
        <f t="shared" si="11"/>
        <v/>
      </c>
    </row>
    <row r="404" spans="10:23" ht="21.75" thickTop="1" thickBot="1">
      <c r="J404" s="221"/>
      <c r="K404" s="222"/>
      <c r="L404" s="221"/>
      <c r="M404" s="222"/>
      <c r="N404" s="221"/>
      <c r="O404" s="222"/>
      <c r="P404" s="221"/>
      <c r="Q404" s="222"/>
      <c r="R404" s="221"/>
      <c r="S404" s="222"/>
      <c r="T404" s="221"/>
      <c r="U404" s="222"/>
      <c r="V404" s="169" t="str">
        <f t="shared" si="10"/>
        <v/>
      </c>
      <c r="W404" s="39" t="str">
        <f t="shared" si="11"/>
        <v/>
      </c>
    </row>
    <row r="405" spans="10:23" ht="21.75" thickTop="1" thickBot="1">
      <c r="J405" s="221"/>
      <c r="K405" s="222"/>
      <c r="L405" s="221"/>
      <c r="M405" s="222"/>
      <c r="N405" s="221"/>
      <c r="O405" s="222"/>
      <c r="P405" s="221"/>
      <c r="Q405" s="222"/>
      <c r="R405" s="221"/>
      <c r="S405" s="222"/>
      <c r="T405" s="221"/>
      <c r="U405" s="222"/>
      <c r="V405" s="169" t="str">
        <f t="shared" si="10"/>
        <v/>
      </c>
      <c r="W405" s="39" t="str">
        <f t="shared" si="11"/>
        <v/>
      </c>
    </row>
    <row r="406" spans="10:23" ht="21.75" thickTop="1" thickBot="1">
      <c r="J406" s="221"/>
      <c r="K406" s="222"/>
      <c r="L406" s="221"/>
      <c r="M406" s="222"/>
      <c r="N406" s="221"/>
      <c r="O406" s="222"/>
      <c r="P406" s="221"/>
      <c r="Q406" s="222"/>
      <c r="R406" s="221"/>
      <c r="S406" s="222"/>
      <c r="T406" s="221"/>
      <c r="U406" s="222"/>
      <c r="V406" s="169" t="str">
        <f t="shared" si="10"/>
        <v/>
      </c>
      <c r="W406" s="39" t="str">
        <f t="shared" si="11"/>
        <v/>
      </c>
    </row>
    <row r="407" spans="10:23" ht="21.75" thickTop="1" thickBot="1">
      <c r="J407" s="221"/>
      <c r="K407" s="222"/>
      <c r="L407" s="221"/>
      <c r="M407" s="222"/>
      <c r="N407" s="221"/>
      <c r="O407" s="222"/>
      <c r="P407" s="221"/>
      <c r="Q407" s="222"/>
      <c r="R407" s="221"/>
      <c r="S407" s="222"/>
      <c r="T407" s="221"/>
      <c r="U407" s="222"/>
      <c r="V407" s="169" t="str">
        <f t="shared" si="10"/>
        <v/>
      </c>
      <c r="W407" s="39" t="str">
        <f t="shared" si="11"/>
        <v/>
      </c>
    </row>
    <row r="408" spans="10:23" ht="21.75" thickTop="1" thickBot="1">
      <c r="J408" s="221"/>
      <c r="K408" s="222"/>
      <c r="L408" s="221"/>
      <c r="M408" s="222"/>
      <c r="N408" s="221"/>
      <c r="O408" s="222"/>
      <c r="P408" s="221"/>
      <c r="Q408" s="222"/>
      <c r="R408" s="221"/>
      <c r="S408" s="222"/>
      <c r="T408" s="221"/>
      <c r="U408" s="222"/>
      <c r="V408" s="169" t="str">
        <f t="shared" si="10"/>
        <v/>
      </c>
      <c r="W408" s="39" t="str">
        <f t="shared" si="11"/>
        <v/>
      </c>
    </row>
    <row r="409" spans="10:23" ht="21.75" thickTop="1" thickBot="1">
      <c r="J409" s="221"/>
      <c r="K409" s="222"/>
      <c r="L409" s="221"/>
      <c r="M409" s="222"/>
      <c r="N409" s="221"/>
      <c r="O409" s="222"/>
      <c r="P409" s="221"/>
      <c r="Q409" s="222"/>
      <c r="R409" s="221"/>
      <c r="S409" s="222"/>
      <c r="T409" s="221"/>
      <c r="U409" s="222"/>
      <c r="V409" s="169" t="str">
        <f t="shared" si="10"/>
        <v/>
      </c>
      <c r="W409" s="39" t="str">
        <f t="shared" si="11"/>
        <v/>
      </c>
    </row>
    <row r="410" spans="10:23" ht="21.75" thickTop="1" thickBot="1">
      <c r="J410" s="221"/>
      <c r="K410" s="222"/>
      <c r="L410" s="221"/>
      <c r="M410" s="222"/>
      <c r="N410" s="221"/>
      <c r="O410" s="222"/>
      <c r="P410" s="221"/>
      <c r="Q410" s="222"/>
      <c r="R410" s="221"/>
      <c r="S410" s="222"/>
      <c r="T410" s="221"/>
      <c r="U410" s="222"/>
      <c r="V410" s="169" t="str">
        <f t="shared" si="10"/>
        <v/>
      </c>
      <c r="W410" s="39" t="str">
        <f t="shared" si="11"/>
        <v/>
      </c>
    </row>
    <row r="411" spans="10:23" ht="21.75" thickTop="1" thickBot="1">
      <c r="J411" s="221"/>
      <c r="K411" s="222"/>
      <c r="L411" s="221"/>
      <c r="M411" s="222"/>
      <c r="N411" s="221"/>
      <c r="O411" s="222"/>
      <c r="P411" s="221"/>
      <c r="Q411" s="222"/>
      <c r="R411" s="221"/>
      <c r="S411" s="222"/>
      <c r="T411" s="221"/>
      <c r="U411" s="222"/>
      <c r="V411" s="169" t="str">
        <f t="shared" si="10"/>
        <v/>
      </c>
      <c r="W411" s="39" t="str">
        <f t="shared" si="11"/>
        <v/>
      </c>
    </row>
    <row r="412" spans="10:23" ht="21.75" thickTop="1" thickBot="1">
      <c r="J412" s="221"/>
      <c r="K412" s="222"/>
      <c r="L412" s="221"/>
      <c r="M412" s="222"/>
      <c r="N412" s="221"/>
      <c r="O412" s="222"/>
      <c r="P412" s="221"/>
      <c r="Q412" s="222"/>
      <c r="R412" s="221"/>
      <c r="S412" s="222"/>
      <c r="T412" s="221"/>
      <c r="U412" s="222"/>
      <c r="V412" s="169" t="str">
        <f t="shared" si="10"/>
        <v/>
      </c>
      <c r="W412" s="39" t="str">
        <f t="shared" si="11"/>
        <v/>
      </c>
    </row>
    <row r="413" spans="10:23" ht="21.75" thickTop="1" thickBot="1">
      <c r="J413" s="221"/>
      <c r="K413" s="222"/>
      <c r="L413" s="221"/>
      <c r="M413" s="222"/>
      <c r="N413" s="221"/>
      <c r="O413" s="222"/>
      <c r="P413" s="221"/>
      <c r="Q413" s="222"/>
      <c r="R413" s="221"/>
      <c r="S413" s="222"/>
      <c r="T413" s="221"/>
      <c r="U413" s="222"/>
      <c r="V413" s="169" t="str">
        <f t="shared" ref="V413:V476" si="12">IF(AND(COUNTA(K413,M413,O413,Q413,S413,U413)=0,COUNTA(J413,L413,N413,P413,R413,T413)=6),"x","")</f>
        <v/>
      </c>
      <c r="W413" s="39" t="str">
        <f t="shared" ref="W413:W476" si="13">IF(COUNTA(K413,M413,O413,Q413,S413,U413)=1,"x","")</f>
        <v/>
      </c>
    </row>
    <row r="414" spans="10:23" ht="21.75" thickTop="1" thickBot="1">
      <c r="J414" s="221"/>
      <c r="K414" s="222"/>
      <c r="L414" s="221"/>
      <c r="M414" s="222"/>
      <c r="N414" s="221"/>
      <c r="O414" s="222"/>
      <c r="P414" s="221"/>
      <c r="Q414" s="222"/>
      <c r="R414" s="221"/>
      <c r="S414" s="222"/>
      <c r="T414" s="221"/>
      <c r="U414" s="222"/>
      <c r="V414" s="169" t="str">
        <f t="shared" si="12"/>
        <v/>
      </c>
      <c r="W414" s="39" t="str">
        <f t="shared" si="13"/>
        <v/>
      </c>
    </row>
    <row r="415" spans="10:23" ht="21.75" thickTop="1" thickBot="1">
      <c r="J415" s="221"/>
      <c r="K415" s="222"/>
      <c r="L415" s="221"/>
      <c r="M415" s="222"/>
      <c r="N415" s="221"/>
      <c r="O415" s="222"/>
      <c r="P415" s="221"/>
      <c r="Q415" s="222"/>
      <c r="R415" s="221"/>
      <c r="S415" s="222"/>
      <c r="T415" s="221"/>
      <c r="U415" s="222"/>
      <c r="V415" s="169" t="str">
        <f t="shared" si="12"/>
        <v/>
      </c>
      <c r="W415" s="39" t="str">
        <f t="shared" si="13"/>
        <v/>
      </c>
    </row>
    <row r="416" spans="10:23" ht="21.75" thickTop="1" thickBot="1">
      <c r="J416" s="221"/>
      <c r="K416" s="222"/>
      <c r="L416" s="221"/>
      <c r="M416" s="222"/>
      <c r="N416" s="221"/>
      <c r="O416" s="222"/>
      <c r="P416" s="221"/>
      <c r="Q416" s="222"/>
      <c r="R416" s="221"/>
      <c r="S416" s="222"/>
      <c r="T416" s="221"/>
      <c r="U416" s="222"/>
      <c r="V416" s="169" t="str">
        <f t="shared" si="12"/>
        <v/>
      </c>
      <c r="W416" s="39" t="str">
        <f t="shared" si="13"/>
        <v/>
      </c>
    </row>
    <row r="417" spans="10:23" ht="21.75" thickTop="1" thickBot="1">
      <c r="J417" s="221"/>
      <c r="K417" s="222"/>
      <c r="L417" s="221"/>
      <c r="M417" s="222"/>
      <c r="N417" s="221"/>
      <c r="O417" s="222"/>
      <c r="P417" s="221"/>
      <c r="Q417" s="222"/>
      <c r="R417" s="221"/>
      <c r="S417" s="222"/>
      <c r="T417" s="221"/>
      <c r="U417" s="222"/>
      <c r="V417" s="169" t="str">
        <f t="shared" si="12"/>
        <v/>
      </c>
      <c r="W417" s="39" t="str">
        <f t="shared" si="13"/>
        <v/>
      </c>
    </row>
    <row r="418" spans="10:23" ht="21.75" thickTop="1" thickBot="1">
      <c r="J418" s="221"/>
      <c r="K418" s="222"/>
      <c r="L418" s="221"/>
      <c r="M418" s="222"/>
      <c r="N418" s="221"/>
      <c r="O418" s="222"/>
      <c r="P418" s="221"/>
      <c r="Q418" s="222"/>
      <c r="R418" s="221"/>
      <c r="S418" s="222"/>
      <c r="T418" s="221"/>
      <c r="U418" s="222"/>
      <c r="V418" s="169" t="str">
        <f t="shared" si="12"/>
        <v/>
      </c>
      <c r="W418" s="39" t="str">
        <f t="shared" si="13"/>
        <v/>
      </c>
    </row>
    <row r="419" spans="10:23" ht="21.75" thickTop="1" thickBot="1">
      <c r="J419" s="221"/>
      <c r="K419" s="222"/>
      <c r="L419" s="221"/>
      <c r="M419" s="222"/>
      <c r="N419" s="221"/>
      <c r="O419" s="222"/>
      <c r="P419" s="221"/>
      <c r="Q419" s="222"/>
      <c r="R419" s="221"/>
      <c r="S419" s="222"/>
      <c r="T419" s="221"/>
      <c r="U419" s="222"/>
      <c r="V419" s="169" t="str">
        <f t="shared" si="12"/>
        <v/>
      </c>
      <c r="W419" s="39" t="str">
        <f t="shared" si="13"/>
        <v/>
      </c>
    </row>
    <row r="420" spans="10:23" ht="21.75" thickTop="1" thickBot="1">
      <c r="J420" s="221"/>
      <c r="K420" s="222"/>
      <c r="L420" s="221"/>
      <c r="M420" s="222"/>
      <c r="N420" s="221"/>
      <c r="O420" s="222"/>
      <c r="P420" s="221"/>
      <c r="Q420" s="222"/>
      <c r="R420" s="221"/>
      <c r="S420" s="222"/>
      <c r="T420" s="221"/>
      <c r="U420" s="222"/>
      <c r="V420" s="169" t="str">
        <f t="shared" si="12"/>
        <v/>
      </c>
      <c r="W420" s="39" t="str">
        <f t="shared" si="13"/>
        <v/>
      </c>
    </row>
    <row r="421" spans="10:23" ht="21.75" thickTop="1" thickBot="1">
      <c r="J421" s="221"/>
      <c r="K421" s="222"/>
      <c r="L421" s="221"/>
      <c r="M421" s="222"/>
      <c r="N421" s="221"/>
      <c r="O421" s="222"/>
      <c r="P421" s="221"/>
      <c r="Q421" s="222"/>
      <c r="R421" s="221"/>
      <c r="S421" s="222"/>
      <c r="T421" s="221"/>
      <c r="U421" s="222"/>
      <c r="V421" s="169" t="str">
        <f t="shared" si="12"/>
        <v/>
      </c>
      <c r="W421" s="39" t="str">
        <f t="shared" si="13"/>
        <v/>
      </c>
    </row>
    <row r="422" spans="10:23" ht="21.75" thickTop="1" thickBot="1">
      <c r="J422" s="221"/>
      <c r="K422" s="222"/>
      <c r="L422" s="221"/>
      <c r="M422" s="222"/>
      <c r="N422" s="221"/>
      <c r="O422" s="222"/>
      <c r="P422" s="221"/>
      <c r="Q422" s="222"/>
      <c r="R422" s="221"/>
      <c r="S422" s="222"/>
      <c r="T422" s="221"/>
      <c r="U422" s="222"/>
      <c r="V422" s="169" t="str">
        <f t="shared" si="12"/>
        <v/>
      </c>
      <c r="W422" s="39" t="str">
        <f t="shared" si="13"/>
        <v/>
      </c>
    </row>
    <row r="423" spans="10:23" ht="21.75" thickTop="1" thickBot="1">
      <c r="J423" s="221"/>
      <c r="K423" s="222"/>
      <c r="L423" s="221"/>
      <c r="M423" s="222"/>
      <c r="N423" s="221"/>
      <c r="O423" s="222"/>
      <c r="P423" s="221"/>
      <c r="Q423" s="222"/>
      <c r="R423" s="221"/>
      <c r="S423" s="222"/>
      <c r="T423" s="221"/>
      <c r="U423" s="222"/>
      <c r="V423" s="169" t="str">
        <f t="shared" si="12"/>
        <v/>
      </c>
      <c r="W423" s="39" t="str">
        <f t="shared" si="13"/>
        <v/>
      </c>
    </row>
    <row r="424" spans="10:23" ht="21.75" thickTop="1" thickBot="1">
      <c r="J424" s="221"/>
      <c r="K424" s="222"/>
      <c r="L424" s="221"/>
      <c r="M424" s="222"/>
      <c r="N424" s="221"/>
      <c r="O424" s="222"/>
      <c r="P424" s="221"/>
      <c r="Q424" s="222"/>
      <c r="R424" s="221"/>
      <c r="S424" s="222"/>
      <c r="T424" s="221"/>
      <c r="U424" s="222"/>
      <c r="V424" s="169" t="str">
        <f t="shared" si="12"/>
        <v/>
      </c>
      <c r="W424" s="39" t="str">
        <f t="shared" si="13"/>
        <v/>
      </c>
    </row>
    <row r="425" spans="10:23" ht="21.75" thickTop="1" thickBot="1">
      <c r="J425" s="221"/>
      <c r="K425" s="222"/>
      <c r="L425" s="221"/>
      <c r="M425" s="222"/>
      <c r="N425" s="221"/>
      <c r="O425" s="222"/>
      <c r="P425" s="221"/>
      <c r="Q425" s="222"/>
      <c r="R425" s="221"/>
      <c r="S425" s="222"/>
      <c r="T425" s="221"/>
      <c r="U425" s="222"/>
      <c r="V425" s="169" t="str">
        <f t="shared" si="12"/>
        <v/>
      </c>
      <c r="W425" s="39" t="str">
        <f t="shared" si="13"/>
        <v/>
      </c>
    </row>
    <row r="426" spans="10:23" ht="21.75" thickTop="1" thickBot="1">
      <c r="J426" s="221"/>
      <c r="K426" s="222"/>
      <c r="L426" s="221"/>
      <c r="M426" s="222"/>
      <c r="N426" s="221"/>
      <c r="O426" s="222"/>
      <c r="P426" s="221"/>
      <c r="Q426" s="222"/>
      <c r="R426" s="221"/>
      <c r="S426" s="222"/>
      <c r="T426" s="221"/>
      <c r="U426" s="222"/>
      <c r="V426" s="169" t="str">
        <f t="shared" si="12"/>
        <v/>
      </c>
      <c r="W426" s="39" t="str">
        <f t="shared" si="13"/>
        <v/>
      </c>
    </row>
    <row r="427" spans="10:23" ht="21.75" thickTop="1" thickBot="1">
      <c r="J427" s="221"/>
      <c r="K427" s="222"/>
      <c r="L427" s="221"/>
      <c r="M427" s="222"/>
      <c r="N427" s="221"/>
      <c r="O427" s="222"/>
      <c r="P427" s="221"/>
      <c r="Q427" s="222"/>
      <c r="R427" s="221"/>
      <c r="S427" s="222"/>
      <c r="T427" s="221"/>
      <c r="U427" s="222"/>
      <c r="V427" s="169" t="str">
        <f t="shared" si="12"/>
        <v/>
      </c>
      <c r="W427" s="39" t="str">
        <f t="shared" si="13"/>
        <v/>
      </c>
    </row>
    <row r="428" spans="10:23" ht="21.75" thickTop="1" thickBot="1">
      <c r="J428" s="221"/>
      <c r="K428" s="222"/>
      <c r="L428" s="221"/>
      <c r="M428" s="222"/>
      <c r="N428" s="221"/>
      <c r="O428" s="222"/>
      <c r="P428" s="221"/>
      <c r="Q428" s="222"/>
      <c r="R428" s="221"/>
      <c r="S428" s="222"/>
      <c r="T428" s="221"/>
      <c r="U428" s="222"/>
      <c r="V428" s="169" t="str">
        <f t="shared" si="12"/>
        <v/>
      </c>
      <c r="W428" s="39" t="str">
        <f t="shared" si="13"/>
        <v/>
      </c>
    </row>
    <row r="429" spans="10:23" ht="21.75" thickTop="1" thickBot="1">
      <c r="J429" s="221"/>
      <c r="K429" s="222"/>
      <c r="L429" s="221"/>
      <c r="M429" s="222"/>
      <c r="N429" s="221"/>
      <c r="O429" s="222"/>
      <c r="P429" s="221"/>
      <c r="Q429" s="222"/>
      <c r="R429" s="221"/>
      <c r="S429" s="222"/>
      <c r="T429" s="221"/>
      <c r="U429" s="222"/>
      <c r="V429" s="169" t="str">
        <f t="shared" si="12"/>
        <v/>
      </c>
      <c r="W429" s="39" t="str">
        <f t="shared" si="13"/>
        <v/>
      </c>
    </row>
    <row r="430" spans="10:23" ht="21.75" thickTop="1" thickBot="1">
      <c r="J430" s="221"/>
      <c r="K430" s="222"/>
      <c r="L430" s="221"/>
      <c r="M430" s="222"/>
      <c r="N430" s="221"/>
      <c r="O430" s="222"/>
      <c r="P430" s="221"/>
      <c r="Q430" s="222"/>
      <c r="R430" s="221"/>
      <c r="S430" s="222"/>
      <c r="T430" s="221"/>
      <c r="U430" s="222"/>
      <c r="V430" s="169" t="str">
        <f t="shared" si="12"/>
        <v/>
      </c>
      <c r="W430" s="39" t="str">
        <f t="shared" si="13"/>
        <v/>
      </c>
    </row>
    <row r="431" spans="10:23" ht="21.75" thickTop="1" thickBot="1">
      <c r="J431" s="221"/>
      <c r="K431" s="222"/>
      <c r="L431" s="221"/>
      <c r="M431" s="222"/>
      <c r="N431" s="221"/>
      <c r="O431" s="222"/>
      <c r="P431" s="221"/>
      <c r="Q431" s="222"/>
      <c r="R431" s="221"/>
      <c r="S431" s="222"/>
      <c r="T431" s="221"/>
      <c r="U431" s="222"/>
      <c r="V431" s="169" t="str">
        <f t="shared" si="12"/>
        <v/>
      </c>
      <c r="W431" s="39" t="str">
        <f t="shared" si="13"/>
        <v/>
      </c>
    </row>
    <row r="432" spans="10:23" ht="21.75" thickTop="1" thickBot="1">
      <c r="J432" s="221"/>
      <c r="K432" s="222"/>
      <c r="L432" s="221"/>
      <c r="M432" s="222"/>
      <c r="N432" s="221"/>
      <c r="O432" s="222"/>
      <c r="P432" s="221"/>
      <c r="Q432" s="222"/>
      <c r="R432" s="221"/>
      <c r="S432" s="222"/>
      <c r="T432" s="221"/>
      <c r="U432" s="222"/>
      <c r="V432" s="169" t="str">
        <f t="shared" si="12"/>
        <v/>
      </c>
      <c r="W432" s="39" t="str">
        <f t="shared" si="13"/>
        <v/>
      </c>
    </row>
    <row r="433" spans="10:23" ht="21.75" thickTop="1" thickBot="1">
      <c r="J433" s="221"/>
      <c r="K433" s="222"/>
      <c r="L433" s="221"/>
      <c r="M433" s="222"/>
      <c r="N433" s="221"/>
      <c r="O433" s="222"/>
      <c r="P433" s="221"/>
      <c r="Q433" s="222"/>
      <c r="R433" s="221"/>
      <c r="S433" s="222"/>
      <c r="T433" s="221"/>
      <c r="U433" s="222"/>
      <c r="V433" s="169" t="str">
        <f t="shared" si="12"/>
        <v/>
      </c>
      <c r="W433" s="39" t="str">
        <f t="shared" si="13"/>
        <v/>
      </c>
    </row>
    <row r="434" spans="10:23" ht="21.75" thickTop="1" thickBot="1">
      <c r="J434" s="221"/>
      <c r="K434" s="222"/>
      <c r="L434" s="221"/>
      <c r="M434" s="222"/>
      <c r="N434" s="221"/>
      <c r="O434" s="222"/>
      <c r="P434" s="221"/>
      <c r="Q434" s="222"/>
      <c r="R434" s="221"/>
      <c r="S434" s="222"/>
      <c r="T434" s="221"/>
      <c r="U434" s="222"/>
      <c r="V434" s="169" t="str">
        <f t="shared" si="12"/>
        <v/>
      </c>
      <c r="W434" s="39" t="str">
        <f t="shared" si="13"/>
        <v/>
      </c>
    </row>
    <row r="435" spans="10:23" ht="21.75" thickTop="1" thickBot="1">
      <c r="J435" s="221"/>
      <c r="K435" s="222"/>
      <c r="L435" s="221"/>
      <c r="M435" s="222"/>
      <c r="N435" s="221"/>
      <c r="O435" s="222"/>
      <c r="P435" s="221"/>
      <c r="Q435" s="222"/>
      <c r="R435" s="221"/>
      <c r="S435" s="222"/>
      <c r="T435" s="221"/>
      <c r="U435" s="222"/>
      <c r="V435" s="169" t="str">
        <f t="shared" si="12"/>
        <v/>
      </c>
      <c r="W435" s="39" t="str">
        <f t="shared" si="13"/>
        <v/>
      </c>
    </row>
    <row r="436" spans="10:23" ht="21.75" thickTop="1" thickBot="1">
      <c r="J436" s="221"/>
      <c r="K436" s="222"/>
      <c r="L436" s="221"/>
      <c r="M436" s="222"/>
      <c r="N436" s="221"/>
      <c r="O436" s="222"/>
      <c r="P436" s="221"/>
      <c r="Q436" s="222"/>
      <c r="R436" s="221"/>
      <c r="S436" s="222"/>
      <c r="T436" s="221"/>
      <c r="U436" s="222"/>
      <c r="V436" s="169" t="str">
        <f t="shared" si="12"/>
        <v/>
      </c>
      <c r="W436" s="39" t="str">
        <f t="shared" si="13"/>
        <v/>
      </c>
    </row>
    <row r="437" spans="10:23" ht="21.75" thickTop="1" thickBot="1">
      <c r="J437" s="221"/>
      <c r="K437" s="222"/>
      <c r="L437" s="221"/>
      <c r="M437" s="222"/>
      <c r="N437" s="221"/>
      <c r="O437" s="222"/>
      <c r="P437" s="221"/>
      <c r="Q437" s="222"/>
      <c r="R437" s="221"/>
      <c r="S437" s="222"/>
      <c r="T437" s="221"/>
      <c r="U437" s="222"/>
      <c r="V437" s="169" t="str">
        <f t="shared" si="12"/>
        <v/>
      </c>
      <c r="W437" s="39" t="str">
        <f t="shared" si="13"/>
        <v/>
      </c>
    </row>
    <row r="438" spans="10:23" ht="21.75" thickTop="1" thickBot="1">
      <c r="J438" s="221"/>
      <c r="K438" s="222"/>
      <c r="L438" s="221"/>
      <c r="M438" s="222"/>
      <c r="N438" s="221"/>
      <c r="O438" s="222"/>
      <c r="P438" s="221"/>
      <c r="Q438" s="222"/>
      <c r="R438" s="221"/>
      <c r="S438" s="222"/>
      <c r="T438" s="221"/>
      <c r="U438" s="222"/>
      <c r="V438" s="169" t="str">
        <f t="shared" si="12"/>
        <v/>
      </c>
      <c r="W438" s="39" t="str">
        <f t="shared" si="13"/>
        <v/>
      </c>
    </row>
    <row r="439" spans="10:23" ht="21.75" thickTop="1" thickBot="1">
      <c r="J439" s="221"/>
      <c r="K439" s="222"/>
      <c r="L439" s="221"/>
      <c r="M439" s="222"/>
      <c r="N439" s="221"/>
      <c r="O439" s="222"/>
      <c r="P439" s="221"/>
      <c r="Q439" s="222"/>
      <c r="R439" s="221"/>
      <c r="S439" s="222"/>
      <c r="T439" s="221"/>
      <c r="U439" s="222"/>
      <c r="V439" s="169" t="str">
        <f t="shared" si="12"/>
        <v/>
      </c>
      <c r="W439" s="39" t="str">
        <f t="shared" si="13"/>
        <v/>
      </c>
    </row>
    <row r="440" spans="10:23" ht="21.75" thickTop="1" thickBot="1">
      <c r="J440" s="221"/>
      <c r="K440" s="222"/>
      <c r="L440" s="221"/>
      <c r="M440" s="222"/>
      <c r="N440" s="221"/>
      <c r="O440" s="222"/>
      <c r="P440" s="221"/>
      <c r="Q440" s="222"/>
      <c r="R440" s="221"/>
      <c r="S440" s="222"/>
      <c r="T440" s="221"/>
      <c r="U440" s="222"/>
      <c r="V440" s="169" t="str">
        <f t="shared" si="12"/>
        <v/>
      </c>
      <c r="W440" s="39" t="str">
        <f t="shared" si="13"/>
        <v/>
      </c>
    </row>
    <row r="441" spans="10:23" ht="21.75" thickTop="1" thickBot="1">
      <c r="J441" s="221"/>
      <c r="K441" s="222"/>
      <c r="L441" s="221"/>
      <c r="M441" s="222"/>
      <c r="N441" s="221"/>
      <c r="O441" s="222"/>
      <c r="P441" s="221"/>
      <c r="Q441" s="222"/>
      <c r="R441" s="221"/>
      <c r="S441" s="222"/>
      <c r="T441" s="221"/>
      <c r="U441" s="222"/>
      <c r="V441" s="169" t="str">
        <f t="shared" si="12"/>
        <v/>
      </c>
      <c r="W441" s="39" t="str">
        <f t="shared" si="13"/>
        <v/>
      </c>
    </row>
    <row r="442" spans="10:23" ht="21.75" thickTop="1" thickBot="1">
      <c r="J442" s="221"/>
      <c r="K442" s="222"/>
      <c r="L442" s="221"/>
      <c r="M442" s="222"/>
      <c r="N442" s="221"/>
      <c r="O442" s="222"/>
      <c r="P442" s="221"/>
      <c r="Q442" s="222"/>
      <c r="R442" s="221"/>
      <c r="S442" s="222"/>
      <c r="T442" s="221"/>
      <c r="U442" s="222"/>
      <c r="V442" s="169" t="str">
        <f t="shared" si="12"/>
        <v/>
      </c>
      <c r="W442" s="39" t="str">
        <f t="shared" si="13"/>
        <v/>
      </c>
    </row>
    <row r="443" spans="10:23" ht="21.75" thickTop="1" thickBot="1">
      <c r="J443" s="221"/>
      <c r="K443" s="222"/>
      <c r="L443" s="221"/>
      <c r="M443" s="222"/>
      <c r="N443" s="221"/>
      <c r="O443" s="222"/>
      <c r="P443" s="221"/>
      <c r="Q443" s="222"/>
      <c r="R443" s="221"/>
      <c r="S443" s="222"/>
      <c r="T443" s="221"/>
      <c r="U443" s="222"/>
      <c r="V443" s="169" t="str">
        <f t="shared" si="12"/>
        <v/>
      </c>
      <c r="W443" s="39" t="str">
        <f t="shared" si="13"/>
        <v/>
      </c>
    </row>
    <row r="444" spans="10:23" ht="21.75" thickTop="1" thickBot="1">
      <c r="J444" s="221"/>
      <c r="K444" s="222"/>
      <c r="L444" s="221"/>
      <c r="M444" s="222"/>
      <c r="N444" s="221"/>
      <c r="O444" s="222"/>
      <c r="P444" s="221"/>
      <c r="Q444" s="222"/>
      <c r="R444" s="221"/>
      <c r="S444" s="222"/>
      <c r="T444" s="221"/>
      <c r="U444" s="222"/>
      <c r="V444" s="169" t="str">
        <f t="shared" si="12"/>
        <v/>
      </c>
      <c r="W444" s="39" t="str">
        <f t="shared" si="13"/>
        <v/>
      </c>
    </row>
    <row r="445" spans="10:23" ht="21.75" thickTop="1" thickBot="1">
      <c r="J445" s="221"/>
      <c r="K445" s="222"/>
      <c r="L445" s="221"/>
      <c r="M445" s="222"/>
      <c r="N445" s="221"/>
      <c r="O445" s="222"/>
      <c r="P445" s="221"/>
      <c r="Q445" s="222"/>
      <c r="R445" s="221"/>
      <c r="S445" s="222"/>
      <c r="T445" s="221"/>
      <c r="U445" s="222"/>
      <c r="V445" s="169" t="str">
        <f t="shared" si="12"/>
        <v/>
      </c>
      <c r="W445" s="39" t="str">
        <f t="shared" si="13"/>
        <v/>
      </c>
    </row>
    <row r="446" spans="10:23" ht="21.75" thickTop="1" thickBot="1">
      <c r="J446" s="221"/>
      <c r="K446" s="222"/>
      <c r="L446" s="221"/>
      <c r="M446" s="222"/>
      <c r="N446" s="221"/>
      <c r="O446" s="222"/>
      <c r="P446" s="221"/>
      <c r="Q446" s="222"/>
      <c r="R446" s="221"/>
      <c r="S446" s="222"/>
      <c r="T446" s="221"/>
      <c r="U446" s="222"/>
      <c r="V446" s="169" t="str">
        <f t="shared" si="12"/>
        <v/>
      </c>
      <c r="W446" s="39" t="str">
        <f t="shared" si="13"/>
        <v/>
      </c>
    </row>
    <row r="447" spans="10:23" ht="21.75" thickTop="1" thickBot="1">
      <c r="J447" s="221"/>
      <c r="K447" s="222"/>
      <c r="L447" s="221"/>
      <c r="M447" s="222"/>
      <c r="N447" s="221"/>
      <c r="O447" s="222"/>
      <c r="P447" s="221"/>
      <c r="Q447" s="222"/>
      <c r="R447" s="221"/>
      <c r="S447" s="222"/>
      <c r="T447" s="221"/>
      <c r="U447" s="222"/>
      <c r="V447" s="169" t="str">
        <f t="shared" si="12"/>
        <v/>
      </c>
      <c r="W447" s="39" t="str">
        <f t="shared" si="13"/>
        <v/>
      </c>
    </row>
    <row r="448" spans="10:23" ht="21.75" thickTop="1" thickBot="1">
      <c r="J448" s="221"/>
      <c r="K448" s="222"/>
      <c r="L448" s="221"/>
      <c r="M448" s="222"/>
      <c r="N448" s="221"/>
      <c r="O448" s="222"/>
      <c r="P448" s="221"/>
      <c r="Q448" s="222"/>
      <c r="R448" s="221"/>
      <c r="S448" s="222"/>
      <c r="T448" s="221"/>
      <c r="U448" s="222"/>
      <c r="V448" s="169" t="str">
        <f t="shared" si="12"/>
        <v/>
      </c>
      <c r="W448" s="39" t="str">
        <f t="shared" si="13"/>
        <v/>
      </c>
    </row>
    <row r="449" spans="10:23" ht="21.75" thickTop="1" thickBot="1">
      <c r="J449" s="221"/>
      <c r="K449" s="222"/>
      <c r="L449" s="221"/>
      <c r="M449" s="222"/>
      <c r="N449" s="221"/>
      <c r="O449" s="222"/>
      <c r="P449" s="221"/>
      <c r="Q449" s="222"/>
      <c r="R449" s="221"/>
      <c r="S449" s="222"/>
      <c r="T449" s="221"/>
      <c r="U449" s="222"/>
      <c r="V449" s="169" t="str">
        <f t="shared" si="12"/>
        <v/>
      </c>
      <c r="W449" s="39" t="str">
        <f t="shared" si="13"/>
        <v/>
      </c>
    </row>
    <row r="450" spans="10:23" ht="21.75" thickTop="1" thickBot="1">
      <c r="J450" s="221"/>
      <c r="K450" s="222"/>
      <c r="L450" s="221"/>
      <c r="M450" s="222"/>
      <c r="N450" s="221"/>
      <c r="O450" s="222"/>
      <c r="P450" s="221"/>
      <c r="Q450" s="222"/>
      <c r="R450" s="221"/>
      <c r="S450" s="222"/>
      <c r="T450" s="221"/>
      <c r="U450" s="222"/>
      <c r="V450" s="169" t="str">
        <f t="shared" si="12"/>
        <v/>
      </c>
      <c r="W450" s="39" t="str">
        <f t="shared" si="13"/>
        <v/>
      </c>
    </row>
    <row r="451" spans="10:23" ht="21.75" thickTop="1" thickBot="1">
      <c r="J451" s="221"/>
      <c r="K451" s="222"/>
      <c r="L451" s="221"/>
      <c r="M451" s="222"/>
      <c r="N451" s="221"/>
      <c r="O451" s="222"/>
      <c r="P451" s="221"/>
      <c r="Q451" s="222"/>
      <c r="R451" s="221"/>
      <c r="S451" s="222"/>
      <c r="T451" s="221"/>
      <c r="U451" s="222"/>
      <c r="V451" s="169" t="str">
        <f t="shared" si="12"/>
        <v/>
      </c>
      <c r="W451" s="39" t="str">
        <f t="shared" si="13"/>
        <v/>
      </c>
    </row>
    <row r="452" spans="10:23" ht="21.75" thickTop="1" thickBot="1">
      <c r="J452" s="221"/>
      <c r="K452" s="222"/>
      <c r="L452" s="221"/>
      <c r="M452" s="222"/>
      <c r="N452" s="221"/>
      <c r="O452" s="222"/>
      <c r="P452" s="221"/>
      <c r="Q452" s="222"/>
      <c r="R452" s="221"/>
      <c r="S452" s="222"/>
      <c r="T452" s="221"/>
      <c r="U452" s="222"/>
      <c r="V452" s="169" t="str">
        <f t="shared" si="12"/>
        <v/>
      </c>
      <c r="W452" s="39" t="str">
        <f t="shared" si="13"/>
        <v/>
      </c>
    </row>
    <row r="453" spans="10:23" ht="21.75" thickTop="1" thickBot="1">
      <c r="J453" s="221"/>
      <c r="K453" s="222"/>
      <c r="L453" s="221"/>
      <c r="M453" s="222"/>
      <c r="N453" s="221"/>
      <c r="O453" s="222"/>
      <c r="P453" s="221"/>
      <c r="Q453" s="222"/>
      <c r="R453" s="221"/>
      <c r="S453" s="222"/>
      <c r="T453" s="221"/>
      <c r="U453" s="222"/>
      <c r="V453" s="169" t="str">
        <f t="shared" si="12"/>
        <v/>
      </c>
      <c r="W453" s="39" t="str">
        <f t="shared" si="13"/>
        <v/>
      </c>
    </row>
    <row r="454" spans="10:23" ht="21.75" thickTop="1" thickBot="1">
      <c r="J454" s="221"/>
      <c r="K454" s="222"/>
      <c r="L454" s="221"/>
      <c r="M454" s="222"/>
      <c r="N454" s="221"/>
      <c r="O454" s="222"/>
      <c r="P454" s="221"/>
      <c r="Q454" s="222"/>
      <c r="R454" s="221"/>
      <c r="S454" s="222"/>
      <c r="T454" s="221"/>
      <c r="U454" s="222"/>
      <c r="V454" s="169" t="str">
        <f t="shared" si="12"/>
        <v/>
      </c>
      <c r="W454" s="39" t="str">
        <f t="shared" si="13"/>
        <v/>
      </c>
    </row>
    <row r="455" spans="10:23" ht="21.75" thickTop="1" thickBot="1">
      <c r="J455" s="221"/>
      <c r="K455" s="222"/>
      <c r="L455" s="221"/>
      <c r="M455" s="222"/>
      <c r="N455" s="221"/>
      <c r="O455" s="222"/>
      <c r="P455" s="221"/>
      <c r="Q455" s="222"/>
      <c r="R455" s="221"/>
      <c r="S455" s="222"/>
      <c r="T455" s="221"/>
      <c r="U455" s="222"/>
      <c r="V455" s="169" t="str">
        <f t="shared" si="12"/>
        <v/>
      </c>
      <c r="W455" s="39" t="str">
        <f t="shared" si="13"/>
        <v/>
      </c>
    </row>
    <row r="456" spans="10:23" ht="21.75" thickTop="1" thickBot="1">
      <c r="J456" s="221"/>
      <c r="K456" s="222"/>
      <c r="L456" s="221"/>
      <c r="M456" s="222"/>
      <c r="N456" s="221"/>
      <c r="O456" s="222"/>
      <c r="P456" s="221"/>
      <c r="Q456" s="222"/>
      <c r="R456" s="221"/>
      <c r="S456" s="222"/>
      <c r="T456" s="221"/>
      <c r="U456" s="222"/>
      <c r="V456" s="169" t="str">
        <f t="shared" si="12"/>
        <v/>
      </c>
      <c r="W456" s="39" t="str">
        <f t="shared" si="13"/>
        <v/>
      </c>
    </row>
    <row r="457" spans="10:23" ht="21.75" thickTop="1" thickBot="1">
      <c r="J457" s="221"/>
      <c r="K457" s="222"/>
      <c r="L457" s="221"/>
      <c r="M457" s="222"/>
      <c r="N457" s="221"/>
      <c r="O457" s="222"/>
      <c r="P457" s="221"/>
      <c r="Q457" s="222"/>
      <c r="R457" s="221"/>
      <c r="S457" s="222"/>
      <c r="T457" s="221"/>
      <c r="U457" s="222"/>
      <c r="V457" s="169" t="str">
        <f t="shared" si="12"/>
        <v/>
      </c>
      <c r="W457" s="39" t="str">
        <f t="shared" si="13"/>
        <v/>
      </c>
    </row>
    <row r="458" spans="10:23" ht="21.75" thickTop="1" thickBot="1">
      <c r="J458" s="221"/>
      <c r="K458" s="222"/>
      <c r="L458" s="221"/>
      <c r="M458" s="222"/>
      <c r="N458" s="221"/>
      <c r="O458" s="222"/>
      <c r="P458" s="221"/>
      <c r="Q458" s="222"/>
      <c r="R458" s="221"/>
      <c r="S458" s="222"/>
      <c r="T458" s="221"/>
      <c r="U458" s="222"/>
      <c r="V458" s="169" t="str">
        <f t="shared" si="12"/>
        <v/>
      </c>
      <c r="W458" s="39" t="str">
        <f t="shared" si="13"/>
        <v/>
      </c>
    </row>
    <row r="459" spans="10:23" ht="21.75" thickTop="1" thickBot="1">
      <c r="J459" s="221"/>
      <c r="K459" s="222"/>
      <c r="L459" s="221"/>
      <c r="M459" s="222"/>
      <c r="N459" s="221"/>
      <c r="O459" s="222"/>
      <c r="P459" s="221"/>
      <c r="Q459" s="222"/>
      <c r="R459" s="221"/>
      <c r="S459" s="222"/>
      <c r="T459" s="221"/>
      <c r="U459" s="222"/>
      <c r="V459" s="169" t="str">
        <f t="shared" si="12"/>
        <v/>
      </c>
      <c r="W459" s="39" t="str">
        <f t="shared" si="13"/>
        <v/>
      </c>
    </row>
    <row r="460" spans="10:23" ht="21.75" thickTop="1" thickBot="1">
      <c r="J460" s="221"/>
      <c r="K460" s="222"/>
      <c r="L460" s="221"/>
      <c r="M460" s="222"/>
      <c r="N460" s="221"/>
      <c r="O460" s="222"/>
      <c r="P460" s="221"/>
      <c r="Q460" s="222"/>
      <c r="R460" s="221"/>
      <c r="S460" s="222"/>
      <c r="T460" s="221"/>
      <c r="U460" s="222"/>
      <c r="V460" s="169" t="str">
        <f t="shared" si="12"/>
        <v/>
      </c>
      <c r="W460" s="39" t="str">
        <f t="shared" si="13"/>
        <v/>
      </c>
    </row>
    <row r="461" spans="10:23" ht="21.75" thickTop="1" thickBot="1">
      <c r="J461" s="221"/>
      <c r="K461" s="222"/>
      <c r="L461" s="221"/>
      <c r="M461" s="222"/>
      <c r="N461" s="221"/>
      <c r="O461" s="222"/>
      <c r="P461" s="221"/>
      <c r="Q461" s="222"/>
      <c r="R461" s="221"/>
      <c r="S461" s="222"/>
      <c r="T461" s="221"/>
      <c r="U461" s="222"/>
      <c r="V461" s="169" t="str">
        <f t="shared" si="12"/>
        <v/>
      </c>
      <c r="W461" s="39" t="str">
        <f t="shared" si="13"/>
        <v/>
      </c>
    </row>
    <row r="462" spans="10:23" ht="21.75" thickTop="1" thickBot="1">
      <c r="J462" s="221"/>
      <c r="K462" s="222"/>
      <c r="L462" s="221"/>
      <c r="M462" s="222"/>
      <c r="N462" s="221"/>
      <c r="O462" s="222"/>
      <c r="P462" s="221"/>
      <c r="Q462" s="222"/>
      <c r="R462" s="221"/>
      <c r="S462" s="222"/>
      <c r="T462" s="221"/>
      <c r="U462" s="222"/>
      <c r="V462" s="169" t="str">
        <f t="shared" si="12"/>
        <v/>
      </c>
      <c r="W462" s="39" t="str">
        <f t="shared" si="13"/>
        <v/>
      </c>
    </row>
    <row r="463" spans="10:23" ht="21.75" thickTop="1" thickBot="1">
      <c r="J463" s="221"/>
      <c r="K463" s="222"/>
      <c r="L463" s="221"/>
      <c r="M463" s="222"/>
      <c r="N463" s="221"/>
      <c r="O463" s="222"/>
      <c r="P463" s="221"/>
      <c r="Q463" s="222"/>
      <c r="R463" s="221"/>
      <c r="S463" s="222"/>
      <c r="T463" s="221"/>
      <c r="U463" s="222"/>
      <c r="V463" s="169" t="str">
        <f t="shared" si="12"/>
        <v/>
      </c>
      <c r="W463" s="39" t="str">
        <f t="shared" si="13"/>
        <v/>
      </c>
    </row>
    <row r="464" spans="10:23" ht="21.75" thickTop="1" thickBot="1">
      <c r="J464" s="221"/>
      <c r="K464" s="222"/>
      <c r="L464" s="221"/>
      <c r="M464" s="222"/>
      <c r="N464" s="221"/>
      <c r="O464" s="222"/>
      <c r="P464" s="221"/>
      <c r="Q464" s="222"/>
      <c r="R464" s="221"/>
      <c r="S464" s="222"/>
      <c r="T464" s="221"/>
      <c r="U464" s="222"/>
      <c r="V464" s="169" t="str">
        <f t="shared" si="12"/>
        <v/>
      </c>
      <c r="W464" s="39" t="str">
        <f t="shared" si="13"/>
        <v/>
      </c>
    </row>
    <row r="465" spans="10:23" ht="21.75" thickTop="1" thickBot="1">
      <c r="J465" s="221"/>
      <c r="K465" s="222"/>
      <c r="L465" s="221"/>
      <c r="M465" s="222"/>
      <c r="N465" s="221"/>
      <c r="O465" s="222"/>
      <c r="P465" s="221"/>
      <c r="Q465" s="222"/>
      <c r="R465" s="221"/>
      <c r="S465" s="222"/>
      <c r="T465" s="221"/>
      <c r="U465" s="222"/>
      <c r="V465" s="169" t="str">
        <f t="shared" si="12"/>
        <v/>
      </c>
      <c r="W465" s="39" t="str">
        <f t="shared" si="13"/>
        <v/>
      </c>
    </row>
    <row r="466" spans="10:23" ht="21.75" thickTop="1" thickBot="1">
      <c r="J466" s="221"/>
      <c r="K466" s="222"/>
      <c r="L466" s="221"/>
      <c r="M466" s="222"/>
      <c r="N466" s="221"/>
      <c r="O466" s="222"/>
      <c r="P466" s="221"/>
      <c r="Q466" s="222"/>
      <c r="R466" s="221"/>
      <c r="S466" s="222"/>
      <c r="T466" s="221"/>
      <c r="U466" s="222"/>
      <c r="V466" s="169" t="str">
        <f t="shared" si="12"/>
        <v/>
      </c>
      <c r="W466" s="39" t="str">
        <f t="shared" si="13"/>
        <v/>
      </c>
    </row>
    <row r="467" spans="10:23" ht="21.75" thickTop="1" thickBot="1">
      <c r="J467" s="221"/>
      <c r="K467" s="222"/>
      <c r="L467" s="221"/>
      <c r="M467" s="222"/>
      <c r="N467" s="221"/>
      <c r="O467" s="222"/>
      <c r="P467" s="221"/>
      <c r="Q467" s="222"/>
      <c r="R467" s="221"/>
      <c r="S467" s="222"/>
      <c r="T467" s="221"/>
      <c r="U467" s="222"/>
      <c r="V467" s="169" t="str">
        <f t="shared" si="12"/>
        <v/>
      </c>
      <c r="W467" s="39" t="str">
        <f t="shared" si="13"/>
        <v/>
      </c>
    </row>
    <row r="468" spans="10:23" ht="21.75" thickTop="1" thickBot="1">
      <c r="J468" s="221"/>
      <c r="K468" s="222"/>
      <c r="L468" s="221"/>
      <c r="M468" s="222"/>
      <c r="N468" s="221"/>
      <c r="O468" s="222"/>
      <c r="P468" s="221"/>
      <c r="Q468" s="222"/>
      <c r="R468" s="221"/>
      <c r="S468" s="222"/>
      <c r="T468" s="221"/>
      <c r="U468" s="222"/>
      <c r="V468" s="169" t="str">
        <f t="shared" si="12"/>
        <v/>
      </c>
      <c r="W468" s="39" t="str">
        <f t="shared" si="13"/>
        <v/>
      </c>
    </row>
    <row r="469" spans="10:23" ht="21.75" thickTop="1" thickBot="1">
      <c r="J469" s="221"/>
      <c r="K469" s="222"/>
      <c r="L469" s="221"/>
      <c r="M469" s="222"/>
      <c r="N469" s="221"/>
      <c r="O469" s="222"/>
      <c r="P469" s="221"/>
      <c r="Q469" s="222"/>
      <c r="R469" s="221"/>
      <c r="S469" s="222"/>
      <c r="T469" s="221"/>
      <c r="U469" s="222"/>
      <c r="V469" s="169" t="str">
        <f t="shared" si="12"/>
        <v/>
      </c>
      <c r="W469" s="39" t="str">
        <f t="shared" si="13"/>
        <v/>
      </c>
    </row>
    <row r="470" spans="10:23" ht="21.75" thickTop="1" thickBot="1">
      <c r="J470" s="221"/>
      <c r="K470" s="222"/>
      <c r="L470" s="221"/>
      <c r="M470" s="222"/>
      <c r="N470" s="221"/>
      <c r="O470" s="222"/>
      <c r="P470" s="221"/>
      <c r="Q470" s="222"/>
      <c r="R470" s="221"/>
      <c r="S470" s="222"/>
      <c r="T470" s="221"/>
      <c r="U470" s="222"/>
      <c r="V470" s="169" t="str">
        <f t="shared" si="12"/>
        <v/>
      </c>
      <c r="W470" s="39" t="str">
        <f t="shared" si="13"/>
        <v/>
      </c>
    </row>
    <row r="471" spans="10:23" ht="21.75" thickTop="1" thickBot="1">
      <c r="J471" s="221"/>
      <c r="K471" s="222"/>
      <c r="L471" s="221"/>
      <c r="M471" s="222"/>
      <c r="N471" s="221"/>
      <c r="O471" s="222"/>
      <c r="P471" s="221"/>
      <c r="Q471" s="222"/>
      <c r="R471" s="221"/>
      <c r="S471" s="222"/>
      <c r="T471" s="221"/>
      <c r="U471" s="222"/>
      <c r="V471" s="169" t="str">
        <f t="shared" si="12"/>
        <v/>
      </c>
      <c r="W471" s="39" t="str">
        <f t="shared" si="13"/>
        <v/>
      </c>
    </row>
    <row r="472" spans="10:23" ht="21.75" thickTop="1" thickBot="1">
      <c r="J472" s="221"/>
      <c r="K472" s="222"/>
      <c r="L472" s="221"/>
      <c r="M472" s="222"/>
      <c r="N472" s="221"/>
      <c r="O472" s="222"/>
      <c r="P472" s="221"/>
      <c r="Q472" s="222"/>
      <c r="R472" s="221"/>
      <c r="S472" s="222"/>
      <c r="T472" s="221"/>
      <c r="U472" s="222"/>
      <c r="V472" s="169" t="str">
        <f t="shared" si="12"/>
        <v/>
      </c>
      <c r="W472" s="39" t="str">
        <f t="shared" si="13"/>
        <v/>
      </c>
    </row>
    <row r="473" spans="10:23" ht="21.75" thickTop="1" thickBot="1">
      <c r="J473" s="221"/>
      <c r="K473" s="222"/>
      <c r="L473" s="221"/>
      <c r="M473" s="222"/>
      <c r="N473" s="221"/>
      <c r="O473" s="222"/>
      <c r="P473" s="221"/>
      <c r="Q473" s="222"/>
      <c r="R473" s="221"/>
      <c r="S473" s="222"/>
      <c r="T473" s="221"/>
      <c r="U473" s="222"/>
      <c r="V473" s="169" t="str">
        <f t="shared" si="12"/>
        <v/>
      </c>
      <c r="W473" s="39" t="str">
        <f t="shared" si="13"/>
        <v/>
      </c>
    </row>
    <row r="474" spans="10:23" ht="21.75" thickTop="1" thickBot="1">
      <c r="J474" s="221"/>
      <c r="K474" s="222"/>
      <c r="L474" s="221"/>
      <c r="M474" s="222"/>
      <c r="N474" s="221"/>
      <c r="O474" s="222"/>
      <c r="P474" s="221"/>
      <c r="Q474" s="222"/>
      <c r="R474" s="221"/>
      <c r="S474" s="222"/>
      <c r="T474" s="221"/>
      <c r="U474" s="222"/>
      <c r="V474" s="169" t="str">
        <f t="shared" si="12"/>
        <v/>
      </c>
      <c r="W474" s="39" t="str">
        <f t="shared" si="13"/>
        <v/>
      </c>
    </row>
    <row r="475" spans="10:23" ht="21.75" thickTop="1" thickBot="1">
      <c r="J475" s="221"/>
      <c r="K475" s="222"/>
      <c r="L475" s="221"/>
      <c r="M475" s="222"/>
      <c r="N475" s="221"/>
      <c r="O475" s="222"/>
      <c r="P475" s="221"/>
      <c r="Q475" s="222"/>
      <c r="R475" s="221"/>
      <c r="S475" s="222"/>
      <c r="T475" s="221"/>
      <c r="U475" s="222"/>
      <c r="V475" s="169" t="str">
        <f t="shared" si="12"/>
        <v/>
      </c>
      <c r="W475" s="39" t="str">
        <f t="shared" si="13"/>
        <v/>
      </c>
    </row>
    <row r="476" spans="10:23" ht="21.75" thickTop="1" thickBot="1">
      <c r="J476" s="221"/>
      <c r="K476" s="222"/>
      <c r="L476" s="221"/>
      <c r="M476" s="222"/>
      <c r="N476" s="221"/>
      <c r="O476" s="222"/>
      <c r="P476" s="221"/>
      <c r="Q476" s="222"/>
      <c r="R476" s="221"/>
      <c r="S476" s="222"/>
      <c r="T476" s="221"/>
      <c r="U476" s="222"/>
      <c r="V476" s="169" t="str">
        <f t="shared" si="12"/>
        <v/>
      </c>
      <c r="W476" s="39" t="str">
        <f t="shared" si="13"/>
        <v/>
      </c>
    </row>
    <row r="477" spans="10:23" ht="21.75" thickTop="1" thickBot="1">
      <c r="J477" s="221"/>
      <c r="K477" s="222"/>
      <c r="L477" s="221"/>
      <c r="M477" s="222"/>
      <c r="N477" s="221"/>
      <c r="O477" s="222"/>
      <c r="P477" s="221"/>
      <c r="Q477" s="222"/>
      <c r="R477" s="221"/>
      <c r="S477" s="222"/>
      <c r="T477" s="221"/>
      <c r="U477" s="222"/>
      <c r="V477" s="169" t="str">
        <f t="shared" ref="V477:V540" si="14">IF(AND(COUNTA(K477,M477,O477,Q477,S477,U477)=0,COUNTA(J477,L477,N477,P477,R477,T477)=6),"x","")</f>
        <v/>
      </c>
      <c r="W477" s="39" t="str">
        <f t="shared" ref="W477:W540" si="15">IF(COUNTA(K477,M477,O477,Q477,S477,U477)=1,"x","")</f>
        <v/>
      </c>
    </row>
    <row r="478" spans="10:23" ht="21.75" thickTop="1" thickBot="1">
      <c r="J478" s="221"/>
      <c r="K478" s="222"/>
      <c r="L478" s="221"/>
      <c r="M478" s="222"/>
      <c r="N478" s="221"/>
      <c r="O478" s="222"/>
      <c r="P478" s="221"/>
      <c r="Q478" s="222"/>
      <c r="R478" s="221"/>
      <c r="S478" s="222"/>
      <c r="T478" s="221"/>
      <c r="U478" s="222"/>
      <c r="V478" s="169" t="str">
        <f t="shared" si="14"/>
        <v/>
      </c>
      <c r="W478" s="39" t="str">
        <f t="shared" si="15"/>
        <v/>
      </c>
    </row>
    <row r="479" spans="10:23" ht="21.75" thickTop="1" thickBot="1">
      <c r="J479" s="221"/>
      <c r="K479" s="222"/>
      <c r="L479" s="221"/>
      <c r="M479" s="222"/>
      <c r="N479" s="221"/>
      <c r="O479" s="222"/>
      <c r="P479" s="221"/>
      <c r="Q479" s="222"/>
      <c r="R479" s="221"/>
      <c r="S479" s="222"/>
      <c r="T479" s="221"/>
      <c r="U479" s="222"/>
      <c r="V479" s="169" t="str">
        <f t="shared" si="14"/>
        <v/>
      </c>
      <c r="W479" s="39" t="str">
        <f t="shared" si="15"/>
        <v/>
      </c>
    </row>
    <row r="480" spans="10:23" ht="21.75" thickTop="1" thickBot="1">
      <c r="J480" s="221"/>
      <c r="K480" s="222"/>
      <c r="L480" s="221"/>
      <c r="M480" s="222"/>
      <c r="N480" s="221"/>
      <c r="O480" s="222"/>
      <c r="P480" s="221"/>
      <c r="Q480" s="222"/>
      <c r="R480" s="221"/>
      <c r="S480" s="222"/>
      <c r="T480" s="221"/>
      <c r="U480" s="222"/>
      <c r="V480" s="169" t="str">
        <f t="shared" si="14"/>
        <v/>
      </c>
      <c r="W480" s="39" t="str">
        <f t="shared" si="15"/>
        <v/>
      </c>
    </row>
    <row r="481" spans="10:23" ht="21.75" thickTop="1" thickBot="1">
      <c r="J481" s="221"/>
      <c r="K481" s="222"/>
      <c r="L481" s="221"/>
      <c r="M481" s="222"/>
      <c r="N481" s="221"/>
      <c r="O481" s="222"/>
      <c r="P481" s="221"/>
      <c r="Q481" s="222"/>
      <c r="R481" s="221"/>
      <c r="S481" s="222"/>
      <c r="T481" s="221"/>
      <c r="U481" s="222"/>
      <c r="V481" s="169" t="str">
        <f t="shared" si="14"/>
        <v/>
      </c>
      <c r="W481" s="39" t="str">
        <f t="shared" si="15"/>
        <v/>
      </c>
    </row>
    <row r="482" spans="10:23" ht="21.75" thickTop="1" thickBot="1">
      <c r="J482" s="221"/>
      <c r="K482" s="222"/>
      <c r="L482" s="221"/>
      <c r="M482" s="222"/>
      <c r="N482" s="221"/>
      <c r="O482" s="222"/>
      <c r="P482" s="221"/>
      <c r="Q482" s="222"/>
      <c r="R482" s="221"/>
      <c r="S482" s="222"/>
      <c r="T482" s="221"/>
      <c r="U482" s="222"/>
      <c r="V482" s="169" t="str">
        <f t="shared" si="14"/>
        <v/>
      </c>
      <c r="W482" s="39" t="str">
        <f t="shared" si="15"/>
        <v/>
      </c>
    </row>
    <row r="483" spans="10:23" ht="21.75" thickTop="1" thickBot="1">
      <c r="J483" s="221"/>
      <c r="K483" s="222"/>
      <c r="L483" s="221"/>
      <c r="M483" s="222"/>
      <c r="N483" s="221"/>
      <c r="O483" s="222"/>
      <c r="P483" s="221"/>
      <c r="Q483" s="222"/>
      <c r="R483" s="221"/>
      <c r="S483" s="222"/>
      <c r="T483" s="221"/>
      <c r="U483" s="222"/>
      <c r="V483" s="169" t="str">
        <f t="shared" si="14"/>
        <v/>
      </c>
      <c r="W483" s="39" t="str">
        <f t="shared" si="15"/>
        <v/>
      </c>
    </row>
    <row r="484" spans="10:23" ht="21.75" thickTop="1" thickBot="1">
      <c r="J484" s="221"/>
      <c r="K484" s="222"/>
      <c r="L484" s="221"/>
      <c r="M484" s="222"/>
      <c r="N484" s="221"/>
      <c r="O484" s="222"/>
      <c r="P484" s="221"/>
      <c r="Q484" s="222"/>
      <c r="R484" s="221"/>
      <c r="S484" s="222"/>
      <c r="T484" s="221"/>
      <c r="U484" s="222"/>
      <c r="V484" s="169" t="str">
        <f t="shared" si="14"/>
        <v/>
      </c>
      <c r="W484" s="39" t="str">
        <f t="shared" si="15"/>
        <v/>
      </c>
    </row>
    <row r="485" spans="10:23" ht="21.75" thickTop="1" thickBot="1">
      <c r="J485" s="221"/>
      <c r="K485" s="222"/>
      <c r="L485" s="221"/>
      <c r="M485" s="222"/>
      <c r="N485" s="221"/>
      <c r="O485" s="222"/>
      <c r="P485" s="221"/>
      <c r="Q485" s="222"/>
      <c r="R485" s="221"/>
      <c r="S485" s="222"/>
      <c r="T485" s="221"/>
      <c r="U485" s="222"/>
      <c r="V485" s="169" t="str">
        <f t="shared" si="14"/>
        <v/>
      </c>
      <c r="W485" s="39" t="str">
        <f t="shared" si="15"/>
        <v/>
      </c>
    </row>
    <row r="486" spans="10:23" ht="21.75" thickTop="1" thickBot="1">
      <c r="J486" s="221"/>
      <c r="K486" s="222"/>
      <c r="L486" s="221"/>
      <c r="M486" s="222"/>
      <c r="N486" s="221"/>
      <c r="O486" s="222"/>
      <c r="P486" s="221"/>
      <c r="Q486" s="222"/>
      <c r="R486" s="221"/>
      <c r="S486" s="222"/>
      <c r="T486" s="221"/>
      <c r="U486" s="222"/>
      <c r="V486" s="169" t="str">
        <f t="shared" si="14"/>
        <v/>
      </c>
      <c r="W486" s="39" t="str">
        <f t="shared" si="15"/>
        <v/>
      </c>
    </row>
    <row r="487" spans="10:23" ht="21.75" thickTop="1" thickBot="1">
      <c r="J487" s="221"/>
      <c r="K487" s="222"/>
      <c r="L487" s="221"/>
      <c r="M487" s="222"/>
      <c r="N487" s="221"/>
      <c r="O487" s="222"/>
      <c r="P487" s="221"/>
      <c r="Q487" s="222"/>
      <c r="R487" s="221"/>
      <c r="S487" s="222"/>
      <c r="T487" s="221"/>
      <c r="U487" s="222"/>
      <c r="V487" s="169" t="str">
        <f t="shared" si="14"/>
        <v/>
      </c>
      <c r="W487" s="39" t="str">
        <f t="shared" si="15"/>
        <v/>
      </c>
    </row>
    <row r="488" spans="10:23" ht="21.75" thickTop="1" thickBot="1">
      <c r="J488" s="221"/>
      <c r="K488" s="222"/>
      <c r="L488" s="221"/>
      <c r="M488" s="222"/>
      <c r="N488" s="221"/>
      <c r="O488" s="222"/>
      <c r="P488" s="221"/>
      <c r="Q488" s="222"/>
      <c r="R488" s="221"/>
      <c r="S488" s="222"/>
      <c r="T488" s="221"/>
      <c r="U488" s="222"/>
      <c r="V488" s="169" t="str">
        <f t="shared" si="14"/>
        <v/>
      </c>
      <c r="W488" s="39" t="str">
        <f t="shared" si="15"/>
        <v/>
      </c>
    </row>
    <row r="489" spans="10:23" ht="21.75" thickTop="1" thickBot="1">
      <c r="J489" s="221"/>
      <c r="K489" s="222"/>
      <c r="L489" s="221"/>
      <c r="M489" s="222"/>
      <c r="N489" s="221"/>
      <c r="O489" s="222"/>
      <c r="P489" s="221"/>
      <c r="Q489" s="222"/>
      <c r="R489" s="221"/>
      <c r="S489" s="222"/>
      <c r="T489" s="221"/>
      <c r="U489" s="222"/>
      <c r="V489" s="169" t="str">
        <f t="shared" si="14"/>
        <v/>
      </c>
      <c r="W489" s="39" t="str">
        <f t="shared" si="15"/>
        <v/>
      </c>
    </row>
    <row r="490" spans="10:23" ht="21.75" thickTop="1" thickBot="1">
      <c r="J490" s="221"/>
      <c r="K490" s="222"/>
      <c r="L490" s="221"/>
      <c r="M490" s="222"/>
      <c r="N490" s="221"/>
      <c r="O490" s="222"/>
      <c r="P490" s="221"/>
      <c r="Q490" s="222"/>
      <c r="R490" s="221"/>
      <c r="S490" s="222"/>
      <c r="T490" s="221"/>
      <c r="U490" s="222"/>
      <c r="V490" s="169" t="str">
        <f t="shared" si="14"/>
        <v/>
      </c>
      <c r="W490" s="39" t="str">
        <f t="shared" si="15"/>
        <v/>
      </c>
    </row>
    <row r="491" spans="10:23" ht="21.75" thickTop="1" thickBot="1">
      <c r="J491" s="221"/>
      <c r="K491" s="222"/>
      <c r="L491" s="221"/>
      <c r="M491" s="222"/>
      <c r="N491" s="221"/>
      <c r="O491" s="222"/>
      <c r="P491" s="221"/>
      <c r="Q491" s="222"/>
      <c r="R491" s="221"/>
      <c r="S491" s="222"/>
      <c r="T491" s="221"/>
      <c r="U491" s="222"/>
      <c r="V491" s="169" t="str">
        <f t="shared" si="14"/>
        <v/>
      </c>
      <c r="W491" s="39" t="str">
        <f t="shared" si="15"/>
        <v/>
      </c>
    </row>
    <row r="492" spans="10:23" ht="21.75" thickTop="1" thickBot="1">
      <c r="J492" s="221"/>
      <c r="K492" s="222"/>
      <c r="L492" s="221"/>
      <c r="M492" s="222"/>
      <c r="N492" s="221"/>
      <c r="O492" s="222"/>
      <c r="P492" s="221"/>
      <c r="Q492" s="222"/>
      <c r="R492" s="221"/>
      <c r="S492" s="222"/>
      <c r="T492" s="221"/>
      <c r="U492" s="222"/>
      <c r="V492" s="169" t="str">
        <f t="shared" si="14"/>
        <v/>
      </c>
      <c r="W492" s="39" t="str">
        <f t="shared" si="15"/>
        <v/>
      </c>
    </row>
    <row r="493" spans="10:23" ht="21.75" thickTop="1" thickBot="1">
      <c r="J493" s="221"/>
      <c r="K493" s="222"/>
      <c r="L493" s="221"/>
      <c r="M493" s="222"/>
      <c r="N493" s="221"/>
      <c r="O493" s="222"/>
      <c r="P493" s="221"/>
      <c r="Q493" s="222"/>
      <c r="R493" s="221"/>
      <c r="S493" s="222"/>
      <c r="T493" s="221"/>
      <c r="U493" s="222"/>
      <c r="V493" s="169" t="str">
        <f t="shared" si="14"/>
        <v/>
      </c>
      <c r="W493" s="39" t="str">
        <f t="shared" si="15"/>
        <v/>
      </c>
    </row>
    <row r="494" spans="10:23" ht="21.75" thickTop="1" thickBot="1">
      <c r="J494" s="221"/>
      <c r="K494" s="222"/>
      <c r="L494" s="221"/>
      <c r="M494" s="222"/>
      <c r="N494" s="221"/>
      <c r="O494" s="222"/>
      <c r="P494" s="221"/>
      <c r="Q494" s="222"/>
      <c r="R494" s="221"/>
      <c r="S494" s="222"/>
      <c r="T494" s="221"/>
      <c r="U494" s="222"/>
      <c r="V494" s="169" t="str">
        <f t="shared" si="14"/>
        <v/>
      </c>
      <c r="W494" s="39" t="str">
        <f t="shared" si="15"/>
        <v/>
      </c>
    </row>
    <row r="495" spans="10:23" ht="21.75" thickTop="1" thickBot="1">
      <c r="J495" s="221"/>
      <c r="K495" s="222"/>
      <c r="L495" s="221"/>
      <c r="M495" s="222"/>
      <c r="N495" s="221"/>
      <c r="O495" s="222"/>
      <c r="P495" s="221"/>
      <c r="Q495" s="222"/>
      <c r="R495" s="221"/>
      <c r="S495" s="222"/>
      <c r="T495" s="221"/>
      <c r="U495" s="222"/>
      <c r="V495" s="169" t="str">
        <f t="shared" si="14"/>
        <v/>
      </c>
      <c r="W495" s="39" t="str">
        <f t="shared" si="15"/>
        <v/>
      </c>
    </row>
    <row r="496" spans="10:23" ht="21.75" thickTop="1" thickBot="1">
      <c r="J496" s="221"/>
      <c r="K496" s="222"/>
      <c r="L496" s="221"/>
      <c r="M496" s="222"/>
      <c r="N496" s="221"/>
      <c r="O496" s="222"/>
      <c r="P496" s="221"/>
      <c r="Q496" s="222"/>
      <c r="R496" s="221"/>
      <c r="S496" s="222"/>
      <c r="T496" s="221"/>
      <c r="U496" s="222"/>
      <c r="V496" s="169" t="str">
        <f t="shared" si="14"/>
        <v/>
      </c>
      <c r="W496" s="39" t="str">
        <f t="shared" si="15"/>
        <v/>
      </c>
    </row>
    <row r="497" spans="10:23" ht="21.75" thickTop="1" thickBot="1">
      <c r="J497" s="221"/>
      <c r="K497" s="222"/>
      <c r="L497" s="221"/>
      <c r="M497" s="222"/>
      <c r="N497" s="221"/>
      <c r="O497" s="222"/>
      <c r="P497" s="221"/>
      <c r="Q497" s="222"/>
      <c r="R497" s="221"/>
      <c r="S497" s="222"/>
      <c r="T497" s="221"/>
      <c r="U497" s="222"/>
      <c r="V497" s="169" t="str">
        <f t="shared" si="14"/>
        <v/>
      </c>
      <c r="W497" s="39" t="str">
        <f t="shared" si="15"/>
        <v/>
      </c>
    </row>
    <row r="498" spans="10:23" ht="21.75" thickTop="1" thickBot="1">
      <c r="J498" s="221"/>
      <c r="K498" s="222"/>
      <c r="L498" s="221"/>
      <c r="M498" s="222"/>
      <c r="N498" s="221"/>
      <c r="O498" s="222"/>
      <c r="P498" s="221"/>
      <c r="Q498" s="222"/>
      <c r="R498" s="221"/>
      <c r="S498" s="222"/>
      <c r="T498" s="221"/>
      <c r="U498" s="222"/>
      <c r="V498" s="169" t="str">
        <f t="shared" si="14"/>
        <v/>
      </c>
      <c r="W498" s="39" t="str">
        <f t="shared" si="15"/>
        <v/>
      </c>
    </row>
    <row r="499" spans="10:23" ht="21.75" thickTop="1" thickBot="1">
      <c r="J499" s="221"/>
      <c r="K499" s="222"/>
      <c r="L499" s="221"/>
      <c r="M499" s="222"/>
      <c r="N499" s="221"/>
      <c r="O499" s="222"/>
      <c r="P499" s="221"/>
      <c r="Q499" s="222"/>
      <c r="R499" s="221"/>
      <c r="S499" s="222"/>
      <c r="T499" s="221"/>
      <c r="U499" s="222"/>
      <c r="V499" s="169" t="str">
        <f t="shared" si="14"/>
        <v/>
      </c>
      <c r="W499" s="39" t="str">
        <f t="shared" si="15"/>
        <v/>
      </c>
    </row>
    <row r="500" spans="10:23" ht="21.75" thickTop="1" thickBot="1">
      <c r="J500" s="221"/>
      <c r="K500" s="222"/>
      <c r="L500" s="221"/>
      <c r="M500" s="222"/>
      <c r="N500" s="221"/>
      <c r="O500" s="222"/>
      <c r="P500" s="221"/>
      <c r="Q500" s="222"/>
      <c r="R500" s="221"/>
      <c r="S500" s="222"/>
      <c r="T500" s="221"/>
      <c r="U500" s="222"/>
      <c r="V500" s="169" t="str">
        <f t="shared" si="14"/>
        <v/>
      </c>
      <c r="W500" s="39" t="str">
        <f t="shared" si="15"/>
        <v/>
      </c>
    </row>
    <row r="501" spans="10:23" ht="21.75" thickTop="1" thickBot="1">
      <c r="J501" s="221"/>
      <c r="K501" s="222"/>
      <c r="L501" s="221"/>
      <c r="M501" s="222"/>
      <c r="N501" s="221"/>
      <c r="O501" s="222"/>
      <c r="P501" s="221"/>
      <c r="Q501" s="222"/>
      <c r="R501" s="221"/>
      <c r="S501" s="222"/>
      <c r="T501" s="221"/>
      <c r="U501" s="222"/>
      <c r="V501" s="169" t="str">
        <f t="shared" si="14"/>
        <v/>
      </c>
      <c r="W501" s="39" t="str">
        <f t="shared" si="15"/>
        <v/>
      </c>
    </row>
    <row r="502" spans="10:23" ht="21.75" thickTop="1" thickBot="1">
      <c r="J502" s="221"/>
      <c r="K502" s="222"/>
      <c r="L502" s="221"/>
      <c r="M502" s="222"/>
      <c r="N502" s="221"/>
      <c r="O502" s="222"/>
      <c r="P502" s="221"/>
      <c r="Q502" s="222"/>
      <c r="R502" s="221"/>
      <c r="S502" s="222"/>
      <c r="T502" s="221"/>
      <c r="U502" s="222"/>
      <c r="V502" s="169" t="str">
        <f t="shared" si="14"/>
        <v/>
      </c>
      <c r="W502" s="39" t="str">
        <f t="shared" si="15"/>
        <v/>
      </c>
    </row>
    <row r="503" spans="10:23" ht="21.75" thickTop="1" thickBot="1">
      <c r="J503" s="221"/>
      <c r="K503" s="222"/>
      <c r="L503" s="221"/>
      <c r="M503" s="222"/>
      <c r="N503" s="221"/>
      <c r="O503" s="222"/>
      <c r="P503" s="221"/>
      <c r="Q503" s="222"/>
      <c r="R503" s="221"/>
      <c r="S503" s="222"/>
      <c r="T503" s="221"/>
      <c r="U503" s="222"/>
      <c r="V503" s="169" t="str">
        <f t="shared" si="14"/>
        <v/>
      </c>
      <c r="W503" s="39" t="str">
        <f t="shared" si="15"/>
        <v/>
      </c>
    </row>
    <row r="504" spans="10:23" ht="21.75" thickTop="1" thickBot="1">
      <c r="J504" s="221"/>
      <c r="K504" s="222"/>
      <c r="L504" s="221"/>
      <c r="M504" s="222"/>
      <c r="N504" s="221"/>
      <c r="O504" s="222"/>
      <c r="P504" s="221"/>
      <c r="Q504" s="222"/>
      <c r="R504" s="221"/>
      <c r="S504" s="222"/>
      <c r="T504" s="221"/>
      <c r="U504" s="222"/>
      <c r="V504" s="169" t="str">
        <f t="shared" si="14"/>
        <v/>
      </c>
      <c r="W504" s="39" t="str">
        <f t="shared" si="15"/>
        <v/>
      </c>
    </row>
    <row r="505" spans="10:23" ht="21.75" thickTop="1" thickBot="1">
      <c r="J505" s="221"/>
      <c r="K505" s="222"/>
      <c r="L505" s="221"/>
      <c r="M505" s="222"/>
      <c r="N505" s="221"/>
      <c r="O505" s="222"/>
      <c r="P505" s="221"/>
      <c r="Q505" s="222"/>
      <c r="R505" s="221"/>
      <c r="S505" s="222"/>
      <c r="T505" s="221"/>
      <c r="U505" s="222"/>
      <c r="V505" s="169" t="str">
        <f t="shared" si="14"/>
        <v/>
      </c>
      <c r="W505" s="39" t="str">
        <f t="shared" si="15"/>
        <v/>
      </c>
    </row>
    <row r="506" spans="10:23" ht="21.75" thickTop="1" thickBot="1">
      <c r="J506" s="221"/>
      <c r="K506" s="222"/>
      <c r="L506" s="221"/>
      <c r="M506" s="222"/>
      <c r="N506" s="221"/>
      <c r="O506" s="222"/>
      <c r="P506" s="221"/>
      <c r="Q506" s="222"/>
      <c r="R506" s="221"/>
      <c r="S506" s="222"/>
      <c r="T506" s="221"/>
      <c r="U506" s="222"/>
      <c r="V506" s="169" t="str">
        <f t="shared" si="14"/>
        <v/>
      </c>
      <c r="W506" s="39" t="str">
        <f t="shared" si="15"/>
        <v/>
      </c>
    </row>
    <row r="507" spans="10:23" ht="21.75" thickTop="1" thickBot="1">
      <c r="J507" s="221"/>
      <c r="K507" s="222"/>
      <c r="L507" s="221"/>
      <c r="M507" s="222"/>
      <c r="N507" s="221"/>
      <c r="O507" s="222"/>
      <c r="P507" s="221"/>
      <c r="Q507" s="222"/>
      <c r="R507" s="221"/>
      <c r="S507" s="222"/>
      <c r="T507" s="221"/>
      <c r="U507" s="222"/>
      <c r="V507" s="169" t="str">
        <f t="shared" si="14"/>
        <v/>
      </c>
      <c r="W507" s="39" t="str">
        <f t="shared" si="15"/>
        <v/>
      </c>
    </row>
    <row r="508" spans="10:23" ht="21.75" thickTop="1" thickBot="1">
      <c r="J508" s="221"/>
      <c r="K508" s="222"/>
      <c r="L508" s="221"/>
      <c r="M508" s="222"/>
      <c r="N508" s="221"/>
      <c r="O508" s="222"/>
      <c r="P508" s="221"/>
      <c r="Q508" s="222"/>
      <c r="R508" s="221"/>
      <c r="S508" s="222"/>
      <c r="T508" s="221"/>
      <c r="U508" s="222"/>
      <c r="V508" s="169" t="str">
        <f t="shared" si="14"/>
        <v/>
      </c>
      <c r="W508" s="39" t="str">
        <f t="shared" si="15"/>
        <v/>
      </c>
    </row>
    <row r="509" spans="10:23" ht="21.75" thickTop="1" thickBot="1">
      <c r="J509" s="221"/>
      <c r="K509" s="222"/>
      <c r="L509" s="221"/>
      <c r="M509" s="222"/>
      <c r="N509" s="221"/>
      <c r="O509" s="222"/>
      <c r="P509" s="221"/>
      <c r="Q509" s="222"/>
      <c r="R509" s="221"/>
      <c r="S509" s="222"/>
      <c r="T509" s="221"/>
      <c r="U509" s="222"/>
      <c r="V509" s="169" t="str">
        <f t="shared" si="14"/>
        <v/>
      </c>
      <c r="W509" s="39" t="str">
        <f t="shared" si="15"/>
        <v/>
      </c>
    </row>
    <row r="510" spans="10:23" ht="21.75" thickTop="1" thickBot="1">
      <c r="J510" s="221"/>
      <c r="K510" s="222"/>
      <c r="L510" s="221"/>
      <c r="M510" s="222"/>
      <c r="N510" s="221"/>
      <c r="O510" s="222"/>
      <c r="P510" s="221"/>
      <c r="Q510" s="222"/>
      <c r="R510" s="221"/>
      <c r="S510" s="222"/>
      <c r="T510" s="221"/>
      <c r="U510" s="222"/>
      <c r="V510" s="169" t="str">
        <f t="shared" si="14"/>
        <v/>
      </c>
      <c r="W510" s="39" t="str">
        <f t="shared" si="15"/>
        <v/>
      </c>
    </row>
    <row r="511" spans="10:23" ht="21.75" thickTop="1" thickBot="1">
      <c r="J511" s="221"/>
      <c r="K511" s="222"/>
      <c r="L511" s="221"/>
      <c r="M511" s="222"/>
      <c r="N511" s="221"/>
      <c r="O511" s="222"/>
      <c r="P511" s="221"/>
      <c r="Q511" s="222"/>
      <c r="R511" s="221"/>
      <c r="S511" s="222"/>
      <c r="T511" s="221"/>
      <c r="U511" s="222"/>
      <c r="V511" s="169" t="str">
        <f t="shared" si="14"/>
        <v/>
      </c>
      <c r="W511" s="39" t="str">
        <f t="shared" si="15"/>
        <v/>
      </c>
    </row>
    <row r="512" spans="10:23" ht="21.75" thickTop="1" thickBot="1">
      <c r="J512" s="221"/>
      <c r="K512" s="222"/>
      <c r="L512" s="221"/>
      <c r="M512" s="222"/>
      <c r="N512" s="221"/>
      <c r="O512" s="222"/>
      <c r="P512" s="221"/>
      <c r="Q512" s="222"/>
      <c r="R512" s="221"/>
      <c r="S512" s="222"/>
      <c r="T512" s="221"/>
      <c r="U512" s="222"/>
      <c r="V512" s="169" t="str">
        <f t="shared" si="14"/>
        <v/>
      </c>
      <c r="W512" s="39" t="str">
        <f t="shared" si="15"/>
        <v/>
      </c>
    </row>
    <row r="513" spans="10:23" ht="21.75" thickTop="1" thickBot="1">
      <c r="J513" s="221"/>
      <c r="K513" s="222"/>
      <c r="L513" s="221"/>
      <c r="M513" s="222"/>
      <c r="N513" s="221"/>
      <c r="O513" s="222"/>
      <c r="P513" s="221"/>
      <c r="Q513" s="222"/>
      <c r="R513" s="221"/>
      <c r="S513" s="222"/>
      <c r="T513" s="221"/>
      <c r="U513" s="222"/>
      <c r="V513" s="169" t="str">
        <f t="shared" si="14"/>
        <v/>
      </c>
      <c r="W513" s="39" t="str">
        <f t="shared" si="15"/>
        <v/>
      </c>
    </row>
    <row r="514" spans="10:23" ht="21.75" thickTop="1" thickBot="1">
      <c r="J514" s="221"/>
      <c r="K514" s="222"/>
      <c r="L514" s="221"/>
      <c r="M514" s="222"/>
      <c r="N514" s="221"/>
      <c r="O514" s="222"/>
      <c r="P514" s="221"/>
      <c r="Q514" s="222"/>
      <c r="R514" s="221"/>
      <c r="S514" s="222"/>
      <c r="T514" s="221"/>
      <c r="U514" s="222"/>
      <c r="V514" s="169" t="str">
        <f t="shared" si="14"/>
        <v/>
      </c>
      <c r="W514" s="39" t="str">
        <f t="shared" si="15"/>
        <v/>
      </c>
    </row>
    <row r="515" spans="10:23" ht="21.75" thickTop="1" thickBot="1">
      <c r="J515" s="221"/>
      <c r="K515" s="222"/>
      <c r="L515" s="221"/>
      <c r="M515" s="222"/>
      <c r="N515" s="221"/>
      <c r="O515" s="222"/>
      <c r="P515" s="221"/>
      <c r="Q515" s="222"/>
      <c r="R515" s="221"/>
      <c r="S515" s="222"/>
      <c r="T515" s="221"/>
      <c r="U515" s="222"/>
      <c r="V515" s="169" t="str">
        <f t="shared" si="14"/>
        <v/>
      </c>
      <c r="W515" s="39" t="str">
        <f t="shared" si="15"/>
        <v/>
      </c>
    </row>
    <row r="516" spans="10:23" ht="21.75" thickTop="1" thickBot="1">
      <c r="J516" s="221"/>
      <c r="K516" s="222"/>
      <c r="L516" s="221"/>
      <c r="M516" s="222"/>
      <c r="N516" s="221"/>
      <c r="O516" s="222"/>
      <c r="P516" s="221"/>
      <c r="Q516" s="222"/>
      <c r="R516" s="221"/>
      <c r="S516" s="222"/>
      <c r="T516" s="221"/>
      <c r="U516" s="222"/>
      <c r="V516" s="169" t="str">
        <f t="shared" si="14"/>
        <v/>
      </c>
      <c r="W516" s="39" t="str">
        <f t="shared" si="15"/>
        <v/>
      </c>
    </row>
    <row r="517" spans="10:23" ht="21.75" thickTop="1" thickBot="1">
      <c r="J517" s="221"/>
      <c r="K517" s="222"/>
      <c r="L517" s="221"/>
      <c r="M517" s="222"/>
      <c r="N517" s="221"/>
      <c r="O517" s="222"/>
      <c r="P517" s="221"/>
      <c r="Q517" s="222"/>
      <c r="R517" s="221"/>
      <c r="S517" s="222"/>
      <c r="T517" s="221"/>
      <c r="U517" s="222"/>
      <c r="V517" s="169" t="str">
        <f t="shared" si="14"/>
        <v/>
      </c>
      <c r="W517" s="39" t="str">
        <f t="shared" si="15"/>
        <v/>
      </c>
    </row>
    <row r="518" spans="10:23" ht="21.75" thickTop="1" thickBot="1">
      <c r="J518" s="221"/>
      <c r="K518" s="222"/>
      <c r="L518" s="221"/>
      <c r="M518" s="222"/>
      <c r="N518" s="221"/>
      <c r="O518" s="222"/>
      <c r="P518" s="221"/>
      <c r="Q518" s="222"/>
      <c r="R518" s="221"/>
      <c r="S518" s="222"/>
      <c r="T518" s="221"/>
      <c r="U518" s="222"/>
      <c r="V518" s="169" t="str">
        <f t="shared" si="14"/>
        <v/>
      </c>
      <c r="W518" s="39" t="str">
        <f t="shared" si="15"/>
        <v/>
      </c>
    </row>
    <row r="519" spans="10:23" ht="21.75" thickTop="1" thickBot="1">
      <c r="J519" s="221"/>
      <c r="K519" s="222"/>
      <c r="L519" s="221"/>
      <c r="M519" s="222"/>
      <c r="N519" s="221"/>
      <c r="O519" s="222"/>
      <c r="P519" s="221"/>
      <c r="Q519" s="222"/>
      <c r="R519" s="221"/>
      <c r="S519" s="222"/>
      <c r="T519" s="221"/>
      <c r="U519" s="222"/>
      <c r="V519" s="169" t="str">
        <f t="shared" si="14"/>
        <v/>
      </c>
      <c r="W519" s="39" t="str">
        <f t="shared" si="15"/>
        <v/>
      </c>
    </row>
    <row r="520" spans="10:23" ht="21.75" thickTop="1" thickBot="1">
      <c r="J520" s="221"/>
      <c r="K520" s="222"/>
      <c r="L520" s="221"/>
      <c r="M520" s="222"/>
      <c r="N520" s="221"/>
      <c r="O520" s="222"/>
      <c r="P520" s="221"/>
      <c r="Q520" s="222"/>
      <c r="R520" s="221"/>
      <c r="S520" s="222"/>
      <c r="T520" s="221"/>
      <c r="U520" s="222"/>
      <c r="V520" s="169" t="str">
        <f t="shared" si="14"/>
        <v/>
      </c>
      <c r="W520" s="39" t="str">
        <f t="shared" si="15"/>
        <v/>
      </c>
    </row>
    <row r="521" spans="10:23" ht="21.75" thickTop="1" thickBot="1">
      <c r="J521" s="221"/>
      <c r="K521" s="222"/>
      <c r="L521" s="221"/>
      <c r="M521" s="222"/>
      <c r="N521" s="221"/>
      <c r="O521" s="222"/>
      <c r="P521" s="221"/>
      <c r="Q521" s="222"/>
      <c r="R521" s="221"/>
      <c r="S521" s="222"/>
      <c r="T521" s="221"/>
      <c r="U521" s="222"/>
      <c r="V521" s="169" t="str">
        <f t="shared" si="14"/>
        <v/>
      </c>
      <c r="W521" s="39" t="str">
        <f t="shared" si="15"/>
        <v/>
      </c>
    </row>
    <row r="522" spans="10:23" ht="21.75" thickTop="1" thickBot="1">
      <c r="J522" s="221"/>
      <c r="K522" s="222"/>
      <c r="L522" s="221"/>
      <c r="M522" s="222"/>
      <c r="N522" s="221"/>
      <c r="O522" s="222"/>
      <c r="P522" s="221"/>
      <c r="Q522" s="222"/>
      <c r="R522" s="221"/>
      <c r="S522" s="222"/>
      <c r="T522" s="221"/>
      <c r="U522" s="222"/>
      <c r="V522" s="169" t="str">
        <f t="shared" si="14"/>
        <v/>
      </c>
      <c r="W522" s="39" t="str">
        <f t="shared" si="15"/>
        <v/>
      </c>
    </row>
    <row r="523" spans="10:23" ht="21.75" thickTop="1" thickBot="1">
      <c r="J523" s="221"/>
      <c r="K523" s="222"/>
      <c r="L523" s="221"/>
      <c r="M523" s="222"/>
      <c r="N523" s="221"/>
      <c r="O523" s="222"/>
      <c r="P523" s="221"/>
      <c r="Q523" s="222"/>
      <c r="R523" s="221"/>
      <c r="S523" s="222"/>
      <c r="T523" s="221"/>
      <c r="U523" s="222"/>
      <c r="V523" s="169" t="str">
        <f t="shared" si="14"/>
        <v/>
      </c>
      <c r="W523" s="39" t="str">
        <f t="shared" si="15"/>
        <v/>
      </c>
    </row>
    <row r="524" spans="10:23" ht="21.75" thickTop="1" thickBot="1">
      <c r="J524" s="221"/>
      <c r="K524" s="222"/>
      <c r="L524" s="221"/>
      <c r="M524" s="222"/>
      <c r="N524" s="221"/>
      <c r="O524" s="222"/>
      <c r="P524" s="221"/>
      <c r="Q524" s="222"/>
      <c r="R524" s="221"/>
      <c r="S524" s="222"/>
      <c r="T524" s="221"/>
      <c r="U524" s="222"/>
      <c r="V524" s="169" t="str">
        <f t="shared" si="14"/>
        <v/>
      </c>
      <c r="W524" s="39" t="str">
        <f t="shared" si="15"/>
        <v/>
      </c>
    </row>
    <row r="525" spans="10:23" ht="21.75" thickTop="1" thickBot="1">
      <c r="J525" s="221"/>
      <c r="K525" s="222"/>
      <c r="L525" s="221"/>
      <c r="M525" s="222"/>
      <c r="N525" s="221"/>
      <c r="O525" s="222"/>
      <c r="P525" s="221"/>
      <c r="Q525" s="222"/>
      <c r="R525" s="221"/>
      <c r="S525" s="222"/>
      <c r="T525" s="221"/>
      <c r="U525" s="222"/>
      <c r="V525" s="169" t="str">
        <f t="shared" si="14"/>
        <v/>
      </c>
      <c r="W525" s="39" t="str">
        <f t="shared" si="15"/>
        <v/>
      </c>
    </row>
    <row r="526" spans="10:23" ht="21.75" thickTop="1" thickBot="1">
      <c r="J526" s="221"/>
      <c r="K526" s="222"/>
      <c r="L526" s="221"/>
      <c r="M526" s="222"/>
      <c r="N526" s="221"/>
      <c r="O526" s="222"/>
      <c r="P526" s="221"/>
      <c r="Q526" s="222"/>
      <c r="R526" s="221"/>
      <c r="S526" s="222"/>
      <c r="T526" s="221"/>
      <c r="U526" s="222"/>
      <c r="V526" s="169" t="str">
        <f t="shared" si="14"/>
        <v/>
      </c>
      <c r="W526" s="39" t="str">
        <f t="shared" si="15"/>
        <v/>
      </c>
    </row>
    <row r="527" spans="10:23" ht="21.75" thickTop="1" thickBot="1">
      <c r="J527" s="221"/>
      <c r="K527" s="222"/>
      <c r="L527" s="221"/>
      <c r="M527" s="222"/>
      <c r="N527" s="221"/>
      <c r="O527" s="222"/>
      <c r="P527" s="221"/>
      <c r="Q527" s="222"/>
      <c r="R527" s="221"/>
      <c r="S527" s="222"/>
      <c r="T527" s="221"/>
      <c r="U527" s="222"/>
      <c r="V527" s="169" t="str">
        <f t="shared" si="14"/>
        <v/>
      </c>
      <c r="W527" s="39" t="str">
        <f t="shared" si="15"/>
        <v/>
      </c>
    </row>
    <row r="528" spans="10:23" ht="21.75" thickTop="1" thickBot="1">
      <c r="J528" s="221"/>
      <c r="K528" s="222"/>
      <c r="L528" s="221"/>
      <c r="M528" s="222"/>
      <c r="N528" s="221"/>
      <c r="O528" s="222"/>
      <c r="P528" s="221"/>
      <c r="Q528" s="222"/>
      <c r="R528" s="221"/>
      <c r="S528" s="222"/>
      <c r="T528" s="221"/>
      <c r="U528" s="222"/>
      <c r="V528" s="169" t="str">
        <f t="shared" si="14"/>
        <v/>
      </c>
      <c r="W528" s="39" t="str">
        <f t="shared" si="15"/>
        <v/>
      </c>
    </row>
    <row r="529" spans="10:23" ht="21.75" thickTop="1" thickBot="1">
      <c r="J529" s="221"/>
      <c r="K529" s="222"/>
      <c r="L529" s="221"/>
      <c r="M529" s="222"/>
      <c r="N529" s="221"/>
      <c r="O529" s="222"/>
      <c r="P529" s="221"/>
      <c r="Q529" s="222"/>
      <c r="R529" s="221"/>
      <c r="S529" s="222"/>
      <c r="T529" s="221"/>
      <c r="U529" s="222"/>
      <c r="V529" s="169" t="str">
        <f t="shared" si="14"/>
        <v/>
      </c>
      <c r="W529" s="39" t="str">
        <f t="shared" si="15"/>
        <v/>
      </c>
    </row>
    <row r="530" spans="10:23" ht="21.75" thickTop="1" thickBot="1">
      <c r="J530" s="221"/>
      <c r="K530" s="222"/>
      <c r="L530" s="221"/>
      <c r="M530" s="222"/>
      <c r="N530" s="221"/>
      <c r="O530" s="222"/>
      <c r="P530" s="221"/>
      <c r="Q530" s="222"/>
      <c r="R530" s="221"/>
      <c r="S530" s="222"/>
      <c r="T530" s="221"/>
      <c r="U530" s="222"/>
      <c r="V530" s="169" t="str">
        <f t="shared" si="14"/>
        <v/>
      </c>
      <c r="W530" s="39" t="str">
        <f t="shared" si="15"/>
        <v/>
      </c>
    </row>
    <row r="531" spans="10:23" ht="21.75" thickTop="1" thickBot="1">
      <c r="J531" s="221"/>
      <c r="K531" s="222"/>
      <c r="L531" s="221"/>
      <c r="M531" s="222"/>
      <c r="N531" s="221"/>
      <c r="O531" s="222"/>
      <c r="P531" s="221"/>
      <c r="Q531" s="222"/>
      <c r="R531" s="221"/>
      <c r="S531" s="222"/>
      <c r="T531" s="221"/>
      <c r="U531" s="222"/>
      <c r="V531" s="169" t="str">
        <f t="shared" si="14"/>
        <v/>
      </c>
      <c r="W531" s="39" t="str">
        <f t="shared" si="15"/>
        <v/>
      </c>
    </row>
    <row r="532" spans="10:23" ht="21.75" thickTop="1" thickBot="1">
      <c r="J532" s="221"/>
      <c r="K532" s="222"/>
      <c r="L532" s="221"/>
      <c r="M532" s="222"/>
      <c r="N532" s="221"/>
      <c r="O532" s="222"/>
      <c r="P532" s="221"/>
      <c r="Q532" s="222"/>
      <c r="R532" s="221"/>
      <c r="S532" s="222"/>
      <c r="T532" s="221"/>
      <c r="U532" s="222"/>
      <c r="V532" s="169" t="str">
        <f t="shared" si="14"/>
        <v/>
      </c>
      <c r="W532" s="39" t="str">
        <f t="shared" si="15"/>
        <v/>
      </c>
    </row>
    <row r="533" spans="10:23" ht="21.75" thickTop="1" thickBot="1">
      <c r="J533" s="221"/>
      <c r="K533" s="222"/>
      <c r="L533" s="221"/>
      <c r="M533" s="222"/>
      <c r="N533" s="221"/>
      <c r="O533" s="222"/>
      <c r="P533" s="221"/>
      <c r="Q533" s="222"/>
      <c r="R533" s="221"/>
      <c r="S533" s="222"/>
      <c r="T533" s="221"/>
      <c r="U533" s="222"/>
      <c r="V533" s="169" t="str">
        <f t="shared" si="14"/>
        <v/>
      </c>
      <c r="W533" s="39" t="str">
        <f t="shared" si="15"/>
        <v/>
      </c>
    </row>
    <row r="534" spans="10:23" ht="21.75" thickTop="1" thickBot="1">
      <c r="J534" s="221"/>
      <c r="K534" s="222"/>
      <c r="L534" s="221"/>
      <c r="M534" s="222"/>
      <c r="N534" s="221"/>
      <c r="O534" s="222"/>
      <c r="P534" s="221"/>
      <c r="Q534" s="222"/>
      <c r="R534" s="221"/>
      <c r="S534" s="222"/>
      <c r="T534" s="221"/>
      <c r="U534" s="222"/>
      <c r="V534" s="169" t="str">
        <f t="shared" si="14"/>
        <v/>
      </c>
      <c r="W534" s="39" t="str">
        <f t="shared" si="15"/>
        <v/>
      </c>
    </row>
    <row r="535" spans="10:23" ht="21.75" thickTop="1" thickBot="1">
      <c r="J535" s="221"/>
      <c r="K535" s="222"/>
      <c r="L535" s="221"/>
      <c r="M535" s="222"/>
      <c r="N535" s="221"/>
      <c r="O535" s="222"/>
      <c r="P535" s="221"/>
      <c r="Q535" s="222"/>
      <c r="R535" s="221"/>
      <c r="S535" s="222"/>
      <c r="T535" s="221"/>
      <c r="U535" s="222"/>
      <c r="V535" s="169" t="str">
        <f t="shared" si="14"/>
        <v/>
      </c>
      <c r="W535" s="39" t="str">
        <f t="shared" si="15"/>
        <v/>
      </c>
    </row>
    <row r="536" spans="10:23" ht="21.75" thickTop="1" thickBot="1">
      <c r="J536" s="221"/>
      <c r="K536" s="222"/>
      <c r="L536" s="221"/>
      <c r="M536" s="222"/>
      <c r="N536" s="221"/>
      <c r="O536" s="222"/>
      <c r="P536" s="221"/>
      <c r="Q536" s="222"/>
      <c r="R536" s="221"/>
      <c r="S536" s="222"/>
      <c r="T536" s="221"/>
      <c r="U536" s="222"/>
      <c r="V536" s="169" t="str">
        <f t="shared" si="14"/>
        <v/>
      </c>
      <c r="W536" s="39" t="str">
        <f t="shared" si="15"/>
        <v/>
      </c>
    </row>
    <row r="537" spans="10:23" ht="21.75" thickTop="1" thickBot="1">
      <c r="J537" s="221"/>
      <c r="K537" s="222"/>
      <c r="L537" s="221"/>
      <c r="M537" s="222"/>
      <c r="N537" s="221"/>
      <c r="O537" s="222"/>
      <c r="P537" s="221"/>
      <c r="Q537" s="222"/>
      <c r="R537" s="221"/>
      <c r="S537" s="222"/>
      <c r="T537" s="221"/>
      <c r="U537" s="222"/>
      <c r="V537" s="169" t="str">
        <f t="shared" si="14"/>
        <v/>
      </c>
      <c r="W537" s="39" t="str">
        <f t="shared" si="15"/>
        <v/>
      </c>
    </row>
    <row r="538" spans="10:23" ht="21.75" thickTop="1" thickBot="1">
      <c r="J538" s="221"/>
      <c r="K538" s="222"/>
      <c r="L538" s="221"/>
      <c r="M538" s="222"/>
      <c r="N538" s="221"/>
      <c r="O538" s="222"/>
      <c r="P538" s="221"/>
      <c r="Q538" s="222"/>
      <c r="R538" s="221"/>
      <c r="S538" s="222"/>
      <c r="T538" s="221"/>
      <c r="U538" s="222"/>
      <c r="V538" s="169" t="str">
        <f t="shared" si="14"/>
        <v/>
      </c>
      <c r="W538" s="39" t="str">
        <f t="shared" si="15"/>
        <v/>
      </c>
    </row>
    <row r="539" spans="10:23" ht="21.75" thickTop="1" thickBot="1">
      <c r="J539" s="221"/>
      <c r="K539" s="222"/>
      <c r="L539" s="221"/>
      <c r="M539" s="222"/>
      <c r="N539" s="221"/>
      <c r="O539" s="222"/>
      <c r="P539" s="221"/>
      <c r="Q539" s="222"/>
      <c r="R539" s="221"/>
      <c r="S539" s="222"/>
      <c r="T539" s="221"/>
      <c r="U539" s="222"/>
      <c r="V539" s="169" t="str">
        <f t="shared" si="14"/>
        <v/>
      </c>
      <c r="W539" s="39" t="str">
        <f t="shared" si="15"/>
        <v/>
      </c>
    </row>
    <row r="540" spans="10:23" ht="21.75" thickTop="1" thickBot="1">
      <c r="J540" s="221"/>
      <c r="K540" s="222"/>
      <c r="L540" s="221"/>
      <c r="M540" s="222"/>
      <c r="N540" s="221"/>
      <c r="O540" s="222"/>
      <c r="P540" s="221"/>
      <c r="Q540" s="222"/>
      <c r="R540" s="221"/>
      <c r="S540" s="222"/>
      <c r="T540" s="221"/>
      <c r="U540" s="222"/>
      <c r="V540" s="169" t="str">
        <f t="shared" si="14"/>
        <v/>
      </c>
      <c r="W540" s="39" t="str">
        <f t="shared" si="15"/>
        <v/>
      </c>
    </row>
    <row r="541" spans="10:23" ht="21.75" thickTop="1" thickBot="1">
      <c r="J541" s="221"/>
      <c r="K541" s="222"/>
      <c r="L541" s="221"/>
      <c r="M541" s="222"/>
      <c r="N541" s="221"/>
      <c r="O541" s="222"/>
      <c r="P541" s="221"/>
      <c r="Q541" s="222"/>
      <c r="R541" s="221"/>
      <c r="S541" s="222"/>
      <c r="T541" s="221"/>
      <c r="U541" s="222"/>
      <c r="V541" s="169" t="str">
        <f t="shared" ref="V541:V604" si="16">IF(AND(COUNTA(K541,M541,O541,Q541,S541,U541)=0,COUNTA(J541,L541,N541,P541,R541,T541)=6),"x","")</f>
        <v/>
      </c>
      <c r="W541" s="39" t="str">
        <f t="shared" ref="W541:W604" si="17">IF(COUNTA(K541,M541,O541,Q541,S541,U541)=1,"x","")</f>
        <v/>
      </c>
    </row>
    <row r="542" spans="10:23" ht="21.75" thickTop="1" thickBot="1">
      <c r="J542" s="221"/>
      <c r="K542" s="222"/>
      <c r="L542" s="221"/>
      <c r="M542" s="222"/>
      <c r="N542" s="221"/>
      <c r="O542" s="222"/>
      <c r="P542" s="221"/>
      <c r="Q542" s="222"/>
      <c r="R542" s="221"/>
      <c r="S542" s="222"/>
      <c r="T542" s="221"/>
      <c r="U542" s="222"/>
      <c r="V542" s="169" t="str">
        <f t="shared" si="16"/>
        <v/>
      </c>
      <c r="W542" s="39" t="str">
        <f t="shared" si="17"/>
        <v/>
      </c>
    </row>
    <row r="543" spans="10:23" ht="21.75" thickTop="1" thickBot="1">
      <c r="J543" s="221"/>
      <c r="K543" s="222"/>
      <c r="L543" s="221"/>
      <c r="M543" s="222"/>
      <c r="N543" s="221"/>
      <c r="O543" s="222"/>
      <c r="P543" s="221"/>
      <c r="Q543" s="222"/>
      <c r="R543" s="221"/>
      <c r="S543" s="222"/>
      <c r="T543" s="221"/>
      <c r="U543" s="222"/>
      <c r="V543" s="169" t="str">
        <f t="shared" si="16"/>
        <v/>
      </c>
      <c r="W543" s="39" t="str">
        <f t="shared" si="17"/>
        <v/>
      </c>
    </row>
    <row r="544" spans="10:23" ht="21.75" thickTop="1" thickBot="1">
      <c r="J544" s="221"/>
      <c r="K544" s="222"/>
      <c r="L544" s="221"/>
      <c r="M544" s="222"/>
      <c r="N544" s="221"/>
      <c r="O544" s="222"/>
      <c r="P544" s="221"/>
      <c r="Q544" s="222"/>
      <c r="R544" s="221"/>
      <c r="S544" s="222"/>
      <c r="T544" s="221"/>
      <c r="U544" s="222"/>
      <c r="V544" s="169" t="str">
        <f t="shared" si="16"/>
        <v/>
      </c>
      <c r="W544" s="39" t="str">
        <f t="shared" si="17"/>
        <v/>
      </c>
    </row>
    <row r="545" spans="10:23" ht="21.75" thickTop="1" thickBot="1">
      <c r="J545" s="221"/>
      <c r="K545" s="222"/>
      <c r="L545" s="221"/>
      <c r="M545" s="222"/>
      <c r="N545" s="221"/>
      <c r="O545" s="222"/>
      <c r="P545" s="221"/>
      <c r="Q545" s="222"/>
      <c r="R545" s="221"/>
      <c r="S545" s="222"/>
      <c r="T545" s="221"/>
      <c r="U545" s="222"/>
      <c r="V545" s="169" t="str">
        <f t="shared" si="16"/>
        <v/>
      </c>
      <c r="W545" s="39" t="str">
        <f t="shared" si="17"/>
        <v/>
      </c>
    </row>
    <row r="546" spans="10:23" ht="21.75" thickTop="1" thickBot="1">
      <c r="J546" s="221"/>
      <c r="K546" s="222"/>
      <c r="L546" s="221"/>
      <c r="M546" s="222"/>
      <c r="N546" s="221"/>
      <c r="O546" s="222"/>
      <c r="P546" s="221"/>
      <c r="Q546" s="222"/>
      <c r="R546" s="221"/>
      <c r="S546" s="222"/>
      <c r="T546" s="221"/>
      <c r="U546" s="222"/>
      <c r="V546" s="169" t="str">
        <f t="shared" si="16"/>
        <v/>
      </c>
      <c r="W546" s="39" t="str">
        <f t="shared" si="17"/>
        <v/>
      </c>
    </row>
    <row r="547" spans="10:23" ht="21.75" thickTop="1" thickBot="1">
      <c r="J547" s="221"/>
      <c r="K547" s="222"/>
      <c r="L547" s="221"/>
      <c r="M547" s="222"/>
      <c r="N547" s="221"/>
      <c r="O547" s="222"/>
      <c r="P547" s="221"/>
      <c r="Q547" s="222"/>
      <c r="R547" s="221"/>
      <c r="S547" s="222"/>
      <c r="T547" s="221"/>
      <c r="U547" s="222"/>
      <c r="V547" s="169" t="str">
        <f t="shared" si="16"/>
        <v/>
      </c>
      <c r="W547" s="39" t="str">
        <f t="shared" si="17"/>
        <v/>
      </c>
    </row>
    <row r="548" spans="10:23" ht="21.75" thickTop="1" thickBot="1">
      <c r="J548" s="221"/>
      <c r="K548" s="222"/>
      <c r="L548" s="221"/>
      <c r="M548" s="222"/>
      <c r="N548" s="221"/>
      <c r="O548" s="222"/>
      <c r="P548" s="221"/>
      <c r="Q548" s="222"/>
      <c r="R548" s="221"/>
      <c r="S548" s="222"/>
      <c r="T548" s="221"/>
      <c r="U548" s="222"/>
      <c r="V548" s="169" t="str">
        <f t="shared" si="16"/>
        <v/>
      </c>
      <c r="W548" s="39" t="str">
        <f t="shared" si="17"/>
        <v/>
      </c>
    </row>
    <row r="549" spans="10:23" ht="21.75" thickTop="1" thickBot="1">
      <c r="J549" s="221"/>
      <c r="K549" s="222"/>
      <c r="L549" s="221"/>
      <c r="M549" s="222"/>
      <c r="N549" s="221"/>
      <c r="O549" s="222"/>
      <c r="P549" s="221"/>
      <c r="Q549" s="222"/>
      <c r="R549" s="221"/>
      <c r="S549" s="222"/>
      <c r="T549" s="221"/>
      <c r="U549" s="222"/>
      <c r="V549" s="169" t="str">
        <f t="shared" si="16"/>
        <v/>
      </c>
      <c r="W549" s="39" t="str">
        <f t="shared" si="17"/>
        <v/>
      </c>
    </row>
    <row r="550" spans="10:23" ht="21.75" thickTop="1" thickBot="1">
      <c r="J550" s="221"/>
      <c r="K550" s="222"/>
      <c r="L550" s="221"/>
      <c r="M550" s="222"/>
      <c r="N550" s="221"/>
      <c r="O550" s="222"/>
      <c r="P550" s="221"/>
      <c r="Q550" s="222"/>
      <c r="R550" s="221"/>
      <c r="S550" s="222"/>
      <c r="T550" s="221"/>
      <c r="U550" s="222"/>
      <c r="V550" s="169" t="str">
        <f t="shared" si="16"/>
        <v/>
      </c>
      <c r="W550" s="39" t="str">
        <f t="shared" si="17"/>
        <v/>
      </c>
    </row>
    <row r="551" spans="10:23" ht="21.75" thickTop="1" thickBot="1">
      <c r="J551" s="221"/>
      <c r="K551" s="222"/>
      <c r="L551" s="221"/>
      <c r="M551" s="222"/>
      <c r="N551" s="221"/>
      <c r="O551" s="222"/>
      <c r="P551" s="221"/>
      <c r="Q551" s="222"/>
      <c r="R551" s="221"/>
      <c r="S551" s="222"/>
      <c r="T551" s="221"/>
      <c r="U551" s="222"/>
      <c r="V551" s="169" t="str">
        <f t="shared" si="16"/>
        <v/>
      </c>
      <c r="W551" s="39" t="str">
        <f t="shared" si="17"/>
        <v/>
      </c>
    </row>
    <row r="552" spans="10:23" ht="21.75" thickTop="1" thickBot="1">
      <c r="J552" s="221"/>
      <c r="K552" s="222"/>
      <c r="L552" s="221"/>
      <c r="M552" s="222"/>
      <c r="N552" s="221"/>
      <c r="O552" s="222"/>
      <c r="P552" s="221"/>
      <c r="Q552" s="222"/>
      <c r="R552" s="221"/>
      <c r="S552" s="222"/>
      <c r="T552" s="221"/>
      <c r="U552" s="222"/>
      <c r="V552" s="169" t="str">
        <f t="shared" si="16"/>
        <v/>
      </c>
      <c r="W552" s="39" t="str">
        <f t="shared" si="17"/>
        <v/>
      </c>
    </row>
    <row r="553" spans="10:23" ht="21.75" thickTop="1" thickBot="1">
      <c r="J553" s="221"/>
      <c r="K553" s="222"/>
      <c r="L553" s="221"/>
      <c r="M553" s="222"/>
      <c r="N553" s="221"/>
      <c r="O553" s="222"/>
      <c r="P553" s="221"/>
      <c r="Q553" s="222"/>
      <c r="R553" s="221"/>
      <c r="S553" s="222"/>
      <c r="T553" s="221"/>
      <c r="U553" s="222"/>
      <c r="V553" s="169" t="str">
        <f t="shared" si="16"/>
        <v/>
      </c>
      <c r="W553" s="39" t="str">
        <f t="shared" si="17"/>
        <v/>
      </c>
    </row>
    <row r="554" spans="10:23" ht="21.75" thickTop="1" thickBot="1">
      <c r="J554" s="221"/>
      <c r="K554" s="222"/>
      <c r="L554" s="221"/>
      <c r="M554" s="222"/>
      <c r="N554" s="221"/>
      <c r="O554" s="222"/>
      <c r="P554" s="221"/>
      <c r="Q554" s="222"/>
      <c r="R554" s="221"/>
      <c r="S554" s="222"/>
      <c r="T554" s="221"/>
      <c r="U554" s="222"/>
      <c r="V554" s="169" t="str">
        <f t="shared" si="16"/>
        <v/>
      </c>
      <c r="W554" s="39" t="str">
        <f t="shared" si="17"/>
        <v/>
      </c>
    </row>
    <row r="555" spans="10:23" ht="21.75" thickTop="1" thickBot="1">
      <c r="J555" s="221"/>
      <c r="K555" s="222"/>
      <c r="L555" s="221"/>
      <c r="M555" s="222"/>
      <c r="N555" s="221"/>
      <c r="O555" s="222"/>
      <c r="P555" s="221"/>
      <c r="Q555" s="222"/>
      <c r="R555" s="221"/>
      <c r="S555" s="222"/>
      <c r="T555" s="221"/>
      <c r="U555" s="222"/>
      <c r="V555" s="169" t="str">
        <f t="shared" si="16"/>
        <v/>
      </c>
      <c r="W555" s="39" t="str">
        <f t="shared" si="17"/>
        <v/>
      </c>
    </row>
    <row r="556" spans="10:23" ht="21.75" thickTop="1" thickBot="1">
      <c r="J556" s="221"/>
      <c r="K556" s="222"/>
      <c r="L556" s="221"/>
      <c r="M556" s="222"/>
      <c r="N556" s="221"/>
      <c r="O556" s="222"/>
      <c r="P556" s="221"/>
      <c r="Q556" s="222"/>
      <c r="R556" s="221"/>
      <c r="S556" s="222"/>
      <c r="T556" s="221"/>
      <c r="U556" s="222"/>
      <c r="V556" s="169" t="str">
        <f t="shared" si="16"/>
        <v/>
      </c>
      <c r="W556" s="39" t="str">
        <f t="shared" si="17"/>
        <v/>
      </c>
    </row>
    <row r="557" spans="10:23" ht="21.75" thickTop="1" thickBot="1">
      <c r="J557" s="221"/>
      <c r="K557" s="222"/>
      <c r="L557" s="221"/>
      <c r="M557" s="222"/>
      <c r="N557" s="221"/>
      <c r="O557" s="222"/>
      <c r="P557" s="221"/>
      <c r="Q557" s="222"/>
      <c r="R557" s="221"/>
      <c r="S557" s="222"/>
      <c r="T557" s="221"/>
      <c r="U557" s="222"/>
      <c r="V557" s="169" t="str">
        <f t="shared" si="16"/>
        <v/>
      </c>
      <c r="W557" s="39" t="str">
        <f t="shared" si="17"/>
        <v/>
      </c>
    </row>
    <row r="558" spans="10:23" ht="21.75" thickTop="1" thickBot="1">
      <c r="J558" s="221"/>
      <c r="K558" s="222"/>
      <c r="L558" s="221"/>
      <c r="M558" s="222"/>
      <c r="N558" s="221"/>
      <c r="O558" s="222"/>
      <c r="P558" s="221"/>
      <c r="Q558" s="222"/>
      <c r="R558" s="221"/>
      <c r="S558" s="222"/>
      <c r="T558" s="221"/>
      <c r="U558" s="222"/>
      <c r="V558" s="169" t="str">
        <f t="shared" si="16"/>
        <v/>
      </c>
      <c r="W558" s="39" t="str">
        <f t="shared" si="17"/>
        <v/>
      </c>
    </row>
    <row r="559" spans="10:23" ht="21.75" thickTop="1" thickBot="1">
      <c r="J559" s="221"/>
      <c r="K559" s="222"/>
      <c r="L559" s="221"/>
      <c r="M559" s="222"/>
      <c r="N559" s="221"/>
      <c r="O559" s="222"/>
      <c r="P559" s="221"/>
      <c r="Q559" s="222"/>
      <c r="R559" s="221"/>
      <c r="S559" s="222"/>
      <c r="T559" s="221"/>
      <c r="U559" s="222"/>
      <c r="V559" s="169" t="str">
        <f t="shared" si="16"/>
        <v/>
      </c>
      <c r="W559" s="39" t="str">
        <f t="shared" si="17"/>
        <v/>
      </c>
    </row>
    <row r="560" spans="10:23" ht="21.75" thickTop="1" thickBot="1">
      <c r="J560" s="221"/>
      <c r="K560" s="222"/>
      <c r="L560" s="221"/>
      <c r="M560" s="222"/>
      <c r="N560" s="221"/>
      <c r="O560" s="222"/>
      <c r="P560" s="221"/>
      <c r="Q560" s="222"/>
      <c r="R560" s="221"/>
      <c r="S560" s="222"/>
      <c r="T560" s="221"/>
      <c r="U560" s="222"/>
      <c r="V560" s="169" t="str">
        <f t="shared" si="16"/>
        <v/>
      </c>
      <c r="W560" s="39" t="str">
        <f t="shared" si="17"/>
        <v/>
      </c>
    </row>
    <row r="561" spans="10:23" ht="21.75" thickTop="1" thickBot="1">
      <c r="J561" s="221"/>
      <c r="K561" s="222"/>
      <c r="L561" s="221"/>
      <c r="M561" s="222"/>
      <c r="N561" s="221"/>
      <c r="O561" s="222"/>
      <c r="P561" s="221"/>
      <c r="Q561" s="222"/>
      <c r="R561" s="221"/>
      <c r="S561" s="222"/>
      <c r="T561" s="221"/>
      <c r="U561" s="222"/>
      <c r="V561" s="169" t="str">
        <f t="shared" si="16"/>
        <v/>
      </c>
      <c r="W561" s="39" t="str">
        <f t="shared" si="17"/>
        <v/>
      </c>
    </row>
    <row r="562" spans="10:23" ht="21.75" thickTop="1" thickBot="1">
      <c r="J562" s="221"/>
      <c r="K562" s="222"/>
      <c r="L562" s="221"/>
      <c r="M562" s="222"/>
      <c r="N562" s="221"/>
      <c r="O562" s="222"/>
      <c r="P562" s="221"/>
      <c r="Q562" s="222"/>
      <c r="R562" s="221"/>
      <c r="S562" s="222"/>
      <c r="T562" s="221"/>
      <c r="U562" s="222"/>
      <c r="V562" s="169" t="str">
        <f t="shared" si="16"/>
        <v/>
      </c>
      <c r="W562" s="39" t="str">
        <f t="shared" si="17"/>
        <v/>
      </c>
    </row>
    <row r="563" spans="10:23" ht="21.75" thickTop="1" thickBot="1">
      <c r="J563" s="221"/>
      <c r="K563" s="222"/>
      <c r="L563" s="221"/>
      <c r="M563" s="222"/>
      <c r="N563" s="221"/>
      <c r="O563" s="222"/>
      <c r="P563" s="221"/>
      <c r="Q563" s="222"/>
      <c r="R563" s="221"/>
      <c r="S563" s="222"/>
      <c r="T563" s="221"/>
      <c r="U563" s="222"/>
      <c r="V563" s="169" t="str">
        <f t="shared" si="16"/>
        <v/>
      </c>
      <c r="W563" s="39" t="str">
        <f t="shared" si="17"/>
        <v/>
      </c>
    </row>
    <row r="564" spans="10:23" ht="21.75" thickTop="1" thickBot="1">
      <c r="J564" s="221"/>
      <c r="K564" s="222"/>
      <c r="L564" s="221"/>
      <c r="M564" s="222"/>
      <c r="N564" s="221"/>
      <c r="O564" s="222"/>
      <c r="P564" s="221"/>
      <c r="Q564" s="222"/>
      <c r="R564" s="221"/>
      <c r="S564" s="222"/>
      <c r="T564" s="221"/>
      <c r="U564" s="222"/>
      <c r="V564" s="169" t="str">
        <f t="shared" si="16"/>
        <v/>
      </c>
      <c r="W564" s="39" t="str">
        <f t="shared" si="17"/>
        <v/>
      </c>
    </row>
    <row r="565" spans="10:23" ht="21.75" thickTop="1" thickBot="1">
      <c r="J565" s="221"/>
      <c r="K565" s="222"/>
      <c r="L565" s="221"/>
      <c r="M565" s="222"/>
      <c r="N565" s="221"/>
      <c r="O565" s="222"/>
      <c r="P565" s="221"/>
      <c r="Q565" s="222"/>
      <c r="R565" s="221"/>
      <c r="S565" s="222"/>
      <c r="T565" s="221"/>
      <c r="U565" s="222"/>
      <c r="V565" s="169" t="str">
        <f t="shared" si="16"/>
        <v/>
      </c>
      <c r="W565" s="39" t="str">
        <f t="shared" si="17"/>
        <v/>
      </c>
    </row>
    <row r="566" spans="10:23" ht="21.75" thickTop="1" thickBot="1">
      <c r="J566" s="221"/>
      <c r="K566" s="222"/>
      <c r="L566" s="221"/>
      <c r="M566" s="222"/>
      <c r="N566" s="221"/>
      <c r="O566" s="222"/>
      <c r="P566" s="221"/>
      <c r="Q566" s="222"/>
      <c r="R566" s="221"/>
      <c r="S566" s="222"/>
      <c r="T566" s="221"/>
      <c r="U566" s="222"/>
      <c r="V566" s="169" t="str">
        <f t="shared" si="16"/>
        <v/>
      </c>
      <c r="W566" s="39" t="str">
        <f t="shared" si="17"/>
        <v/>
      </c>
    </row>
    <row r="567" spans="10:23" ht="21.75" thickTop="1" thickBot="1">
      <c r="J567" s="221"/>
      <c r="K567" s="222"/>
      <c r="L567" s="221"/>
      <c r="M567" s="222"/>
      <c r="N567" s="221"/>
      <c r="O567" s="222"/>
      <c r="P567" s="221"/>
      <c r="Q567" s="222"/>
      <c r="R567" s="221"/>
      <c r="S567" s="222"/>
      <c r="T567" s="221"/>
      <c r="U567" s="222"/>
      <c r="V567" s="169" t="str">
        <f t="shared" si="16"/>
        <v/>
      </c>
      <c r="W567" s="39" t="str">
        <f t="shared" si="17"/>
        <v/>
      </c>
    </row>
    <row r="568" spans="10:23" ht="21.75" thickTop="1" thickBot="1">
      <c r="J568" s="221"/>
      <c r="K568" s="222"/>
      <c r="L568" s="221"/>
      <c r="M568" s="222"/>
      <c r="N568" s="221"/>
      <c r="O568" s="222"/>
      <c r="P568" s="221"/>
      <c r="Q568" s="222"/>
      <c r="R568" s="221"/>
      <c r="S568" s="222"/>
      <c r="T568" s="221"/>
      <c r="U568" s="222"/>
      <c r="V568" s="169" t="str">
        <f t="shared" si="16"/>
        <v/>
      </c>
      <c r="W568" s="39" t="str">
        <f t="shared" si="17"/>
        <v/>
      </c>
    </row>
    <row r="569" spans="10:23" ht="21.75" thickTop="1" thickBot="1">
      <c r="J569" s="221"/>
      <c r="K569" s="222"/>
      <c r="L569" s="221"/>
      <c r="M569" s="222"/>
      <c r="N569" s="221"/>
      <c r="O569" s="222"/>
      <c r="P569" s="221"/>
      <c r="Q569" s="222"/>
      <c r="R569" s="221"/>
      <c r="S569" s="222"/>
      <c r="T569" s="221"/>
      <c r="U569" s="222"/>
      <c r="V569" s="169" t="str">
        <f t="shared" si="16"/>
        <v/>
      </c>
      <c r="W569" s="39" t="str">
        <f t="shared" si="17"/>
        <v/>
      </c>
    </row>
    <row r="570" spans="10:23" ht="21.75" thickTop="1" thickBot="1">
      <c r="J570" s="221"/>
      <c r="K570" s="222"/>
      <c r="L570" s="221"/>
      <c r="M570" s="222"/>
      <c r="N570" s="221"/>
      <c r="O570" s="222"/>
      <c r="P570" s="221"/>
      <c r="Q570" s="222"/>
      <c r="R570" s="221"/>
      <c r="S570" s="222"/>
      <c r="T570" s="221"/>
      <c r="U570" s="222"/>
      <c r="V570" s="169" t="str">
        <f t="shared" si="16"/>
        <v/>
      </c>
      <c r="W570" s="39" t="str">
        <f t="shared" si="17"/>
        <v/>
      </c>
    </row>
    <row r="571" spans="10:23" ht="21.75" thickTop="1" thickBot="1">
      <c r="J571" s="221"/>
      <c r="K571" s="222"/>
      <c r="L571" s="221"/>
      <c r="M571" s="222"/>
      <c r="N571" s="221"/>
      <c r="O571" s="222"/>
      <c r="P571" s="221"/>
      <c r="Q571" s="222"/>
      <c r="R571" s="221"/>
      <c r="S571" s="222"/>
      <c r="T571" s="221"/>
      <c r="U571" s="222"/>
      <c r="V571" s="169" t="str">
        <f t="shared" si="16"/>
        <v/>
      </c>
      <c r="W571" s="39" t="str">
        <f t="shared" si="17"/>
        <v/>
      </c>
    </row>
    <row r="572" spans="10:23" ht="21.75" thickTop="1" thickBot="1">
      <c r="J572" s="221"/>
      <c r="K572" s="222"/>
      <c r="L572" s="221"/>
      <c r="M572" s="222"/>
      <c r="N572" s="221"/>
      <c r="O572" s="222"/>
      <c r="P572" s="221"/>
      <c r="Q572" s="222"/>
      <c r="R572" s="221"/>
      <c r="S572" s="222"/>
      <c r="T572" s="221"/>
      <c r="U572" s="222"/>
      <c r="V572" s="169" t="str">
        <f t="shared" si="16"/>
        <v/>
      </c>
      <c r="W572" s="39" t="str">
        <f t="shared" si="17"/>
        <v/>
      </c>
    </row>
    <row r="573" spans="10:23" ht="21.75" thickTop="1" thickBot="1">
      <c r="J573" s="221"/>
      <c r="K573" s="222"/>
      <c r="L573" s="221"/>
      <c r="M573" s="222"/>
      <c r="N573" s="221"/>
      <c r="O573" s="222"/>
      <c r="P573" s="221"/>
      <c r="Q573" s="222"/>
      <c r="R573" s="221"/>
      <c r="S573" s="222"/>
      <c r="T573" s="221"/>
      <c r="U573" s="222"/>
      <c r="V573" s="169" t="str">
        <f t="shared" si="16"/>
        <v/>
      </c>
      <c r="W573" s="39" t="str">
        <f t="shared" si="17"/>
        <v/>
      </c>
    </row>
    <row r="574" spans="10:23" ht="21.75" thickTop="1" thickBot="1">
      <c r="J574" s="221"/>
      <c r="K574" s="222"/>
      <c r="L574" s="221"/>
      <c r="M574" s="222"/>
      <c r="N574" s="221"/>
      <c r="O574" s="222"/>
      <c r="P574" s="221"/>
      <c r="Q574" s="222"/>
      <c r="R574" s="221"/>
      <c r="S574" s="222"/>
      <c r="T574" s="221"/>
      <c r="U574" s="222"/>
      <c r="V574" s="169" t="str">
        <f t="shared" si="16"/>
        <v/>
      </c>
      <c r="W574" s="39" t="str">
        <f t="shared" si="17"/>
        <v/>
      </c>
    </row>
    <row r="575" spans="10:23" ht="21.75" thickTop="1" thickBot="1">
      <c r="J575" s="221"/>
      <c r="K575" s="222"/>
      <c r="L575" s="221"/>
      <c r="M575" s="222"/>
      <c r="N575" s="221"/>
      <c r="O575" s="222"/>
      <c r="P575" s="221"/>
      <c r="Q575" s="222"/>
      <c r="R575" s="221"/>
      <c r="S575" s="222"/>
      <c r="T575" s="221"/>
      <c r="U575" s="222"/>
      <c r="V575" s="169" t="str">
        <f t="shared" si="16"/>
        <v/>
      </c>
      <c r="W575" s="39" t="str">
        <f t="shared" si="17"/>
        <v/>
      </c>
    </row>
    <row r="576" spans="10:23" ht="21.75" thickTop="1" thickBot="1">
      <c r="J576" s="221"/>
      <c r="K576" s="222"/>
      <c r="L576" s="221"/>
      <c r="M576" s="222"/>
      <c r="N576" s="221"/>
      <c r="O576" s="222"/>
      <c r="P576" s="221"/>
      <c r="Q576" s="222"/>
      <c r="R576" s="221"/>
      <c r="S576" s="222"/>
      <c r="T576" s="221"/>
      <c r="U576" s="222"/>
      <c r="V576" s="169" t="str">
        <f t="shared" si="16"/>
        <v/>
      </c>
      <c r="W576" s="39" t="str">
        <f t="shared" si="17"/>
        <v/>
      </c>
    </row>
    <row r="577" spans="10:23" ht="21.75" thickTop="1" thickBot="1">
      <c r="J577" s="221"/>
      <c r="K577" s="222"/>
      <c r="L577" s="221"/>
      <c r="M577" s="222"/>
      <c r="N577" s="221"/>
      <c r="O577" s="222"/>
      <c r="P577" s="221"/>
      <c r="Q577" s="222"/>
      <c r="R577" s="221"/>
      <c r="S577" s="222"/>
      <c r="T577" s="221"/>
      <c r="U577" s="222"/>
      <c r="V577" s="169" t="str">
        <f t="shared" si="16"/>
        <v/>
      </c>
      <c r="W577" s="39" t="str">
        <f t="shared" si="17"/>
        <v/>
      </c>
    </row>
    <row r="578" spans="10:23" ht="21.75" thickTop="1" thickBot="1">
      <c r="J578" s="221"/>
      <c r="K578" s="222"/>
      <c r="L578" s="221"/>
      <c r="M578" s="222"/>
      <c r="N578" s="221"/>
      <c r="O578" s="222"/>
      <c r="P578" s="221"/>
      <c r="Q578" s="222"/>
      <c r="R578" s="221"/>
      <c r="S578" s="222"/>
      <c r="T578" s="221"/>
      <c r="U578" s="222"/>
      <c r="V578" s="169" t="str">
        <f t="shared" si="16"/>
        <v/>
      </c>
      <c r="W578" s="39" t="str">
        <f t="shared" si="17"/>
        <v/>
      </c>
    </row>
    <row r="579" spans="10:23" ht="21.75" thickTop="1" thickBot="1">
      <c r="J579" s="221"/>
      <c r="K579" s="222"/>
      <c r="L579" s="221"/>
      <c r="M579" s="222"/>
      <c r="N579" s="221"/>
      <c r="O579" s="222"/>
      <c r="P579" s="221"/>
      <c r="Q579" s="222"/>
      <c r="R579" s="221"/>
      <c r="S579" s="222"/>
      <c r="T579" s="221"/>
      <c r="U579" s="222"/>
      <c r="V579" s="169" t="str">
        <f t="shared" si="16"/>
        <v/>
      </c>
      <c r="W579" s="39" t="str">
        <f t="shared" si="17"/>
        <v/>
      </c>
    </row>
    <row r="580" spans="10:23" ht="21.75" thickTop="1" thickBot="1">
      <c r="J580" s="221"/>
      <c r="K580" s="222"/>
      <c r="L580" s="221"/>
      <c r="M580" s="222"/>
      <c r="N580" s="221"/>
      <c r="O580" s="222"/>
      <c r="P580" s="221"/>
      <c r="Q580" s="222"/>
      <c r="R580" s="221"/>
      <c r="S580" s="222"/>
      <c r="T580" s="221"/>
      <c r="U580" s="222"/>
      <c r="V580" s="169" t="str">
        <f t="shared" si="16"/>
        <v/>
      </c>
      <c r="W580" s="39" t="str">
        <f t="shared" si="17"/>
        <v/>
      </c>
    </row>
    <row r="581" spans="10:23" ht="21.75" thickTop="1" thickBot="1">
      <c r="J581" s="221"/>
      <c r="K581" s="222"/>
      <c r="L581" s="221"/>
      <c r="M581" s="222"/>
      <c r="N581" s="221"/>
      <c r="O581" s="222"/>
      <c r="P581" s="221"/>
      <c r="Q581" s="222"/>
      <c r="R581" s="221"/>
      <c r="S581" s="222"/>
      <c r="T581" s="221"/>
      <c r="U581" s="222"/>
      <c r="V581" s="169" t="str">
        <f t="shared" si="16"/>
        <v/>
      </c>
      <c r="W581" s="39" t="str">
        <f t="shared" si="17"/>
        <v/>
      </c>
    </row>
    <row r="582" spans="10:23" ht="21.75" thickTop="1" thickBot="1">
      <c r="J582" s="221"/>
      <c r="K582" s="222"/>
      <c r="L582" s="221"/>
      <c r="M582" s="222"/>
      <c r="N582" s="221"/>
      <c r="O582" s="222"/>
      <c r="P582" s="221"/>
      <c r="Q582" s="222"/>
      <c r="R582" s="221"/>
      <c r="S582" s="222"/>
      <c r="T582" s="221"/>
      <c r="U582" s="222"/>
      <c r="V582" s="169" t="str">
        <f t="shared" si="16"/>
        <v/>
      </c>
      <c r="W582" s="39" t="str">
        <f t="shared" si="17"/>
        <v/>
      </c>
    </row>
    <row r="583" spans="10:23" ht="21.75" thickTop="1" thickBot="1">
      <c r="J583" s="221"/>
      <c r="K583" s="222"/>
      <c r="L583" s="221"/>
      <c r="M583" s="222"/>
      <c r="N583" s="221"/>
      <c r="O583" s="222"/>
      <c r="P583" s="221"/>
      <c r="Q583" s="222"/>
      <c r="R583" s="221"/>
      <c r="S583" s="222"/>
      <c r="T583" s="221"/>
      <c r="U583" s="222"/>
      <c r="V583" s="169" t="str">
        <f t="shared" si="16"/>
        <v/>
      </c>
      <c r="W583" s="39" t="str">
        <f t="shared" si="17"/>
        <v/>
      </c>
    </row>
    <row r="584" spans="10:23" ht="21.75" thickTop="1" thickBot="1">
      <c r="J584" s="221"/>
      <c r="K584" s="222"/>
      <c r="L584" s="221"/>
      <c r="M584" s="222"/>
      <c r="N584" s="221"/>
      <c r="O584" s="222"/>
      <c r="P584" s="221"/>
      <c r="Q584" s="222"/>
      <c r="R584" s="221"/>
      <c r="S584" s="222"/>
      <c r="T584" s="221"/>
      <c r="U584" s="222"/>
      <c r="V584" s="169" t="str">
        <f t="shared" si="16"/>
        <v/>
      </c>
      <c r="W584" s="39" t="str">
        <f t="shared" si="17"/>
        <v/>
      </c>
    </row>
    <row r="585" spans="10:23" ht="21.75" thickTop="1" thickBot="1">
      <c r="J585" s="221"/>
      <c r="K585" s="222"/>
      <c r="L585" s="221"/>
      <c r="M585" s="222"/>
      <c r="N585" s="221"/>
      <c r="O585" s="222"/>
      <c r="P585" s="221"/>
      <c r="Q585" s="222"/>
      <c r="R585" s="221"/>
      <c r="S585" s="222"/>
      <c r="T585" s="221"/>
      <c r="U585" s="222"/>
      <c r="V585" s="169" t="str">
        <f t="shared" si="16"/>
        <v/>
      </c>
      <c r="W585" s="39" t="str">
        <f t="shared" si="17"/>
        <v/>
      </c>
    </row>
    <row r="586" spans="10:23" ht="21.75" thickTop="1" thickBot="1">
      <c r="J586" s="221"/>
      <c r="K586" s="222"/>
      <c r="L586" s="221"/>
      <c r="M586" s="222"/>
      <c r="N586" s="221"/>
      <c r="O586" s="222"/>
      <c r="P586" s="221"/>
      <c r="Q586" s="222"/>
      <c r="R586" s="221"/>
      <c r="S586" s="222"/>
      <c r="T586" s="221"/>
      <c r="U586" s="222"/>
      <c r="V586" s="169" t="str">
        <f t="shared" si="16"/>
        <v/>
      </c>
      <c r="W586" s="39" t="str">
        <f t="shared" si="17"/>
        <v/>
      </c>
    </row>
    <row r="587" spans="10:23" ht="21.75" thickTop="1" thickBot="1">
      <c r="J587" s="221"/>
      <c r="K587" s="222"/>
      <c r="L587" s="221"/>
      <c r="M587" s="222"/>
      <c r="N587" s="221"/>
      <c r="O587" s="222"/>
      <c r="P587" s="221"/>
      <c r="Q587" s="222"/>
      <c r="R587" s="221"/>
      <c r="S587" s="222"/>
      <c r="T587" s="221"/>
      <c r="U587" s="222"/>
      <c r="V587" s="169" t="str">
        <f t="shared" si="16"/>
        <v/>
      </c>
      <c r="W587" s="39" t="str">
        <f t="shared" si="17"/>
        <v/>
      </c>
    </row>
    <row r="588" spans="10:23" ht="21.75" thickTop="1" thickBot="1">
      <c r="J588" s="221"/>
      <c r="K588" s="222"/>
      <c r="L588" s="221"/>
      <c r="M588" s="222"/>
      <c r="N588" s="221"/>
      <c r="O588" s="222"/>
      <c r="P588" s="221"/>
      <c r="Q588" s="222"/>
      <c r="R588" s="221"/>
      <c r="S588" s="222"/>
      <c r="T588" s="221"/>
      <c r="U588" s="222"/>
      <c r="V588" s="169" t="str">
        <f t="shared" si="16"/>
        <v/>
      </c>
      <c r="W588" s="39" t="str">
        <f t="shared" si="17"/>
        <v/>
      </c>
    </row>
    <row r="589" spans="10:23" ht="21.75" thickTop="1" thickBot="1">
      <c r="J589" s="221"/>
      <c r="K589" s="222"/>
      <c r="L589" s="221"/>
      <c r="M589" s="222"/>
      <c r="N589" s="221"/>
      <c r="O589" s="222"/>
      <c r="P589" s="221"/>
      <c r="Q589" s="222"/>
      <c r="R589" s="221"/>
      <c r="S589" s="222"/>
      <c r="T589" s="221"/>
      <c r="U589" s="222"/>
      <c r="V589" s="169" t="str">
        <f t="shared" si="16"/>
        <v/>
      </c>
      <c r="W589" s="39" t="str">
        <f t="shared" si="17"/>
        <v/>
      </c>
    </row>
    <row r="590" spans="10:23" ht="21.75" thickTop="1" thickBot="1">
      <c r="J590" s="221"/>
      <c r="K590" s="222"/>
      <c r="L590" s="221"/>
      <c r="M590" s="222"/>
      <c r="N590" s="221"/>
      <c r="O590" s="222"/>
      <c r="P590" s="221"/>
      <c r="Q590" s="222"/>
      <c r="R590" s="221"/>
      <c r="S590" s="222"/>
      <c r="T590" s="221"/>
      <c r="U590" s="222"/>
      <c r="V590" s="169" t="str">
        <f t="shared" si="16"/>
        <v/>
      </c>
      <c r="W590" s="39" t="str">
        <f t="shared" si="17"/>
        <v/>
      </c>
    </row>
    <row r="591" spans="10:23" ht="21.75" thickTop="1" thickBot="1">
      <c r="J591" s="221"/>
      <c r="K591" s="222"/>
      <c r="L591" s="221"/>
      <c r="M591" s="222"/>
      <c r="N591" s="221"/>
      <c r="O591" s="222"/>
      <c r="P591" s="221"/>
      <c r="Q591" s="222"/>
      <c r="R591" s="221"/>
      <c r="S591" s="222"/>
      <c r="T591" s="221"/>
      <c r="U591" s="222"/>
      <c r="V591" s="169" t="str">
        <f t="shared" si="16"/>
        <v/>
      </c>
      <c r="W591" s="39" t="str">
        <f t="shared" si="17"/>
        <v/>
      </c>
    </row>
    <row r="592" spans="10:23" ht="21.75" thickTop="1" thickBot="1">
      <c r="J592" s="221"/>
      <c r="K592" s="222"/>
      <c r="L592" s="221"/>
      <c r="M592" s="222"/>
      <c r="N592" s="221"/>
      <c r="O592" s="222"/>
      <c r="P592" s="221"/>
      <c r="Q592" s="222"/>
      <c r="R592" s="221"/>
      <c r="S592" s="222"/>
      <c r="T592" s="221"/>
      <c r="U592" s="222"/>
      <c r="V592" s="169" t="str">
        <f t="shared" si="16"/>
        <v/>
      </c>
      <c r="W592" s="39" t="str">
        <f t="shared" si="17"/>
        <v/>
      </c>
    </row>
    <row r="593" spans="10:23" ht="21.75" thickTop="1" thickBot="1">
      <c r="J593" s="221"/>
      <c r="K593" s="222"/>
      <c r="L593" s="221"/>
      <c r="M593" s="222"/>
      <c r="N593" s="221"/>
      <c r="O593" s="222"/>
      <c r="P593" s="221"/>
      <c r="Q593" s="222"/>
      <c r="R593" s="221"/>
      <c r="S593" s="222"/>
      <c r="T593" s="221"/>
      <c r="U593" s="222"/>
      <c r="V593" s="169" t="str">
        <f t="shared" si="16"/>
        <v/>
      </c>
      <c r="W593" s="39" t="str">
        <f t="shared" si="17"/>
        <v/>
      </c>
    </row>
    <row r="594" spans="10:23" ht="21.75" thickTop="1" thickBot="1">
      <c r="J594" s="221"/>
      <c r="K594" s="222"/>
      <c r="L594" s="221"/>
      <c r="M594" s="222"/>
      <c r="N594" s="221"/>
      <c r="O594" s="222"/>
      <c r="P594" s="221"/>
      <c r="Q594" s="222"/>
      <c r="R594" s="221"/>
      <c r="S594" s="222"/>
      <c r="T594" s="221"/>
      <c r="U594" s="222"/>
      <c r="V594" s="169" t="str">
        <f t="shared" si="16"/>
        <v/>
      </c>
      <c r="W594" s="39" t="str">
        <f t="shared" si="17"/>
        <v/>
      </c>
    </row>
    <row r="595" spans="10:23" ht="21.75" thickTop="1" thickBot="1">
      <c r="J595" s="221"/>
      <c r="K595" s="222"/>
      <c r="L595" s="221"/>
      <c r="M595" s="222"/>
      <c r="N595" s="221"/>
      <c r="O595" s="222"/>
      <c r="P595" s="221"/>
      <c r="Q595" s="222"/>
      <c r="R595" s="221"/>
      <c r="S595" s="222"/>
      <c r="T595" s="221"/>
      <c r="U595" s="222"/>
      <c r="V595" s="169" t="str">
        <f t="shared" si="16"/>
        <v/>
      </c>
      <c r="W595" s="39" t="str">
        <f t="shared" si="17"/>
        <v/>
      </c>
    </row>
    <row r="596" spans="10:23" ht="21.75" thickTop="1" thickBot="1">
      <c r="J596" s="221"/>
      <c r="K596" s="222"/>
      <c r="L596" s="221"/>
      <c r="M596" s="222"/>
      <c r="N596" s="221"/>
      <c r="O596" s="222"/>
      <c r="P596" s="221"/>
      <c r="Q596" s="222"/>
      <c r="R596" s="221"/>
      <c r="S596" s="222"/>
      <c r="T596" s="221"/>
      <c r="U596" s="222"/>
      <c r="V596" s="169" t="str">
        <f t="shared" si="16"/>
        <v/>
      </c>
      <c r="W596" s="39" t="str">
        <f t="shared" si="17"/>
        <v/>
      </c>
    </row>
    <row r="597" spans="10:23" ht="21.75" thickTop="1" thickBot="1">
      <c r="J597" s="221"/>
      <c r="K597" s="222"/>
      <c r="L597" s="221"/>
      <c r="M597" s="222"/>
      <c r="N597" s="221"/>
      <c r="O597" s="222"/>
      <c r="P597" s="221"/>
      <c r="Q597" s="222"/>
      <c r="R597" s="221"/>
      <c r="S597" s="222"/>
      <c r="T597" s="221"/>
      <c r="U597" s="222"/>
      <c r="V597" s="169" t="str">
        <f t="shared" si="16"/>
        <v/>
      </c>
      <c r="W597" s="39" t="str">
        <f t="shared" si="17"/>
        <v/>
      </c>
    </row>
    <row r="598" spans="10:23" ht="21.75" thickTop="1" thickBot="1">
      <c r="J598" s="221"/>
      <c r="K598" s="222"/>
      <c r="L598" s="221"/>
      <c r="M598" s="222"/>
      <c r="N598" s="221"/>
      <c r="O598" s="222"/>
      <c r="P598" s="221"/>
      <c r="Q598" s="222"/>
      <c r="R598" s="221"/>
      <c r="S598" s="222"/>
      <c r="T598" s="221"/>
      <c r="U598" s="222"/>
      <c r="V598" s="169" t="str">
        <f t="shared" si="16"/>
        <v/>
      </c>
      <c r="W598" s="39" t="str">
        <f t="shared" si="17"/>
        <v/>
      </c>
    </row>
    <row r="599" spans="10:23" ht="21.75" thickTop="1" thickBot="1">
      <c r="J599" s="221"/>
      <c r="K599" s="222"/>
      <c r="L599" s="221"/>
      <c r="M599" s="222"/>
      <c r="N599" s="221"/>
      <c r="O599" s="222"/>
      <c r="P599" s="221"/>
      <c r="Q599" s="222"/>
      <c r="R599" s="221"/>
      <c r="S599" s="222"/>
      <c r="T599" s="221"/>
      <c r="U599" s="222"/>
      <c r="V599" s="169" t="str">
        <f t="shared" si="16"/>
        <v/>
      </c>
      <c r="W599" s="39" t="str">
        <f t="shared" si="17"/>
        <v/>
      </c>
    </row>
    <row r="600" spans="10:23" ht="21.75" thickTop="1" thickBot="1">
      <c r="J600" s="221"/>
      <c r="K600" s="222"/>
      <c r="L600" s="221"/>
      <c r="M600" s="222"/>
      <c r="N600" s="221"/>
      <c r="O600" s="222"/>
      <c r="P600" s="221"/>
      <c r="Q600" s="222"/>
      <c r="R600" s="221"/>
      <c r="S600" s="222"/>
      <c r="T600" s="221"/>
      <c r="U600" s="222"/>
      <c r="V600" s="169" t="str">
        <f t="shared" si="16"/>
        <v/>
      </c>
      <c r="W600" s="39" t="str">
        <f t="shared" si="17"/>
        <v/>
      </c>
    </row>
    <row r="601" spans="10:23" ht="21.75" thickTop="1" thickBot="1">
      <c r="J601" s="221"/>
      <c r="K601" s="222"/>
      <c r="L601" s="221"/>
      <c r="M601" s="222"/>
      <c r="N601" s="221"/>
      <c r="O601" s="222"/>
      <c r="P601" s="221"/>
      <c r="Q601" s="222"/>
      <c r="R601" s="221"/>
      <c r="S601" s="222"/>
      <c r="T601" s="221"/>
      <c r="U601" s="222"/>
      <c r="V601" s="169" t="str">
        <f t="shared" si="16"/>
        <v/>
      </c>
      <c r="W601" s="39" t="str">
        <f t="shared" si="17"/>
        <v/>
      </c>
    </row>
    <row r="602" spans="10:23" ht="21.75" thickTop="1" thickBot="1">
      <c r="J602" s="221"/>
      <c r="K602" s="222"/>
      <c r="L602" s="221"/>
      <c r="M602" s="222"/>
      <c r="N602" s="221"/>
      <c r="O602" s="222"/>
      <c r="P602" s="221"/>
      <c r="Q602" s="222"/>
      <c r="R602" s="221"/>
      <c r="S602" s="222"/>
      <c r="T602" s="221"/>
      <c r="U602" s="222"/>
      <c r="V602" s="169" t="str">
        <f t="shared" si="16"/>
        <v/>
      </c>
      <c r="W602" s="39" t="str">
        <f t="shared" si="17"/>
        <v/>
      </c>
    </row>
    <row r="603" spans="10:23" ht="21.75" thickTop="1" thickBot="1">
      <c r="J603" s="221"/>
      <c r="K603" s="222"/>
      <c r="L603" s="221"/>
      <c r="M603" s="222"/>
      <c r="N603" s="221"/>
      <c r="O603" s="222"/>
      <c r="P603" s="221"/>
      <c r="Q603" s="222"/>
      <c r="R603" s="221"/>
      <c r="S603" s="222"/>
      <c r="T603" s="221"/>
      <c r="U603" s="222"/>
      <c r="V603" s="169" t="str">
        <f t="shared" si="16"/>
        <v/>
      </c>
      <c r="W603" s="39" t="str">
        <f t="shared" si="17"/>
        <v/>
      </c>
    </row>
    <row r="604" spans="10:23" ht="21.75" thickTop="1" thickBot="1">
      <c r="J604" s="221"/>
      <c r="K604" s="222"/>
      <c r="L604" s="221"/>
      <c r="M604" s="222"/>
      <c r="N604" s="221"/>
      <c r="O604" s="222"/>
      <c r="P604" s="221"/>
      <c r="Q604" s="222"/>
      <c r="R604" s="221"/>
      <c r="S604" s="222"/>
      <c r="T604" s="221"/>
      <c r="U604" s="222"/>
      <c r="V604" s="169" t="str">
        <f t="shared" si="16"/>
        <v/>
      </c>
      <c r="W604" s="39" t="str">
        <f t="shared" si="17"/>
        <v/>
      </c>
    </row>
    <row r="605" spans="10:23" ht="21.75" thickTop="1" thickBot="1">
      <c r="J605" s="221"/>
      <c r="K605" s="222"/>
      <c r="L605" s="221"/>
      <c r="M605" s="222"/>
      <c r="N605" s="221"/>
      <c r="O605" s="222"/>
      <c r="P605" s="221"/>
      <c r="Q605" s="222"/>
      <c r="R605" s="221"/>
      <c r="S605" s="222"/>
      <c r="T605" s="221"/>
      <c r="U605" s="222"/>
      <c r="V605" s="169" t="str">
        <f t="shared" ref="V605:V668" si="18">IF(AND(COUNTA(K605,M605,O605,Q605,S605,U605)=0,COUNTA(J605,L605,N605,P605,R605,T605)=6),"x","")</f>
        <v/>
      </c>
      <c r="W605" s="39" t="str">
        <f t="shared" ref="W605:W668" si="19">IF(COUNTA(K605,M605,O605,Q605,S605,U605)=1,"x","")</f>
        <v/>
      </c>
    </row>
    <row r="606" spans="10:23" ht="21.75" thickTop="1" thickBot="1">
      <c r="J606" s="221"/>
      <c r="K606" s="222"/>
      <c r="L606" s="221"/>
      <c r="M606" s="222"/>
      <c r="N606" s="221"/>
      <c r="O606" s="222"/>
      <c r="P606" s="221"/>
      <c r="Q606" s="222"/>
      <c r="R606" s="221"/>
      <c r="S606" s="222"/>
      <c r="T606" s="221"/>
      <c r="U606" s="222"/>
      <c r="V606" s="169" t="str">
        <f t="shared" si="18"/>
        <v/>
      </c>
      <c r="W606" s="39" t="str">
        <f t="shared" si="19"/>
        <v/>
      </c>
    </row>
    <row r="607" spans="10:23" ht="21.75" thickTop="1" thickBot="1">
      <c r="J607" s="221"/>
      <c r="K607" s="222"/>
      <c r="L607" s="221"/>
      <c r="M607" s="222"/>
      <c r="N607" s="221"/>
      <c r="O607" s="222"/>
      <c r="P607" s="221"/>
      <c r="Q607" s="222"/>
      <c r="R607" s="221"/>
      <c r="S607" s="222"/>
      <c r="T607" s="221"/>
      <c r="U607" s="222"/>
      <c r="V607" s="169" t="str">
        <f t="shared" si="18"/>
        <v/>
      </c>
      <c r="W607" s="39" t="str">
        <f t="shared" si="19"/>
        <v/>
      </c>
    </row>
    <row r="608" spans="10:23" ht="21.75" thickTop="1" thickBot="1">
      <c r="J608" s="221"/>
      <c r="K608" s="222"/>
      <c r="L608" s="221"/>
      <c r="M608" s="222"/>
      <c r="N608" s="221"/>
      <c r="O608" s="222"/>
      <c r="P608" s="221"/>
      <c r="Q608" s="222"/>
      <c r="R608" s="221"/>
      <c r="S608" s="222"/>
      <c r="T608" s="221"/>
      <c r="U608" s="222"/>
      <c r="V608" s="169" t="str">
        <f t="shared" si="18"/>
        <v/>
      </c>
      <c r="W608" s="39" t="str">
        <f t="shared" si="19"/>
        <v/>
      </c>
    </row>
    <row r="609" spans="10:23" ht="21.75" thickTop="1" thickBot="1">
      <c r="J609" s="221"/>
      <c r="K609" s="222"/>
      <c r="L609" s="221"/>
      <c r="M609" s="222"/>
      <c r="N609" s="221"/>
      <c r="O609" s="222"/>
      <c r="P609" s="221"/>
      <c r="Q609" s="222"/>
      <c r="R609" s="221"/>
      <c r="S609" s="222"/>
      <c r="T609" s="221"/>
      <c r="U609" s="222"/>
      <c r="V609" s="169" t="str">
        <f t="shared" si="18"/>
        <v/>
      </c>
      <c r="W609" s="39" t="str">
        <f t="shared" si="19"/>
        <v/>
      </c>
    </row>
    <row r="610" spans="10:23" ht="21.75" thickTop="1" thickBot="1">
      <c r="J610" s="221"/>
      <c r="K610" s="222"/>
      <c r="L610" s="221"/>
      <c r="M610" s="222"/>
      <c r="N610" s="221"/>
      <c r="O610" s="222"/>
      <c r="P610" s="221"/>
      <c r="Q610" s="222"/>
      <c r="R610" s="221"/>
      <c r="S610" s="222"/>
      <c r="T610" s="221"/>
      <c r="U610" s="222"/>
      <c r="V610" s="169" t="str">
        <f t="shared" si="18"/>
        <v/>
      </c>
      <c r="W610" s="39" t="str">
        <f t="shared" si="19"/>
        <v/>
      </c>
    </row>
    <row r="611" spans="10:23" ht="21.75" thickTop="1" thickBot="1">
      <c r="J611" s="221"/>
      <c r="K611" s="222"/>
      <c r="L611" s="221"/>
      <c r="M611" s="222"/>
      <c r="N611" s="221"/>
      <c r="O611" s="222"/>
      <c r="P611" s="221"/>
      <c r="Q611" s="222"/>
      <c r="R611" s="221"/>
      <c r="S611" s="222"/>
      <c r="T611" s="221"/>
      <c r="U611" s="222"/>
      <c r="V611" s="169" t="str">
        <f t="shared" si="18"/>
        <v/>
      </c>
      <c r="W611" s="39" t="str">
        <f t="shared" si="19"/>
        <v/>
      </c>
    </row>
    <row r="612" spans="10:23" ht="21.75" thickTop="1" thickBot="1">
      <c r="J612" s="221"/>
      <c r="K612" s="222"/>
      <c r="L612" s="221"/>
      <c r="M612" s="222"/>
      <c r="N612" s="221"/>
      <c r="O612" s="222"/>
      <c r="P612" s="221"/>
      <c r="Q612" s="222"/>
      <c r="R612" s="221"/>
      <c r="S612" s="222"/>
      <c r="T612" s="221"/>
      <c r="U612" s="222"/>
      <c r="V612" s="169" t="str">
        <f t="shared" si="18"/>
        <v/>
      </c>
      <c r="W612" s="39" t="str">
        <f t="shared" si="19"/>
        <v/>
      </c>
    </row>
    <row r="613" spans="10:23" ht="21.75" thickTop="1" thickBot="1">
      <c r="J613" s="221"/>
      <c r="K613" s="222"/>
      <c r="L613" s="221"/>
      <c r="M613" s="222"/>
      <c r="N613" s="221"/>
      <c r="O613" s="222"/>
      <c r="P613" s="221"/>
      <c r="Q613" s="222"/>
      <c r="R613" s="221"/>
      <c r="S613" s="222"/>
      <c r="T613" s="221"/>
      <c r="U613" s="222"/>
      <c r="V613" s="169" t="str">
        <f t="shared" si="18"/>
        <v/>
      </c>
      <c r="W613" s="39" t="str">
        <f t="shared" si="19"/>
        <v/>
      </c>
    </row>
    <row r="614" spans="10:23" ht="21.75" thickTop="1" thickBot="1">
      <c r="J614" s="221"/>
      <c r="K614" s="222"/>
      <c r="L614" s="221"/>
      <c r="M614" s="222"/>
      <c r="N614" s="221"/>
      <c r="O614" s="222"/>
      <c r="P614" s="221"/>
      <c r="Q614" s="222"/>
      <c r="R614" s="221"/>
      <c r="S614" s="222"/>
      <c r="T614" s="221"/>
      <c r="U614" s="222"/>
      <c r="V614" s="169" t="str">
        <f t="shared" si="18"/>
        <v/>
      </c>
      <c r="W614" s="39" t="str">
        <f t="shared" si="19"/>
        <v/>
      </c>
    </row>
    <row r="615" spans="10:23" ht="21.75" thickTop="1" thickBot="1">
      <c r="J615" s="221"/>
      <c r="K615" s="222"/>
      <c r="L615" s="221"/>
      <c r="M615" s="222"/>
      <c r="N615" s="221"/>
      <c r="O615" s="222"/>
      <c r="P615" s="221"/>
      <c r="Q615" s="222"/>
      <c r="R615" s="221"/>
      <c r="S615" s="222"/>
      <c r="T615" s="221"/>
      <c r="U615" s="222"/>
      <c r="V615" s="169" t="str">
        <f t="shared" si="18"/>
        <v/>
      </c>
      <c r="W615" s="39" t="str">
        <f t="shared" si="19"/>
        <v/>
      </c>
    </row>
    <row r="616" spans="10:23" ht="21.75" thickTop="1" thickBot="1">
      <c r="J616" s="221"/>
      <c r="K616" s="222"/>
      <c r="L616" s="221"/>
      <c r="M616" s="222"/>
      <c r="N616" s="221"/>
      <c r="O616" s="222"/>
      <c r="P616" s="221"/>
      <c r="Q616" s="222"/>
      <c r="R616" s="221"/>
      <c r="S616" s="222"/>
      <c r="T616" s="221"/>
      <c r="U616" s="222"/>
      <c r="V616" s="169" t="str">
        <f t="shared" si="18"/>
        <v/>
      </c>
      <c r="W616" s="39" t="str">
        <f t="shared" si="19"/>
        <v/>
      </c>
    </row>
    <row r="617" spans="10:23" ht="21.75" thickTop="1" thickBot="1">
      <c r="J617" s="221"/>
      <c r="K617" s="222"/>
      <c r="L617" s="221"/>
      <c r="M617" s="222"/>
      <c r="N617" s="221"/>
      <c r="O617" s="222"/>
      <c r="P617" s="221"/>
      <c r="Q617" s="222"/>
      <c r="R617" s="221"/>
      <c r="S617" s="222"/>
      <c r="T617" s="221"/>
      <c r="U617" s="222"/>
      <c r="V617" s="169" t="str">
        <f t="shared" si="18"/>
        <v/>
      </c>
      <c r="W617" s="39" t="str">
        <f t="shared" si="19"/>
        <v/>
      </c>
    </row>
    <row r="618" spans="10:23" ht="21.75" thickTop="1" thickBot="1">
      <c r="J618" s="221"/>
      <c r="K618" s="222"/>
      <c r="L618" s="221"/>
      <c r="M618" s="222"/>
      <c r="N618" s="221"/>
      <c r="O618" s="222"/>
      <c r="P618" s="221"/>
      <c r="Q618" s="222"/>
      <c r="R618" s="221"/>
      <c r="S618" s="222"/>
      <c r="T618" s="221"/>
      <c r="U618" s="222"/>
      <c r="V618" s="169" t="str">
        <f t="shared" si="18"/>
        <v/>
      </c>
      <c r="W618" s="39" t="str">
        <f t="shared" si="19"/>
        <v/>
      </c>
    </row>
    <row r="619" spans="10:23" ht="21.75" thickTop="1" thickBot="1">
      <c r="J619" s="221"/>
      <c r="K619" s="222"/>
      <c r="L619" s="221"/>
      <c r="M619" s="222"/>
      <c r="N619" s="221"/>
      <c r="O619" s="222"/>
      <c r="P619" s="221"/>
      <c r="Q619" s="222"/>
      <c r="R619" s="221"/>
      <c r="S619" s="222"/>
      <c r="T619" s="221"/>
      <c r="U619" s="222"/>
      <c r="V619" s="169" t="str">
        <f t="shared" si="18"/>
        <v/>
      </c>
      <c r="W619" s="39" t="str">
        <f t="shared" si="19"/>
        <v/>
      </c>
    </row>
    <row r="620" spans="10:23" ht="21.75" thickTop="1" thickBot="1">
      <c r="J620" s="221"/>
      <c r="K620" s="222"/>
      <c r="L620" s="221"/>
      <c r="M620" s="222"/>
      <c r="N620" s="221"/>
      <c r="O620" s="222"/>
      <c r="P620" s="221"/>
      <c r="Q620" s="222"/>
      <c r="R620" s="221"/>
      <c r="S620" s="222"/>
      <c r="T620" s="221"/>
      <c r="U620" s="222"/>
      <c r="V620" s="169" t="str">
        <f t="shared" si="18"/>
        <v/>
      </c>
      <c r="W620" s="39" t="str">
        <f t="shared" si="19"/>
        <v/>
      </c>
    </row>
    <row r="621" spans="10:23" ht="21.75" thickTop="1" thickBot="1">
      <c r="J621" s="221"/>
      <c r="K621" s="222"/>
      <c r="L621" s="221"/>
      <c r="M621" s="222"/>
      <c r="N621" s="221"/>
      <c r="O621" s="222"/>
      <c r="P621" s="221"/>
      <c r="Q621" s="222"/>
      <c r="R621" s="221"/>
      <c r="S621" s="222"/>
      <c r="T621" s="221"/>
      <c r="U621" s="222"/>
      <c r="V621" s="169" t="str">
        <f t="shared" si="18"/>
        <v/>
      </c>
      <c r="W621" s="39" t="str">
        <f t="shared" si="19"/>
        <v/>
      </c>
    </row>
    <row r="622" spans="10:23" ht="21.75" thickTop="1" thickBot="1">
      <c r="J622" s="221"/>
      <c r="K622" s="222"/>
      <c r="L622" s="221"/>
      <c r="M622" s="222"/>
      <c r="N622" s="221"/>
      <c r="O622" s="222"/>
      <c r="P622" s="221"/>
      <c r="Q622" s="222"/>
      <c r="R622" s="221"/>
      <c r="S622" s="222"/>
      <c r="T622" s="221"/>
      <c r="U622" s="222"/>
      <c r="V622" s="169" t="str">
        <f t="shared" si="18"/>
        <v/>
      </c>
      <c r="W622" s="39" t="str">
        <f t="shared" si="19"/>
        <v/>
      </c>
    </row>
    <row r="623" spans="10:23" ht="21.75" thickTop="1" thickBot="1">
      <c r="J623" s="221"/>
      <c r="K623" s="222"/>
      <c r="L623" s="221"/>
      <c r="M623" s="222"/>
      <c r="N623" s="221"/>
      <c r="O623" s="222"/>
      <c r="P623" s="221"/>
      <c r="Q623" s="222"/>
      <c r="R623" s="221"/>
      <c r="S623" s="222"/>
      <c r="T623" s="221"/>
      <c r="U623" s="222"/>
      <c r="V623" s="169" t="str">
        <f t="shared" si="18"/>
        <v/>
      </c>
      <c r="W623" s="39" t="str">
        <f t="shared" si="19"/>
        <v/>
      </c>
    </row>
    <row r="624" spans="10:23" ht="21.75" thickTop="1" thickBot="1">
      <c r="J624" s="221"/>
      <c r="K624" s="222"/>
      <c r="L624" s="221"/>
      <c r="M624" s="222"/>
      <c r="N624" s="221"/>
      <c r="O624" s="222"/>
      <c r="P624" s="221"/>
      <c r="Q624" s="222"/>
      <c r="R624" s="221"/>
      <c r="S624" s="222"/>
      <c r="T624" s="221"/>
      <c r="U624" s="222"/>
      <c r="V624" s="169" t="str">
        <f t="shared" si="18"/>
        <v/>
      </c>
      <c r="W624" s="39" t="str">
        <f t="shared" si="19"/>
        <v/>
      </c>
    </row>
    <row r="625" spans="10:23" ht="21.75" thickTop="1" thickBot="1">
      <c r="J625" s="221"/>
      <c r="K625" s="222"/>
      <c r="L625" s="221"/>
      <c r="M625" s="222"/>
      <c r="N625" s="221"/>
      <c r="O625" s="222"/>
      <c r="P625" s="221"/>
      <c r="Q625" s="222"/>
      <c r="R625" s="221"/>
      <c r="S625" s="222"/>
      <c r="T625" s="221"/>
      <c r="U625" s="222"/>
      <c r="V625" s="169" t="str">
        <f t="shared" si="18"/>
        <v/>
      </c>
      <c r="W625" s="39" t="str">
        <f t="shared" si="19"/>
        <v/>
      </c>
    </row>
    <row r="626" spans="10:23" ht="21.75" thickTop="1" thickBot="1">
      <c r="J626" s="221"/>
      <c r="K626" s="222"/>
      <c r="L626" s="221"/>
      <c r="M626" s="222"/>
      <c r="N626" s="221"/>
      <c r="O626" s="222"/>
      <c r="P626" s="221"/>
      <c r="Q626" s="222"/>
      <c r="R626" s="221"/>
      <c r="S626" s="222"/>
      <c r="T626" s="221"/>
      <c r="U626" s="222"/>
      <c r="V626" s="169" t="str">
        <f t="shared" si="18"/>
        <v/>
      </c>
      <c r="W626" s="39" t="str">
        <f t="shared" si="19"/>
        <v/>
      </c>
    </row>
    <row r="627" spans="10:23" ht="21.75" thickTop="1" thickBot="1">
      <c r="J627" s="221"/>
      <c r="K627" s="222"/>
      <c r="L627" s="221"/>
      <c r="M627" s="222"/>
      <c r="N627" s="221"/>
      <c r="O627" s="222"/>
      <c r="P627" s="221"/>
      <c r="Q627" s="222"/>
      <c r="R627" s="221"/>
      <c r="S627" s="222"/>
      <c r="T627" s="221"/>
      <c r="U627" s="222"/>
      <c r="V627" s="169" t="str">
        <f t="shared" si="18"/>
        <v/>
      </c>
      <c r="W627" s="39" t="str">
        <f t="shared" si="19"/>
        <v/>
      </c>
    </row>
    <row r="628" spans="10:23" ht="21.75" thickTop="1" thickBot="1">
      <c r="J628" s="221"/>
      <c r="K628" s="222"/>
      <c r="L628" s="221"/>
      <c r="M628" s="222"/>
      <c r="N628" s="221"/>
      <c r="O628" s="222"/>
      <c r="P628" s="221"/>
      <c r="Q628" s="222"/>
      <c r="R628" s="221"/>
      <c r="S628" s="222"/>
      <c r="T628" s="221"/>
      <c r="U628" s="222"/>
      <c r="V628" s="169" t="str">
        <f t="shared" si="18"/>
        <v/>
      </c>
      <c r="W628" s="39" t="str">
        <f t="shared" si="19"/>
        <v/>
      </c>
    </row>
    <row r="629" spans="10:23" ht="21.75" thickTop="1" thickBot="1">
      <c r="J629" s="221"/>
      <c r="K629" s="222"/>
      <c r="L629" s="221"/>
      <c r="M629" s="222"/>
      <c r="N629" s="221"/>
      <c r="O629" s="222"/>
      <c r="P629" s="221"/>
      <c r="Q629" s="222"/>
      <c r="R629" s="221"/>
      <c r="S629" s="222"/>
      <c r="T629" s="221"/>
      <c r="U629" s="222"/>
      <c r="V629" s="169" t="str">
        <f t="shared" si="18"/>
        <v/>
      </c>
      <c r="W629" s="39" t="str">
        <f t="shared" si="19"/>
        <v/>
      </c>
    </row>
    <row r="630" spans="10:23" ht="21.75" thickTop="1" thickBot="1">
      <c r="J630" s="221"/>
      <c r="K630" s="222"/>
      <c r="L630" s="221"/>
      <c r="M630" s="222"/>
      <c r="N630" s="221"/>
      <c r="O630" s="222"/>
      <c r="P630" s="221"/>
      <c r="Q630" s="222"/>
      <c r="R630" s="221"/>
      <c r="S630" s="222"/>
      <c r="T630" s="221"/>
      <c r="U630" s="222"/>
      <c r="V630" s="169" t="str">
        <f t="shared" si="18"/>
        <v/>
      </c>
      <c r="W630" s="39" t="str">
        <f t="shared" si="19"/>
        <v/>
      </c>
    </row>
    <row r="631" spans="10:23" ht="21.75" thickTop="1" thickBot="1">
      <c r="J631" s="221"/>
      <c r="K631" s="222"/>
      <c r="L631" s="221"/>
      <c r="M631" s="222"/>
      <c r="N631" s="221"/>
      <c r="O631" s="222"/>
      <c r="P631" s="221"/>
      <c r="Q631" s="222"/>
      <c r="R631" s="221"/>
      <c r="S631" s="222"/>
      <c r="T631" s="221"/>
      <c r="U631" s="222"/>
      <c r="V631" s="169" t="str">
        <f t="shared" si="18"/>
        <v/>
      </c>
      <c r="W631" s="39" t="str">
        <f t="shared" si="19"/>
        <v/>
      </c>
    </row>
    <row r="632" spans="10:23" ht="21.75" thickTop="1" thickBot="1">
      <c r="J632" s="221"/>
      <c r="K632" s="222"/>
      <c r="L632" s="221"/>
      <c r="M632" s="222"/>
      <c r="N632" s="221"/>
      <c r="O632" s="222"/>
      <c r="P632" s="221"/>
      <c r="Q632" s="222"/>
      <c r="R632" s="221"/>
      <c r="S632" s="222"/>
      <c r="T632" s="221"/>
      <c r="U632" s="222"/>
      <c r="V632" s="169" t="str">
        <f t="shared" si="18"/>
        <v/>
      </c>
      <c r="W632" s="39" t="str">
        <f t="shared" si="19"/>
        <v/>
      </c>
    </row>
    <row r="633" spans="10:23" ht="21.75" thickTop="1" thickBot="1">
      <c r="J633" s="221"/>
      <c r="K633" s="222"/>
      <c r="L633" s="221"/>
      <c r="M633" s="222"/>
      <c r="N633" s="221"/>
      <c r="O633" s="222"/>
      <c r="P633" s="221"/>
      <c r="Q633" s="222"/>
      <c r="R633" s="221"/>
      <c r="S633" s="222"/>
      <c r="T633" s="221"/>
      <c r="U633" s="222"/>
      <c r="V633" s="169" t="str">
        <f t="shared" si="18"/>
        <v/>
      </c>
      <c r="W633" s="39" t="str">
        <f t="shared" si="19"/>
        <v/>
      </c>
    </row>
    <row r="634" spans="10:23" ht="21.75" thickTop="1" thickBot="1">
      <c r="J634" s="221"/>
      <c r="K634" s="222"/>
      <c r="L634" s="221"/>
      <c r="M634" s="222"/>
      <c r="N634" s="221"/>
      <c r="O634" s="222"/>
      <c r="P634" s="221"/>
      <c r="Q634" s="222"/>
      <c r="R634" s="221"/>
      <c r="S634" s="222"/>
      <c r="T634" s="221"/>
      <c r="U634" s="222"/>
      <c r="V634" s="169" t="str">
        <f t="shared" si="18"/>
        <v/>
      </c>
      <c r="W634" s="39" t="str">
        <f t="shared" si="19"/>
        <v/>
      </c>
    </row>
    <row r="635" spans="10:23" ht="21.75" thickTop="1" thickBot="1">
      <c r="J635" s="221"/>
      <c r="K635" s="222"/>
      <c r="L635" s="221"/>
      <c r="M635" s="222"/>
      <c r="N635" s="221"/>
      <c r="O635" s="222"/>
      <c r="P635" s="221"/>
      <c r="Q635" s="222"/>
      <c r="R635" s="221"/>
      <c r="S635" s="222"/>
      <c r="T635" s="221"/>
      <c r="U635" s="222"/>
      <c r="V635" s="169" t="str">
        <f t="shared" si="18"/>
        <v/>
      </c>
      <c r="W635" s="39" t="str">
        <f t="shared" si="19"/>
        <v/>
      </c>
    </row>
    <row r="636" spans="10:23" ht="21.75" thickTop="1" thickBot="1">
      <c r="J636" s="221"/>
      <c r="K636" s="222"/>
      <c r="L636" s="221"/>
      <c r="M636" s="222"/>
      <c r="N636" s="221"/>
      <c r="O636" s="222"/>
      <c r="P636" s="221"/>
      <c r="Q636" s="222"/>
      <c r="R636" s="221"/>
      <c r="S636" s="222"/>
      <c r="T636" s="221"/>
      <c r="U636" s="222"/>
      <c r="V636" s="169" t="str">
        <f t="shared" si="18"/>
        <v/>
      </c>
      <c r="W636" s="39" t="str">
        <f t="shared" si="19"/>
        <v/>
      </c>
    </row>
    <row r="637" spans="10:23" ht="21.75" thickTop="1" thickBot="1">
      <c r="J637" s="221"/>
      <c r="K637" s="222"/>
      <c r="L637" s="221"/>
      <c r="M637" s="222"/>
      <c r="N637" s="221"/>
      <c r="O637" s="222"/>
      <c r="P637" s="221"/>
      <c r="Q637" s="222"/>
      <c r="R637" s="221"/>
      <c r="S637" s="222"/>
      <c r="T637" s="221"/>
      <c r="U637" s="222"/>
      <c r="V637" s="169" t="str">
        <f t="shared" si="18"/>
        <v/>
      </c>
      <c r="W637" s="39" t="str">
        <f t="shared" si="19"/>
        <v/>
      </c>
    </row>
    <row r="638" spans="10:23" ht="21.75" thickTop="1" thickBot="1">
      <c r="J638" s="221"/>
      <c r="K638" s="222"/>
      <c r="L638" s="221"/>
      <c r="M638" s="222"/>
      <c r="N638" s="221"/>
      <c r="O638" s="222"/>
      <c r="P638" s="221"/>
      <c r="Q638" s="222"/>
      <c r="R638" s="221"/>
      <c r="S638" s="222"/>
      <c r="T638" s="221"/>
      <c r="U638" s="222"/>
      <c r="V638" s="169" t="str">
        <f t="shared" si="18"/>
        <v/>
      </c>
      <c r="W638" s="39" t="str">
        <f t="shared" si="19"/>
        <v/>
      </c>
    </row>
    <row r="639" spans="10:23" ht="21.75" thickTop="1" thickBot="1">
      <c r="J639" s="221"/>
      <c r="K639" s="222"/>
      <c r="L639" s="221"/>
      <c r="M639" s="222"/>
      <c r="N639" s="221"/>
      <c r="O639" s="222"/>
      <c r="P639" s="221"/>
      <c r="Q639" s="222"/>
      <c r="R639" s="221"/>
      <c r="S639" s="222"/>
      <c r="T639" s="221"/>
      <c r="U639" s="222"/>
      <c r="V639" s="169" t="str">
        <f t="shared" si="18"/>
        <v/>
      </c>
      <c r="W639" s="39" t="str">
        <f t="shared" si="19"/>
        <v/>
      </c>
    </row>
    <row r="640" spans="10:23" ht="21.75" thickTop="1" thickBot="1">
      <c r="J640" s="221"/>
      <c r="K640" s="222"/>
      <c r="L640" s="221"/>
      <c r="M640" s="222"/>
      <c r="N640" s="221"/>
      <c r="O640" s="222"/>
      <c r="P640" s="221"/>
      <c r="Q640" s="222"/>
      <c r="R640" s="221"/>
      <c r="S640" s="222"/>
      <c r="T640" s="221"/>
      <c r="U640" s="222"/>
      <c r="V640" s="169" t="str">
        <f t="shared" si="18"/>
        <v/>
      </c>
      <c r="W640" s="39" t="str">
        <f t="shared" si="19"/>
        <v/>
      </c>
    </row>
    <row r="641" spans="10:23" ht="21.75" thickTop="1" thickBot="1">
      <c r="J641" s="221"/>
      <c r="K641" s="222"/>
      <c r="L641" s="221"/>
      <c r="M641" s="222"/>
      <c r="N641" s="221"/>
      <c r="O641" s="222"/>
      <c r="P641" s="221"/>
      <c r="Q641" s="222"/>
      <c r="R641" s="221"/>
      <c r="S641" s="222"/>
      <c r="T641" s="221"/>
      <c r="U641" s="222"/>
      <c r="V641" s="169" t="str">
        <f t="shared" si="18"/>
        <v/>
      </c>
      <c r="W641" s="39" t="str">
        <f t="shared" si="19"/>
        <v/>
      </c>
    </row>
    <row r="642" spans="10:23" ht="21.75" thickTop="1" thickBot="1">
      <c r="J642" s="221"/>
      <c r="K642" s="222"/>
      <c r="L642" s="221"/>
      <c r="M642" s="222"/>
      <c r="N642" s="221"/>
      <c r="O642" s="222"/>
      <c r="P642" s="221"/>
      <c r="Q642" s="222"/>
      <c r="R642" s="221"/>
      <c r="S642" s="222"/>
      <c r="T642" s="221"/>
      <c r="U642" s="222"/>
      <c r="V642" s="169" t="str">
        <f t="shared" si="18"/>
        <v/>
      </c>
      <c r="W642" s="39" t="str">
        <f t="shared" si="19"/>
        <v/>
      </c>
    </row>
    <row r="643" spans="10:23" ht="21.75" thickTop="1" thickBot="1">
      <c r="J643" s="221"/>
      <c r="K643" s="222"/>
      <c r="L643" s="221"/>
      <c r="M643" s="222"/>
      <c r="N643" s="221"/>
      <c r="O643" s="222"/>
      <c r="P643" s="221"/>
      <c r="Q643" s="222"/>
      <c r="R643" s="221"/>
      <c r="S643" s="222"/>
      <c r="T643" s="221"/>
      <c r="U643" s="222"/>
      <c r="V643" s="169" t="str">
        <f t="shared" si="18"/>
        <v/>
      </c>
      <c r="W643" s="39" t="str">
        <f t="shared" si="19"/>
        <v/>
      </c>
    </row>
    <row r="644" spans="10:23" ht="21.75" thickTop="1" thickBot="1">
      <c r="J644" s="221"/>
      <c r="K644" s="222"/>
      <c r="L644" s="221"/>
      <c r="M644" s="222"/>
      <c r="N644" s="221"/>
      <c r="O644" s="222"/>
      <c r="P644" s="221"/>
      <c r="Q644" s="222"/>
      <c r="R644" s="221"/>
      <c r="S644" s="222"/>
      <c r="T644" s="221"/>
      <c r="U644" s="222"/>
      <c r="V644" s="169" t="str">
        <f t="shared" si="18"/>
        <v/>
      </c>
      <c r="W644" s="39" t="str">
        <f t="shared" si="19"/>
        <v/>
      </c>
    </row>
    <row r="645" spans="10:23" ht="21.75" thickTop="1" thickBot="1">
      <c r="J645" s="221"/>
      <c r="K645" s="222"/>
      <c r="L645" s="221"/>
      <c r="M645" s="222"/>
      <c r="N645" s="221"/>
      <c r="O645" s="222"/>
      <c r="P645" s="221"/>
      <c r="Q645" s="222"/>
      <c r="R645" s="221"/>
      <c r="S645" s="222"/>
      <c r="T645" s="221"/>
      <c r="U645" s="222"/>
      <c r="V645" s="169" t="str">
        <f t="shared" si="18"/>
        <v/>
      </c>
      <c r="W645" s="39" t="str">
        <f t="shared" si="19"/>
        <v/>
      </c>
    </row>
    <row r="646" spans="10:23" ht="21.75" thickTop="1" thickBot="1">
      <c r="J646" s="221"/>
      <c r="K646" s="222"/>
      <c r="L646" s="221"/>
      <c r="M646" s="222"/>
      <c r="N646" s="221"/>
      <c r="O646" s="222"/>
      <c r="P646" s="221"/>
      <c r="Q646" s="222"/>
      <c r="R646" s="221"/>
      <c r="S646" s="222"/>
      <c r="T646" s="221"/>
      <c r="U646" s="222"/>
      <c r="V646" s="169" t="str">
        <f t="shared" si="18"/>
        <v/>
      </c>
      <c r="W646" s="39" t="str">
        <f t="shared" si="19"/>
        <v/>
      </c>
    </row>
    <row r="647" spans="10:23" ht="21.75" thickTop="1" thickBot="1">
      <c r="J647" s="221"/>
      <c r="K647" s="222"/>
      <c r="L647" s="221"/>
      <c r="M647" s="222"/>
      <c r="N647" s="221"/>
      <c r="O647" s="222"/>
      <c r="P647" s="221"/>
      <c r="Q647" s="222"/>
      <c r="R647" s="221"/>
      <c r="S647" s="222"/>
      <c r="T647" s="221"/>
      <c r="U647" s="222"/>
      <c r="V647" s="169" t="str">
        <f t="shared" si="18"/>
        <v/>
      </c>
      <c r="W647" s="39" t="str">
        <f t="shared" si="19"/>
        <v/>
      </c>
    </row>
    <row r="648" spans="10:23" ht="21.75" thickTop="1" thickBot="1">
      <c r="J648" s="221"/>
      <c r="K648" s="222"/>
      <c r="L648" s="221"/>
      <c r="M648" s="222"/>
      <c r="N648" s="221"/>
      <c r="O648" s="222"/>
      <c r="P648" s="221"/>
      <c r="Q648" s="222"/>
      <c r="R648" s="221"/>
      <c r="S648" s="222"/>
      <c r="T648" s="221"/>
      <c r="U648" s="222"/>
      <c r="V648" s="169" t="str">
        <f t="shared" si="18"/>
        <v/>
      </c>
      <c r="W648" s="39" t="str">
        <f t="shared" si="19"/>
        <v/>
      </c>
    </row>
    <row r="649" spans="10:23" ht="21.75" thickTop="1" thickBot="1">
      <c r="J649" s="221"/>
      <c r="K649" s="222"/>
      <c r="L649" s="221"/>
      <c r="M649" s="222"/>
      <c r="N649" s="221"/>
      <c r="O649" s="222"/>
      <c r="P649" s="221"/>
      <c r="Q649" s="222"/>
      <c r="R649" s="221"/>
      <c r="S649" s="222"/>
      <c r="T649" s="221"/>
      <c r="U649" s="222"/>
      <c r="V649" s="169" t="str">
        <f t="shared" si="18"/>
        <v/>
      </c>
      <c r="W649" s="39" t="str">
        <f t="shared" si="19"/>
        <v/>
      </c>
    </row>
    <row r="650" spans="10:23" ht="21.75" thickTop="1" thickBot="1">
      <c r="J650" s="221"/>
      <c r="K650" s="222"/>
      <c r="L650" s="221"/>
      <c r="M650" s="222"/>
      <c r="N650" s="221"/>
      <c r="O650" s="222"/>
      <c r="P650" s="221"/>
      <c r="Q650" s="222"/>
      <c r="R650" s="221"/>
      <c r="S650" s="222"/>
      <c r="T650" s="221"/>
      <c r="U650" s="222"/>
      <c r="V650" s="169" t="str">
        <f t="shared" si="18"/>
        <v/>
      </c>
      <c r="W650" s="39" t="str">
        <f t="shared" si="19"/>
        <v/>
      </c>
    </row>
    <row r="651" spans="10:23" ht="21.75" thickTop="1" thickBot="1">
      <c r="J651" s="221"/>
      <c r="K651" s="222"/>
      <c r="L651" s="221"/>
      <c r="M651" s="222"/>
      <c r="N651" s="221"/>
      <c r="O651" s="222"/>
      <c r="P651" s="221"/>
      <c r="Q651" s="222"/>
      <c r="R651" s="221"/>
      <c r="S651" s="222"/>
      <c r="T651" s="221"/>
      <c r="U651" s="222"/>
      <c r="V651" s="169" t="str">
        <f t="shared" si="18"/>
        <v/>
      </c>
      <c r="W651" s="39" t="str">
        <f t="shared" si="19"/>
        <v/>
      </c>
    </row>
    <row r="652" spans="10:23" ht="21.75" thickTop="1" thickBot="1">
      <c r="J652" s="221"/>
      <c r="K652" s="222"/>
      <c r="L652" s="221"/>
      <c r="M652" s="222"/>
      <c r="N652" s="221"/>
      <c r="O652" s="222"/>
      <c r="P652" s="221"/>
      <c r="Q652" s="222"/>
      <c r="R652" s="221"/>
      <c r="S652" s="222"/>
      <c r="T652" s="221"/>
      <c r="U652" s="222"/>
      <c r="V652" s="169" t="str">
        <f t="shared" si="18"/>
        <v/>
      </c>
      <c r="W652" s="39" t="str">
        <f t="shared" si="19"/>
        <v/>
      </c>
    </row>
    <row r="653" spans="10:23" ht="21.75" thickTop="1" thickBot="1">
      <c r="J653" s="221"/>
      <c r="K653" s="222"/>
      <c r="L653" s="221"/>
      <c r="M653" s="222"/>
      <c r="N653" s="221"/>
      <c r="O653" s="222"/>
      <c r="P653" s="221"/>
      <c r="Q653" s="222"/>
      <c r="R653" s="221"/>
      <c r="S653" s="222"/>
      <c r="T653" s="221"/>
      <c r="U653" s="222"/>
      <c r="V653" s="169" t="str">
        <f t="shared" si="18"/>
        <v/>
      </c>
      <c r="W653" s="39" t="str">
        <f t="shared" si="19"/>
        <v/>
      </c>
    </row>
    <row r="654" spans="10:23" ht="21.75" thickTop="1" thickBot="1">
      <c r="J654" s="221"/>
      <c r="K654" s="222"/>
      <c r="L654" s="221"/>
      <c r="M654" s="222"/>
      <c r="N654" s="221"/>
      <c r="O654" s="222"/>
      <c r="P654" s="221"/>
      <c r="Q654" s="222"/>
      <c r="R654" s="221"/>
      <c r="S654" s="222"/>
      <c r="T654" s="221"/>
      <c r="U654" s="222"/>
      <c r="V654" s="169" t="str">
        <f t="shared" si="18"/>
        <v/>
      </c>
      <c r="W654" s="39" t="str">
        <f t="shared" si="19"/>
        <v/>
      </c>
    </row>
    <row r="655" spans="10:23" ht="21.75" thickTop="1" thickBot="1">
      <c r="J655" s="221"/>
      <c r="K655" s="222"/>
      <c r="L655" s="221"/>
      <c r="M655" s="222"/>
      <c r="N655" s="221"/>
      <c r="O655" s="222"/>
      <c r="P655" s="221"/>
      <c r="Q655" s="222"/>
      <c r="R655" s="221"/>
      <c r="S655" s="222"/>
      <c r="T655" s="221"/>
      <c r="U655" s="222"/>
      <c r="V655" s="169" t="str">
        <f t="shared" si="18"/>
        <v/>
      </c>
      <c r="W655" s="39" t="str">
        <f t="shared" si="19"/>
        <v/>
      </c>
    </row>
    <row r="656" spans="10:23" ht="21.75" thickTop="1" thickBot="1">
      <c r="J656" s="221"/>
      <c r="K656" s="222"/>
      <c r="L656" s="221"/>
      <c r="M656" s="222"/>
      <c r="N656" s="221"/>
      <c r="O656" s="222"/>
      <c r="P656" s="221"/>
      <c r="Q656" s="222"/>
      <c r="R656" s="221"/>
      <c r="S656" s="222"/>
      <c r="T656" s="221"/>
      <c r="U656" s="222"/>
      <c r="V656" s="169" t="str">
        <f t="shared" si="18"/>
        <v/>
      </c>
      <c r="W656" s="39" t="str">
        <f t="shared" si="19"/>
        <v/>
      </c>
    </row>
    <row r="657" spans="10:23" ht="21.75" thickTop="1" thickBot="1">
      <c r="J657" s="221"/>
      <c r="K657" s="222"/>
      <c r="L657" s="221"/>
      <c r="M657" s="222"/>
      <c r="N657" s="221"/>
      <c r="O657" s="222"/>
      <c r="P657" s="221"/>
      <c r="Q657" s="222"/>
      <c r="R657" s="221"/>
      <c r="S657" s="222"/>
      <c r="T657" s="221"/>
      <c r="U657" s="222"/>
      <c r="V657" s="169" t="str">
        <f t="shared" si="18"/>
        <v/>
      </c>
      <c r="W657" s="39" t="str">
        <f t="shared" si="19"/>
        <v/>
      </c>
    </row>
    <row r="658" spans="10:23" ht="21.75" thickTop="1" thickBot="1">
      <c r="J658" s="221"/>
      <c r="K658" s="222"/>
      <c r="L658" s="221"/>
      <c r="M658" s="222"/>
      <c r="N658" s="221"/>
      <c r="O658" s="222"/>
      <c r="P658" s="221"/>
      <c r="Q658" s="222"/>
      <c r="R658" s="221"/>
      <c r="S658" s="222"/>
      <c r="T658" s="221"/>
      <c r="U658" s="222"/>
      <c r="V658" s="169" t="str">
        <f t="shared" si="18"/>
        <v/>
      </c>
      <c r="W658" s="39" t="str">
        <f t="shared" si="19"/>
        <v/>
      </c>
    </row>
    <row r="659" spans="10:23" ht="21.75" thickTop="1" thickBot="1">
      <c r="J659" s="221"/>
      <c r="K659" s="222"/>
      <c r="L659" s="221"/>
      <c r="M659" s="222"/>
      <c r="N659" s="221"/>
      <c r="O659" s="222"/>
      <c r="P659" s="221"/>
      <c r="Q659" s="222"/>
      <c r="R659" s="221"/>
      <c r="S659" s="222"/>
      <c r="T659" s="221"/>
      <c r="U659" s="222"/>
      <c r="V659" s="169" t="str">
        <f t="shared" si="18"/>
        <v/>
      </c>
      <c r="W659" s="39" t="str">
        <f t="shared" si="19"/>
        <v/>
      </c>
    </row>
    <row r="660" spans="10:23" ht="21.75" thickTop="1" thickBot="1">
      <c r="J660" s="221"/>
      <c r="K660" s="222"/>
      <c r="L660" s="221"/>
      <c r="M660" s="222"/>
      <c r="N660" s="221"/>
      <c r="O660" s="222"/>
      <c r="P660" s="221"/>
      <c r="Q660" s="222"/>
      <c r="R660" s="221"/>
      <c r="S660" s="222"/>
      <c r="T660" s="221"/>
      <c r="U660" s="222"/>
      <c r="V660" s="169" t="str">
        <f t="shared" si="18"/>
        <v/>
      </c>
      <c r="W660" s="39" t="str">
        <f t="shared" si="19"/>
        <v/>
      </c>
    </row>
    <row r="661" spans="10:23" ht="21.75" thickTop="1" thickBot="1">
      <c r="J661" s="221"/>
      <c r="K661" s="222"/>
      <c r="L661" s="221"/>
      <c r="M661" s="222"/>
      <c r="N661" s="221"/>
      <c r="O661" s="222"/>
      <c r="P661" s="221"/>
      <c r="Q661" s="222"/>
      <c r="R661" s="221"/>
      <c r="S661" s="222"/>
      <c r="T661" s="221"/>
      <c r="U661" s="222"/>
      <c r="V661" s="169" t="str">
        <f t="shared" si="18"/>
        <v/>
      </c>
      <c r="W661" s="39" t="str">
        <f t="shared" si="19"/>
        <v/>
      </c>
    </row>
    <row r="662" spans="10:23" ht="21.75" thickTop="1" thickBot="1">
      <c r="J662" s="221"/>
      <c r="K662" s="222"/>
      <c r="L662" s="221"/>
      <c r="M662" s="222"/>
      <c r="N662" s="221"/>
      <c r="O662" s="222"/>
      <c r="P662" s="221"/>
      <c r="Q662" s="222"/>
      <c r="R662" s="221"/>
      <c r="S662" s="222"/>
      <c r="T662" s="221"/>
      <c r="U662" s="222"/>
      <c r="V662" s="169" t="str">
        <f t="shared" si="18"/>
        <v/>
      </c>
      <c r="W662" s="39" t="str">
        <f t="shared" si="19"/>
        <v/>
      </c>
    </row>
    <row r="663" spans="10:23" ht="21.75" thickTop="1" thickBot="1">
      <c r="J663" s="221"/>
      <c r="K663" s="222"/>
      <c r="L663" s="221"/>
      <c r="M663" s="222"/>
      <c r="N663" s="221"/>
      <c r="O663" s="222"/>
      <c r="P663" s="221"/>
      <c r="Q663" s="222"/>
      <c r="R663" s="221"/>
      <c r="S663" s="222"/>
      <c r="T663" s="221"/>
      <c r="U663" s="222"/>
      <c r="V663" s="169" t="str">
        <f t="shared" si="18"/>
        <v/>
      </c>
      <c r="W663" s="39" t="str">
        <f t="shared" si="19"/>
        <v/>
      </c>
    </row>
    <row r="664" spans="10:23" ht="21.75" thickTop="1" thickBot="1">
      <c r="J664" s="221"/>
      <c r="K664" s="222"/>
      <c r="L664" s="221"/>
      <c r="M664" s="222"/>
      <c r="N664" s="221"/>
      <c r="O664" s="222"/>
      <c r="P664" s="221"/>
      <c r="Q664" s="222"/>
      <c r="R664" s="221"/>
      <c r="S664" s="222"/>
      <c r="T664" s="221"/>
      <c r="U664" s="222"/>
      <c r="V664" s="169" t="str">
        <f t="shared" si="18"/>
        <v/>
      </c>
      <c r="W664" s="39" t="str">
        <f t="shared" si="19"/>
        <v/>
      </c>
    </row>
    <row r="665" spans="10:23" ht="21.75" thickTop="1" thickBot="1">
      <c r="J665" s="221"/>
      <c r="K665" s="222"/>
      <c r="L665" s="221"/>
      <c r="M665" s="222"/>
      <c r="N665" s="221"/>
      <c r="O665" s="222"/>
      <c r="P665" s="221"/>
      <c r="Q665" s="222"/>
      <c r="R665" s="221"/>
      <c r="S665" s="222"/>
      <c r="T665" s="221"/>
      <c r="U665" s="222"/>
      <c r="V665" s="169" t="str">
        <f t="shared" si="18"/>
        <v/>
      </c>
      <c r="W665" s="39" t="str">
        <f t="shared" si="19"/>
        <v/>
      </c>
    </row>
    <row r="666" spans="10:23" ht="21.75" thickTop="1" thickBot="1">
      <c r="J666" s="221"/>
      <c r="K666" s="222"/>
      <c r="L666" s="221"/>
      <c r="M666" s="222"/>
      <c r="N666" s="221"/>
      <c r="O666" s="222"/>
      <c r="P666" s="221"/>
      <c r="Q666" s="222"/>
      <c r="R666" s="221"/>
      <c r="S666" s="222"/>
      <c r="T666" s="221"/>
      <c r="U666" s="222"/>
      <c r="V666" s="169" t="str">
        <f t="shared" si="18"/>
        <v/>
      </c>
      <c r="W666" s="39" t="str">
        <f t="shared" si="19"/>
        <v/>
      </c>
    </row>
    <row r="667" spans="10:23" ht="21.75" thickTop="1" thickBot="1">
      <c r="J667" s="221"/>
      <c r="K667" s="222"/>
      <c r="L667" s="221"/>
      <c r="M667" s="222"/>
      <c r="N667" s="221"/>
      <c r="O667" s="222"/>
      <c r="P667" s="221"/>
      <c r="Q667" s="222"/>
      <c r="R667" s="221"/>
      <c r="S667" s="222"/>
      <c r="T667" s="221"/>
      <c r="U667" s="222"/>
      <c r="V667" s="169" t="str">
        <f t="shared" si="18"/>
        <v/>
      </c>
      <c r="W667" s="39" t="str">
        <f t="shared" si="19"/>
        <v/>
      </c>
    </row>
    <row r="668" spans="10:23" ht="21.75" thickTop="1" thickBot="1">
      <c r="J668" s="221"/>
      <c r="K668" s="222"/>
      <c r="L668" s="221"/>
      <c r="M668" s="222"/>
      <c r="N668" s="221"/>
      <c r="O668" s="222"/>
      <c r="P668" s="221"/>
      <c r="Q668" s="222"/>
      <c r="R668" s="221"/>
      <c r="S668" s="222"/>
      <c r="T668" s="221"/>
      <c r="U668" s="222"/>
      <c r="V668" s="169" t="str">
        <f t="shared" si="18"/>
        <v/>
      </c>
      <c r="W668" s="39" t="str">
        <f t="shared" si="19"/>
        <v/>
      </c>
    </row>
    <row r="669" spans="10:23" ht="21.75" thickTop="1" thickBot="1">
      <c r="J669" s="221"/>
      <c r="K669" s="222"/>
      <c r="L669" s="221"/>
      <c r="M669" s="222"/>
      <c r="N669" s="221"/>
      <c r="O669" s="222"/>
      <c r="P669" s="221"/>
      <c r="Q669" s="222"/>
      <c r="R669" s="221"/>
      <c r="S669" s="222"/>
      <c r="T669" s="221"/>
      <c r="U669" s="222"/>
      <c r="V669" s="169" t="str">
        <f t="shared" ref="V669:V732" si="20">IF(AND(COUNTA(K669,M669,O669,Q669,S669,U669)=0,COUNTA(J669,L669,N669,P669,R669,T669)=6),"x","")</f>
        <v/>
      </c>
      <c r="W669" s="39" t="str">
        <f t="shared" ref="W669:W732" si="21">IF(COUNTA(K669,M669,O669,Q669,S669,U669)=1,"x","")</f>
        <v/>
      </c>
    </row>
    <row r="670" spans="10:23" ht="21.75" thickTop="1" thickBot="1">
      <c r="J670" s="221"/>
      <c r="K670" s="222"/>
      <c r="L670" s="221"/>
      <c r="M670" s="222"/>
      <c r="N670" s="221"/>
      <c r="O670" s="222"/>
      <c r="P670" s="221"/>
      <c r="Q670" s="222"/>
      <c r="R670" s="221"/>
      <c r="S670" s="222"/>
      <c r="T670" s="221"/>
      <c r="U670" s="222"/>
      <c r="V670" s="169" t="str">
        <f t="shared" si="20"/>
        <v/>
      </c>
      <c r="W670" s="39" t="str">
        <f t="shared" si="21"/>
        <v/>
      </c>
    </row>
    <row r="671" spans="10:23" ht="21.75" thickTop="1" thickBot="1">
      <c r="J671" s="221"/>
      <c r="K671" s="222"/>
      <c r="L671" s="221"/>
      <c r="M671" s="222"/>
      <c r="N671" s="221"/>
      <c r="O671" s="222"/>
      <c r="P671" s="221"/>
      <c r="Q671" s="222"/>
      <c r="R671" s="221"/>
      <c r="S671" s="222"/>
      <c r="T671" s="221"/>
      <c r="U671" s="222"/>
      <c r="V671" s="169" t="str">
        <f t="shared" si="20"/>
        <v/>
      </c>
      <c r="W671" s="39" t="str">
        <f t="shared" si="21"/>
        <v/>
      </c>
    </row>
    <row r="672" spans="10:23" ht="21.75" thickTop="1" thickBot="1">
      <c r="J672" s="221"/>
      <c r="K672" s="222"/>
      <c r="L672" s="221"/>
      <c r="M672" s="222"/>
      <c r="N672" s="221"/>
      <c r="O672" s="222"/>
      <c r="P672" s="221"/>
      <c r="Q672" s="222"/>
      <c r="R672" s="221"/>
      <c r="S672" s="222"/>
      <c r="T672" s="221"/>
      <c r="U672" s="222"/>
      <c r="V672" s="169" t="str">
        <f t="shared" si="20"/>
        <v/>
      </c>
      <c r="W672" s="39" t="str">
        <f t="shared" si="21"/>
        <v/>
      </c>
    </row>
    <row r="673" spans="10:23" ht="21.75" thickTop="1" thickBot="1">
      <c r="J673" s="221"/>
      <c r="K673" s="222"/>
      <c r="L673" s="221"/>
      <c r="M673" s="222"/>
      <c r="N673" s="221"/>
      <c r="O673" s="222"/>
      <c r="P673" s="221"/>
      <c r="Q673" s="222"/>
      <c r="R673" s="221"/>
      <c r="S673" s="222"/>
      <c r="T673" s="221"/>
      <c r="U673" s="222"/>
      <c r="V673" s="169" t="str">
        <f t="shared" si="20"/>
        <v/>
      </c>
      <c r="W673" s="39" t="str">
        <f t="shared" si="21"/>
        <v/>
      </c>
    </row>
    <row r="674" spans="10:23" ht="21.75" thickTop="1" thickBot="1">
      <c r="J674" s="221"/>
      <c r="K674" s="222"/>
      <c r="L674" s="221"/>
      <c r="M674" s="222"/>
      <c r="N674" s="221"/>
      <c r="O674" s="222"/>
      <c r="P674" s="221"/>
      <c r="Q674" s="222"/>
      <c r="R674" s="221"/>
      <c r="S674" s="222"/>
      <c r="T674" s="221"/>
      <c r="U674" s="222"/>
      <c r="V674" s="169" t="str">
        <f t="shared" si="20"/>
        <v/>
      </c>
      <c r="W674" s="39" t="str">
        <f t="shared" si="21"/>
        <v/>
      </c>
    </row>
    <row r="675" spans="10:23" ht="21.75" thickTop="1" thickBot="1">
      <c r="J675" s="221"/>
      <c r="K675" s="222"/>
      <c r="L675" s="221"/>
      <c r="M675" s="222"/>
      <c r="N675" s="221"/>
      <c r="O675" s="222"/>
      <c r="P675" s="221"/>
      <c r="Q675" s="222"/>
      <c r="R675" s="221"/>
      <c r="S675" s="222"/>
      <c r="T675" s="221"/>
      <c r="U675" s="222"/>
      <c r="V675" s="169" t="str">
        <f t="shared" si="20"/>
        <v/>
      </c>
      <c r="W675" s="39" t="str">
        <f t="shared" si="21"/>
        <v/>
      </c>
    </row>
    <row r="676" spans="10:23" ht="21.75" thickTop="1" thickBot="1">
      <c r="J676" s="221"/>
      <c r="K676" s="222"/>
      <c r="L676" s="221"/>
      <c r="M676" s="222"/>
      <c r="N676" s="221"/>
      <c r="O676" s="222"/>
      <c r="P676" s="221"/>
      <c r="Q676" s="222"/>
      <c r="R676" s="221"/>
      <c r="S676" s="222"/>
      <c r="T676" s="221"/>
      <c r="U676" s="222"/>
      <c r="V676" s="169" t="str">
        <f t="shared" si="20"/>
        <v/>
      </c>
      <c r="W676" s="39" t="str">
        <f t="shared" si="21"/>
        <v/>
      </c>
    </row>
    <row r="677" spans="10:23" ht="21.75" thickTop="1" thickBot="1">
      <c r="J677" s="221"/>
      <c r="K677" s="222"/>
      <c r="L677" s="221"/>
      <c r="M677" s="222"/>
      <c r="N677" s="221"/>
      <c r="O677" s="222"/>
      <c r="P677" s="221"/>
      <c r="Q677" s="222"/>
      <c r="R677" s="221"/>
      <c r="S677" s="222"/>
      <c r="T677" s="221"/>
      <c r="U677" s="222"/>
      <c r="V677" s="169" t="str">
        <f t="shared" si="20"/>
        <v/>
      </c>
      <c r="W677" s="39" t="str">
        <f t="shared" si="21"/>
        <v/>
      </c>
    </row>
    <row r="678" spans="10:23" ht="21.75" thickTop="1" thickBot="1">
      <c r="J678" s="221"/>
      <c r="K678" s="222"/>
      <c r="L678" s="221"/>
      <c r="M678" s="222"/>
      <c r="N678" s="221"/>
      <c r="O678" s="222"/>
      <c r="P678" s="221"/>
      <c r="Q678" s="222"/>
      <c r="R678" s="221"/>
      <c r="S678" s="222"/>
      <c r="T678" s="221"/>
      <c r="U678" s="222"/>
      <c r="V678" s="169" t="str">
        <f t="shared" si="20"/>
        <v/>
      </c>
      <c r="W678" s="39" t="str">
        <f t="shared" si="21"/>
        <v/>
      </c>
    </row>
    <row r="679" spans="10:23" ht="21.75" thickTop="1" thickBot="1">
      <c r="J679" s="221"/>
      <c r="K679" s="222"/>
      <c r="L679" s="221"/>
      <c r="M679" s="222"/>
      <c r="N679" s="221"/>
      <c r="O679" s="222"/>
      <c r="P679" s="221"/>
      <c r="Q679" s="222"/>
      <c r="R679" s="221"/>
      <c r="S679" s="222"/>
      <c r="T679" s="221"/>
      <c r="U679" s="222"/>
      <c r="V679" s="169" t="str">
        <f t="shared" si="20"/>
        <v/>
      </c>
      <c r="W679" s="39" t="str">
        <f t="shared" si="21"/>
        <v/>
      </c>
    </row>
    <row r="680" spans="10:23" ht="21.75" thickTop="1" thickBot="1">
      <c r="J680" s="221"/>
      <c r="K680" s="222"/>
      <c r="L680" s="221"/>
      <c r="M680" s="222"/>
      <c r="N680" s="221"/>
      <c r="O680" s="222"/>
      <c r="P680" s="221"/>
      <c r="Q680" s="222"/>
      <c r="R680" s="221"/>
      <c r="S680" s="222"/>
      <c r="T680" s="221"/>
      <c r="U680" s="222"/>
      <c r="V680" s="169" t="str">
        <f t="shared" si="20"/>
        <v/>
      </c>
      <c r="W680" s="39" t="str">
        <f t="shared" si="21"/>
        <v/>
      </c>
    </row>
    <row r="681" spans="10:23" ht="21.75" thickTop="1" thickBot="1">
      <c r="J681" s="221"/>
      <c r="K681" s="222"/>
      <c r="L681" s="221"/>
      <c r="M681" s="222"/>
      <c r="N681" s="221"/>
      <c r="O681" s="222"/>
      <c r="P681" s="221"/>
      <c r="Q681" s="222"/>
      <c r="R681" s="221"/>
      <c r="S681" s="222"/>
      <c r="T681" s="221"/>
      <c r="U681" s="222"/>
      <c r="V681" s="169" t="str">
        <f t="shared" si="20"/>
        <v/>
      </c>
      <c r="W681" s="39" t="str">
        <f t="shared" si="21"/>
        <v/>
      </c>
    </row>
    <row r="682" spans="10:23" ht="21.75" thickTop="1" thickBot="1">
      <c r="J682" s="221"/>
      <c r="K682" s="222"/>
      <c r="L682" s="221"/>
      <c r="M682" s="222"/>
      <c r="N682" s="221"/>
      <c r="O682" s="222"/>
      <c r="P682" s="221"/>
      <c r="Q682" s="222"/>
      <c r="R682" s="221"/>
      <c r="S682" s="222"/>
      <c r="T682" s="221"/>
      <c r="U682" s="222"/>
      <c r="V682" s="169" t="str">
        <f t="shared" si="20"/>
        <v/>
      </c>
      <c r="W682" s="39" t="str">
        <f t="shared" si="21"/>
        <v/>
      </c>
    </row>
    <row r="683" spans="10:23" ht="21.75" thickTop="1" thickBot="1">
      <c r="J683" s="221"/>
      <c r="K683" s="222"/>
      <c r="L683" s="221"/>
      <c r="M683" s="222"/>
      <c r="N683" s="221"/>
      <c r="O683" s="222"/>
      <c r="P683" s="221"/>
      <c r="Q683" s="222"/>
      <c r="R683" s="221"/>
      <c r="S683" s="222"/>
      <c r="T683" s="221"/>
      <c r="U683" s="222"/>
      <c r="V683" s="169" t="str">
        <f t="shared" si="20"/>
        <v/>
      </c>
      <c r="W683" s="39" t="str">
        <f t="shared" si="21"/>
        <v/>
      </c>
    </row>
    <row r="684" spans="10:23" ht="21.75" thickTop="1" thickBot="1">
      <c r="J684" s="221"/>
      <c r="K684" s="222"/>
      <c r="L684" s="221"/>
      <c r="M684" s="222"/>
      <c r="N684" s="221"/>
      <c r="O684" s="222"/>
      <c r="P684" s="221"/>
      <c r="Q684" s="222"/>
      <c r="R684" s="221"/>
      <c r="S684" s="222"/>
      <c r="T684" s="221"/>
      <c r="U684" s="222"/>
      <c r="V684" s="169" t="str">
        <f t="shared" si="20"/>
        <v/>
      </c>
      <c r="W684" s="39" t="str">
        <f t="shared" si="21"/>
        <v/>
      </c>
    </row>
    <row r="685" spans="10:23" ht="21.75" thickTop="1" thickBot="1">
      <c r="J685" s="221"/>
      <c r="K685" s="222"/>
      <c r="L685" s="221"/>
      <c r="M685" s="222"/>
      <c r="N685" s="221"/>
      <c r="O685" s="222"/>
      <c r="P685" s="221"/>
      <c r="Q685" s="222"/>
      <c r="R685" s="221"/>
      <c r="S685" s="222"/>
      <c r="T685" s="221"/>
      <c r="U685" s="222"/>
      <c r="V685" s="169" t="str">
        <f t="shared" si="20"/>
        <v/>
      </c>
      <c r="W685" s="39" t="str">
        <f t="shared" si="21"/>
        <v/>
      </c>
    </row>
    <row r="686" spans="10:23" ht="21.75" thickTop="1" thickBot="1">
      <c r="J686" s="221"/>
      <c r="K686" s="222"/>
      <c r="L686" s="221"/>
      <c r="M686" s="222"/>
      <c r="N686" s="221"/>
      <c r="O686" s="222"/>
      <c r="P686" s="221"/>
      <c r="Q686" s="222"/>
      <c r="R686" s="221"/>
      <c r="S686" s="222"/>
      <c r="T686" s="221"/>
      <c r="U686" s="222"/>
      <c r="V686" s="169" t="str">
        <f t="shared" si="20"/>
        <v/>
      </c>
      <c r="W686" s="39" t="str">
        <f t="shared" si="21"/>
        <v/>
      </c>
    </row>
    <row r="687" spans="10:23" ht="21.75" thickTop="1" thickBot="1">
      <c r="J687" s="221"/>
      <c r="K687" s="222"/>
      <c r="L687" s="221"/>
      <c r="M687" s="222"/>
      <c r="N687" s="221"/>
      <c r="O687" s="222"/>
      <c r="P687" s="221"/>
      <c r="Q687" s="222"/>
      <c r="R687" s="221"/>
      <c r="S687" s="222"/>
      <c r="T687" s="221"/>
      <c r="U687" s="222"/>
      <c r="V687" s="169" t="str">
        <f t="shared" si="20"/>
        <v/>
      </c>
      <c r="W687" s="39" t="str">
        <f t="shared" si="21"/>
        <v/>
      </c>
    </row>
    <row r="688" spans="10:23" ht="21.75" thickTop="1" thickBot="1">
      <c r="J688" s="221"/>
      <c r="K688" s="222"/>
      <c r="L688" s="221"/>
      <c r="M688" s="222"/>
      <c r="N688" s="221"/>
      <c r="O688" s="222"/>
      <c r="P688" s="221"/>
      <c r="Q688" s="222"/>
      <c r="R688" s="221"/>
      <c r="S688" s="222"/>
      <c r="T688" s="221"/>
      <c r="U688" s="222"/>
      <c r="V688" s="169" t="str">
        <f t="shared" si="20"/>
        <v/>
      </c>
      <c r="W688" s="39" t="str">
        <f t="shared" si="21"/>
        <v/>
      </c>
    </row>
    <row r="689" spans="10:23" ht="21.75" thickTop="1" thickBot="1">
      <c r="J689" s="221"/>
      <c r="K689" s="222"/>
      <c r="L689" s="221"/>
      <c r="M689" s="222"/>
      <c r="N689" s="221"/>
      <c r="O689" s="222"/>
      <c r="P689" s="221"/>
      <c r="Q689" s="222"/>
      <c r="R689" s="221"/>
      <c r="S689" s="222"/>
      <c r="T689" s="221"/>
      <c r="U689" s="222"/>
      <c r="V689" s="169" t="str">
        <f t="shared" si="20"/>
        <v/>
      </c>
      <c r="W689" s="39" t="str">
        <f t="shared" si="21"/>
        <v/>
      </c>
    </row>
    <row r="690" spans="10:23" ht="21.75" thickTop="1" thickBot="1">
      <c r="J690" s="221"/>
      <c r="K690" s="222"/>
      <c r="L690" s="221"/>
      <c r="M690" s="222"/>
      <c r="N690" s="221"/>
      <c r="O690" s="222"/>
      <c r="P690" s="221"/>
      <c r="Q690" s="222"/>
      <c r="R690" s="221"/>
      <c r="S690" s="222"/>
      <c r="T690" s="221"/>
      <c r="U690" s="222"/>
      <c r="V690" s="169" t="str">
        <f t="shared" si="20"/>
        <v/>
      </c>
      <c r="W690" s="39" t="str">
        <f t="shared" si="21"/>
        <v/>
      </c>
    </row>
    <row r="691" spans="10:23" ht="21.75" thickTop="1" thickBot="1">
      <c r="J691" s="221"/>
      <c r="K691" s="222"/>
      <c r="L691" s="221"/>
      <c r="M691" s="222"/>
      <c r="N691" s="221"/>
      <c r="O691" s="222"/>
      <c r="P691" s="221"/>
      <c r="Q691" s="222"/>
      <c r="R691" s="221"/>
      <c r="S691" s="222"/>
      <c r="T691" s="221"/>
      <c r="U691" s="222"/>
      <c r="V691" s="169" t="str">
        <f t="shared" si="20"/>
        <v/>
      </c>
      <c r="W691" s="39" t="str">
        <f t="shared" si="21"/>
        <v/>
      </c>
    </row>
    <row r="692" spans="10:23" ht="21.75" thickTop="1" thickBot="1">
      <c r="J692" s="221"/>
      <c r="K692" s="222"/>
      <c r="L692" s="221"/>
      <c r="M692" s="222"/>
      <c r="N692" s="221"/>
      <c r="O692" s="222"/>
      <c r="P692" s="221"/>
      <c r="Q692" s="222"/>
      <c r="R692" s="221"/>
      <c r="S692" s="222"/>
      <c r="T692" s="221"/>
      <c r="U692" s="222"/>
      <c r="V692" s="169" t="str">
        <f t="shared" si="20"/>
        <v/>
      </c>
      <c r="W692" s="39" t="str">
        <f t="shared" si="21"/>
        <v/>
      </c>
    </row>
    <row r="693" spans="10:23" ht="21.75" thickTop="1" thickBot="1">
      <c r="J693" s="221"/>
      <c r="K693" s="222"/>
      <c r="L693" s="221"/>
      <c r="M693" s="222"/>
      <c r="N693" s="221"/>
      <c r="O693" s="222"/>
      <c r="P693" s="221"/>
      <c r="Q693" s="222"/>
      <c r="R693" s="221"/>
      <c r="S693" s="222"/>
      <c r="T693" s="221"/>
      <c r="U693" s="222"/>
      <c r="V693" s="169" t="str">
        <f t="shared" si="20"/>
        <v/>
      </c>
      <c r="W693" s="39" t="str">
        <f t="shared" si="21"/>
        <v/>
      </c>
    </row>
    <row r="694" spans="10:23" ht="21.75" thickTop="1" thickBot="1">
      <c r="J694" s="221"/>
      <c r="K694" s="222"/>
      <c r="L694" s="221"/>
      <c r="M694" s="222"/>
      <c r="N694" s="221"/>
      <c r="O694" s="222"/>
      <c r="P694" s="221"/>
      <c r="Q694" s="222"/>
      <c r="R694" s="221"/>
      <c r="S694" s="222"/>
      <c r="T694" s="221"/>
      <c r="U694" s="222"/>
      <c r="V694" s="169" t="str">
        <f t="shared" si="20"/>
        <v/>
      </c>
      <c r="W694" s="39" t="str">
        <f t="shared" si="21"/>
        <v/>
      </c>
    </row>
    <row r="695" spans="10:23" ht="21.75" thickTop="1" thickBot="1">
      <c r="J695" s="221"/>
      <c r="K695" s="222"/>
      <c r="L695" s="221"/>
      <c r="M695" s="222"/>
      <c r="N695" s="221"/>
      <c r="O695" s="222"/>
      <c r="P695" s="221"/>
      <c r="Q695" s="222"/>
      <c r="R695" s="221"/>
      <c r="S695" s="222"/>
      <c r="T695" s="221"/>
      <c r="U695" s="222"/>
      <c r="V695" s="169" t="str">
        <f t="shared" si="20"/>
        <v/>
      </c>
      <c r="W695" s="39" t="str">
        <f t="shared" si="21"/>
        <v/>
      </c>
    </row>
    <row r="696" spans="10:23" ht="21.75" thickTop="1" thickBot="1">
      <c r="J696" s="221"/>
      <c r="K696" s="222"/>
      <c r="L696" s="221"/>
      <c r="M696" s="222"/>
      <c r="N696" s="221"/>
      <c r="O696" s="222"/>
      <c r="P696" s="221"/>
      <c r="Q696" s="222"/>
      <c r="R696" s="221"/>
      <c r="S696" s="222"/>
      <c r="T696" s="221"/>
      <c r="U696" s="222"/>
      <c r="V696" s="169" t="str">
        <f t="shared" si="20"/>
        <v/>
      </c>
      <c r="W696" s="39" t="str">
        <f t="shared" si="21"/>
        <v/>
      </c>
    </row>
    <row r="697" spans="10:23" ht="21.75" thickTop="1" thickBot="1">
      <c r="J697" s="221"/>
      <c r="K697" s="222"/>
      <c r="L697" s="221"/>
      <c r="M697" s="222"/>
      <c r="N697" s="221"/>
      <c r="O697" s="222"/>
      <c r="P697" s="221"/>
      <c r="Q697" s="222"/>
      <c r="R697" s="221"/>
      <c r="S697" s="222"/>
      <c r="T697" s="221"/>
      <c r="U697" s="222"/>
      <c r="V697" s="169" t="str">
        <f t="shared" si="20"/>
        <v/>
      </c>
      <c r="W697" s="39" t="str">
        <f t="shared" si="21"/>
        <v/>
      </c>
    </row>
    <row r="698" spans="10:23" ht="21.75" thickTop="1" thickBot="1">
      <c r="J698" s="221"/>
      <c r="K698" s="222"/>
      <c r="L698" s="221"/>
      <c r="M698" s="222"/>
      <c r="N698" s="221"/>
      <c r="O698" s="222"/>
      <c r="P698" s="221"/>
      <c r="Q698" s="222"/>
      <c r="R698" s="221"/>
      <c r="S698" s="222"/>
      <c r="T698" s="221"/>
      <c r="U698" s="222"/>
      <c r="V698" s="169" t="str">
        <f t="shared" si="20"/>
        <v/>
      </c>
      <c r="W698" s="39" t="str">
        <f t="shared" si="21"/>
        <v/>
      </c>
    </row>
    <row r="699" spans="10:23" ht="21.75" thickTop="1" thickBot="1">
      <c r="J699" s="221"/>
      <c r="K699" s="222"/>
      <c r="L699" s="221"/>
      <c r="M699" s="222"/>
      <c r="N699" s="221"/>
      <c r="O699" s="222"/>
      <c r="P699" s="221"/>
      <c r="Q699" s="222"/>
      <c r="R699" s="221"/>
      <c r="S699" s="222"/>
      <c r="T699" s="221"/>
      <c r="U699" s="222"/>
      <c r="V699" s="169" t="str">
        <f t="shared" si="20"/>
        <v/>
      </c>
      <c r="W699" s="39" t="str">
        <f t="shared" si="21"/>
        <v/>
      </c>
    </row>
    <row r="700" spans="10:23" ht="21.75" thickTop="1" thickBot="1">
      <c r="J700" s="221"/>
      <c r="K700" s="222"/>
      <c r="L700" s="221"/>
      <c r="M700" s="222"/>
      <c r="N700" s="221"/>
      <c r="O700" s="222"/>
      <c r="P700" s="221"/>
      <c r="Q700" s="222"/>
      <c r="R700" s="221"/>
      <c r="S700" s="222"/>
      <c r="T700" s="221"/>
      <c r="U700" s="222"/>
      <c r="V700" s="169" t="str">
        <f t="shared" si="20"/>
        <v/>
      </c>
      <c r="W700" s="39" t="str">
        <f t="shared" si="21"/>
        <v/>
      </c>
    </row>
    <row r="701" spans="10:23" ht="21.75" thickTop="1" thickBot="1">
      <c r="J701" s="221"/>
      <c r="K701" s="222"/>
      <c r="L701" s="221"/>
      <c r="M701" s="222"/>
      <c r="N701" s="221"/>
      <c r="O701" s="222"/>
      <c r="P701" s="221"/>
      <c r="Q701" s="222"/>
      <c r="R701" s="221"/>
      <c r="S701" s="222"/>
      <c r="T701" s="221"/>
      <c r="U701" s="222"/>
      <c r="V701" s="169" t="str">
        <f t="shared" si="20"/>
        <v/>
      </c>
      <c r="W701" s="39" t="str">
        <f t="shared" si="21"/>
        <v/>
      </c>
    </row>
    <row r="702" spans="10:23" ht="21.75" thickTop="1" thickBot="1">
      <c r="J702" s="221"/>
      <c r="K702" s="222"/>
      <c r="L702" s="221"/>
      <c r="M702" s="222"/>
      <c r="N702" s="221"/>
      <c r="O702" s="222"/>
      <c r="P702" s="221"/>
      <c r="Q702" s="222"/>
      <c r="R702" s="221"/>
      <c r="S702" s="222"/>
      <c r="T702" s="221"/>
      <c r="U702" s="222"/>
      <c r="V702" s="169" t="str">
        <f t="shared" si="20"/>
        <v/>
      </c>
      <c r="W702" s="39" t="str">
        <f t="shared" si="21"/>
        <v/>
      </c>
    </row>
    <row r="703" spans="10:23" ht="21.75" thickTop="1" thickBot="1">
      <c r="J703" s="221"/>
      <c r="K703" s="222"/>
      <c r="L703" s="221"/>
      <c r="M703" s="222"/>
      <c r="N703" s="221"/>
      <c r="O703" s="222"/>
      <c r="P703" s="221"/>
      <c r="Q703" s="222"/>
      <c r="R703" s="221"/>
      <c r="S703" s="222"/>
      <c r="T703" s="221"/>
      <c r="U703" s="222"/>
      <c r="V703" s="169" t="str">
        <f t="shared" si="20"/>
        <v/>
      </c>
      <c r="W703" s="39" t="str">
        <f t="shared" si="21"/>
        <v/>
      </c>
    </row>
    <row r="704" spans="10:23" ht="21.75" thickTop="1" thickBot="1">
      <c r="J704" s="221"/>
      <c r="K704" s="222"/>
      <c r="L704" s="221"/>
      <c r="M704" s="222"/>
      <c r="N704" s="221"/>
      <c r="O704" s="222"/>
      <c r="P704" s="221"/>
      <c r="Q704" s="222"/>
      <c r="R704" s="221"/>
      <c r="S704" s="222"/>
      <c r="T704" s="221"/>
      <c r="U704" s="222"/>
      <c r="V704" s="169" t="str">
        <f t="shared" si="20"/>
        <v/>
      </c>
      <c r="W704" s="39" t="str">
        <f t="shared" si="21"/>
        <v/>
      </c>
    </row>
    <row r="705" spans="10:23" ht="21.75" thickTop="1" thickBot="1">
      <c r="J705" s="221"/>
      <c r="K705" s="222"/>
      <c r="L705" s="221"/>
      <c r="M705" s="222"/>
      <c r="N705" s="221"/>
      <c r="O705" s="222"/>
      <c r="P705" s="221"/>
      <c r="Q705" s="222"/>
      <c r="R705" s="221"/>
      <c r="S705" s="222"/>
      <c r="T705" s="221"/>
      <c r="U705" s="222"/>
      <c r="V705" s="169" t="str">
        <f t="shared" si="20"/>
        <v/>
      </c>
      <c r="W705" s="39" t="str">
        <f t="shared" si="21"/>
        <v/>
      </c>
    </row>
    <row r="706" spans="10:23" ht="21.75" thickTop="1" thickBot="1">
      <c r="J706" s="221"/>
      <c r="K706" s="222"/>
      <c r="L706" s="221"/>
      <c r="M706" s="222"/>
      <c r="N706" s="221"/>
      <c r="O706" s="222"/>
      <c r="P706" s="221"/>
      <c r="Q706" s="222"/>
      <c r="R706" s="221"/>
      <c r="S706" s="222"/>
      <c r="T706" s="221"/>
      <c r="U706" s="222"/>
      <c r="V706" s="169" t="str">
        <f t="shared" si="20"/>
        <v/>
      </c>
      <c r="W706" s="39" t="str">
        <f t="shared" si="21"/>
        <v/>
      </c>
    </row>
    <row r="707" spans="10:23" ht="21.75" thickTop="1" thickBot="1">
      <c r="J707" s="221"/>
      <c r="K707" s="222"/>
      <c r="L707" s="221"/>
      <c r="M707" s="222"/>
      <c r="N707" s="221"/>
      <c r="O707" s="222"/>
      <c r="P707" s="221"/>
      <c r="Q707" s="222"/>
      <c r="R707" s="221"/>
      <c r="S707" s="222"/>
      <c r="T707" s="221"/>
      <c r="U707" s="222"/>
      <c r="V707" s="169" t="str">
        <f t="shared" si="20"/>
        <v/>
      </c>
      <c r="W707" s="39" t="str">
        <f t="shared" si="21"/>
        <v/>
      </c>
    </row>
    <row r="708" spans="10:23" ht="21.75" thickTop="1" thickBot="1">
      <c r="J708" s="221"/>
      <c r="K708" s="222"/>
      <c r="L708" s="221"/>
      <c r="M708" s="222"/>
      <c r="N708" s="221"/>
      <c r="O708" s="222"/>
      <c r="P708" s="221"/>
      <c r="Q708" s="222"/>
      <c r="R708" s="221"/>
      <c r="S708" s="222"/>
      <c r="T708" s="221"/>
      <c r="U708" s="222"/>
      <c r="V708" s="169" t="str">
        <f t="shared" si="20"/>
        <v/>
      </c>
      <c r="W708" s="39" t="str">
        <f t="shared" si="21"/>
        <v/>
      </c>
    </row>
    <row r="709" spans="10:23" ht="21.75" thickTop="1" thickBot="1">
      <c r="J709" s="221"/>
      <c r="K709" s="222"/>
      <c r="L709" s="221"/>
      <c r="M709" s="222"/>
      <c r="N709" s="221"/>
      <c r="O709" s="222"/>
      <c r="P709" s="221"/>
      <c r="Q709" s="222"/>
      <c r="R709" s="221"/>
      <c r="S709" s="222"/>
      <c r="T709" s="221"/>
      <c r="U709" s="222"/>
      <c r="V709" s="169" t="str">
        <f t="shared" si="20"/>
        <v/>
      </c>
      <c r="W709" s="39" t="str">
        <f t="shared" si="21"/>
        <v/>
      </c>
    </row>
    <row r="710" spans="10:23" ht="21.75" thickTop="1" thickBot="1">
      <c r="J710" s="221"/>
      <c r="K710" s="222"/>
      <c r="L710" s="221"/>
      <c r="M710" s="222"/>
      <c r="N710" s="221"/>
      <c r="O710" s="222"/>
      <c r="P710" s="221"/>
      <c r="Q710" s="222"/>
      <c r="R710" s="221"/>
      <c r="S710" s="222"/>
      <c r="T710" s="221"/>
      <c r="U710" s="222"/>
      <c r="V710" s="169" t="str">
        <f t="shared" si="20"/>
        <v/>
      </c>
      <c r="W710" s="39" t="str">
        <f t="shared" si="21"/>
        <v/>
      </c>
    </row>
    <row r="711" spans="10:23" ht="21.75" thickTop="1" thickBot="1">
      <c r="J711" s="221"/>
      <c r="K711" s="222"/>
      <c r="L711" s="221"/>
      <c r="M711" s="222"/>
      <c r="N711" s="221"/>
      <c r="O711" s="222"/>
      <c r="P711" s="221"/>
      <c r="Q711" s="222"/>
      <c r="R711" s="221"/>
      <c r="S711" s="222"/>
      <c r="T711" s="221"/>
      <c r="U711" s="222"/>
      <c r="V711" s="169" t="str">
        <f t="shared" si="20"/>
        <v/>
      </c>
      <c r="W711" s="39" t="str">
        <f t="shared" si="21"/>
        <v/>
      </c>
    </row>
    <row r="712" spans="10:23" ht="21.75" thickTop="1" thickBot="1">
      <c r="J712" s="221"/>
      <c r="K712" s="222"/>
      <c r="L712" s="221"/>
      <c r="M712" s="222"/>
      <c r="N712" s="221"/>
      <c r="O712" s="222"/>
      <c r="P712" s="221"/>
      <c r="Q712" s="222"/>
      <c r="R712" s="221"/>
      <c r="S712" s="222"/>
      <c r="T712" s="221"/>
      <c r="U712" s="222"/>
      <c r="V712" s="169" t="str">
        <f t="shared" si="20"/>
        <v/>
      </c>
      <c r="W712" s="39" t="str">
        <f t="shared" si="21"/>
        <v/>
      </c>
    </row>
    <row r="713" spans="10:23" ht="21.75" thickTop="1" thickBot="1">
      <c r="J713" s="221"/>
      <c r="K713" s="222"/>
      <c r="L713" s="221"/>
      <c r="M713" s="222"/>
      <c r="N713" s="221"/>
      <c r="O713" s="222"/>
      <c r="P713" s="221"/>
      <c r="Q713" s="222"/>
      <c r="R713" s="221"/>
      <c r="S713" s="222"/>
      <c r="T713" s="221"/>
      <c r="U713" s="222"/>
      <c r="V713" s="169" t="str">
        <f t="shared" si="20"/>
        <v/>
      </c>
      <c r="W713" s="39" t="str">
        <f t="shared" si="21"/>
        <v/>
      </c>
    </row>
    <row r="714" spans="10:23" ht="21.75" thickTop="1" thickBot="1">
      <c r="J714" s="221"/>
      <c r="K714" s="222"/>
      <c r="L714" s="221"/>
      <c r="M714" s="222"/>
      <c r="N714" s="221"/>
      <c r="O714" s="222"/>
      <c r="P714" s="221"/>
      <c r="Q714" s="222"/>
      <c r="R714" s="221"/>
      <c r="S714" s="222"/>
      <c r="T714" s="221"/>
      <c r="U714" s="222"/>
      <c r="V714" s="169" t="str">
        <f t="shared" si="20"/>
        <v/>
      </c>
      <c r="W714" s="39" t="str">
        <f t="shared" si="21"/>
        <v/>
      </c>
    </row>
    <row r="715" spans="10:23" ht="21.75" thickTop="1" thickBot="1">
      <c r="J715" s="221"/>
      <c r="K715" s="222"/>
      <c r="L715" s="221"/>
      <c r="M715" s="222"/>
      <c r="N715" s="221"/>
      <c r="O715" s="222"/>
      <c r="P715" s="221"/>
      <c r="Q715" s="222"/>
      <c r="R715" s="221"/>
      <c r="S715" s="222"/>
      <c r="T715" s="221"/>
      <c r="U715" s="222"/>
      <c r="V715" s="169" t="str">
        <f t="shared" si="20"/>
        <v/>
      </c>
      <c r="W715" s="39" t="str">
        <f t="shared" si="21"/>
        <v/>
      </c>
    </row>
    <row r="716" spans="10:23" ht="21.75" thickTop="1" thickBot="1">
      <c r="J716" s="221"/>
      <c r="K716" s="222"/>
      <c r="L716" s="221"/>
      <c r="M716" s="222"/>
      <c r="N716" s="221"/>
      <c r="O716" s="222"/>
      <c r="P716" s="221"/>
      <c r="Q716" s="222"/>
      <c r="R716" s="221"/>
      <c r="S716" s="222"/>
      <c r="T716" s="221"/>
      <c r="U716" s="222"/>
      <c r="V716" s="169" t="str">
        <f t="shared" si="20"/>
        <v/>
      </c>
      <c r="W716" s="39" t="str">
        <f t="shared" si="21"/>
        <v/>
      </c>
    </row>
    <row r="717" spans="10:23" ht="21.75" thickTop="1" thickBot="1">
      <c r="J717" s="221"/>
      <c r="K717" s="222"/>
      <c r="L717" s="221"/>
      <c r="M717" s="222"/>
      <c r="N717" s="221"/>
      <c r="O717" s="222"/>
      <c r="P717" s="221"/>
      <c r="Q717" s="222"/>
      <c r="R717" s="221"/>
      <c r="S717" s="222"/>
      <c r="T717" s="221"/>
      <c r="U717" s="222"/>
      <c r="V717" s="169" t="str">
        <f t="shared" si="20"/>
        <v/>
      </c>
      <c r="W717" s="39" t="str">
        <f t="shared" si="21"/>
        <v/>
      </c>
    </row>
    <row r="718" spans="10:23" ht="21.75" thickTop="1" thickBot="1">
      <c r="J718" s="221"/>
      <c r="K718" s="222"/>
      <c r="L718" s="221"/>
      <c r="M718" s="222"/>
      <c r="N718" s="221"/>
      <c r="O718" s="222"/>
      <c r="P718" s="221"/>
      <c r="Q718" s="222"/>
      <c r="R718" s="221"/>
      <c r="S718" s="222"/>
      <c r="T718" s="221"/>
      <c r="U718" s="222"/>
      <c r="V718" s="169" t="str">
        <f t="shared" si="20"/>
        <v/>
      </c>
      <c r="W718" s="39" t="str">
        <f t="shared" si="21"/>
        <v/>
      </c>
    </row>
    <row r="719" spans="10:23" ht="21.75" thickTop="1" thickBot="1">
      <c r="J719" s="221"/>
      <c r="K719" s="222"/>
      <c r="L719" s="221"/>
      <c r="M719" s="222"/>
      <c r="N719" s="221"/>
      <c r="O719" s="222"/>
      <c r="P719" s="221"/>
      <c r="Q719" s="222"/>
      <c r="R719" s="221"/>
      <c r="S719" s="222"/>
      <c r="T719" s="221"/>
      <c r="U719" s="222"/>
      <c r="V719" s="169" t="str">
        <f t="shared" si="20"/>
        <v/>
      </c>
      <c r="W719" s="39" t="str">
        <f t="shared" si="21"/>
        <v/>
      </c>
    </row>
    <row r="720" spans="10:23" ht="21.75" thickTop="1" thickBot="1">
      <c r="J720" s="221"/>
      <c r="K720" s="222"/>
      <c r="L720" s="221"/>
      <c r="M720" s="222"/>
      <c r="N720" s="221"/>
      <c r="O720" s="222"/>
      <c r="P720" s="221"/>
      <c r="Q720" s="222"/>
      <c r="R720" s="221"/>
      <c r="S720" s="222"/>
      <c r="T720" s="221"/>
      <c r="U720" s="222"/>
      <c r="V720" s="169" t="str">
        <f t="shared" si="20"/>
        <v/>
      </c>
      <c r="W720" s="39" t="str">
        <f t="shared" si="21"/>
        <v/>
      </c>
    </row>
    <row r="721" spans="10:23" ht="21.75" thickTop="1" thickBot="1">
      <c r="J721" s="221"/>
      <c r="K721" s="222"/>
      <c r="L721" s="221"/>
      <c r="M721" s="222"/>
      <c r="N721" s="221"/>
      <c r="O721" s="222"/>
      <c r="P721" s="221"/>
      <c r="Q721" s="222"/>
      <c r="R721" s="221"/>
      <c r="S721" s="222"/>
      <c r="T721" s="221"/>
      <c r="U721" s="222"/>
      <c r="V721" s="169" t="str">
        <f t="shared" si="20"/>
        <v/>
      </c>
      <c r="W721" s="39" t="str">
        <f t="shared" si="21"/>
        <v/>
      </c>
    </row>
    <row r="722" spans="10:23" ht="21.75" thickTop="1" thickBot="1">
      <c r="J722" s="221"/>
      <c r="K722" s="222"/>
      <c r="L722" s="221"/>
      <c r="M722" s="222"/>
      <c r="N722" s="221"/>
      <c r="O722" s="222"/>
      <c r="P722" s="221"/>
      <c r="Q722" s="222"/>
      <c r="R722" s="221"/>
      <c r="S722" s="222"/>
      <c r="T722" s="221"/>
      <c r="U722" s="222"/>
      <c r="V722" s="169" t="str">
        <f t="shared" si="20"/>
        <v/>
      </c>
      <c r="W722" s="39" t="str">
        <f t="shared" si="21"/>
        <v/>
      </c>
    </row>
    <row r="723" spans="10:23" ht="21.75" thickTop="1" thickBot="1">
      <c r="J723" s="221"/>
      <c r="K723" s="222"/>
      <c r="L723" s="221"/>
      <c r="M723" s="222"/>
      <c r="N723" s="221"/>
      <c r="O723" s="222"/>
      <c r="P723" s="221"/>
      <c r="Q723" s="222"/>
      <c r="R723" s="221"/>
      <c r="S723" s="222"/>
      <c r="T723" s="221"/>
      <c r="U723" s="222"/>
      <c r="V723" s="169" t="str">
        <f t="shared" si="20"/>
        <v/>
      </c>
      <c r="W723" s="39" t="str">
        <f t="shared" si="21"/>
        <v/>
      </c>
    </row>
    <row r="724" spans="10:23" ht="21.75" thickTop="1" thickBot="1">
      <c r="J724" s="221"/>
      <c r="K724" s="222"/>
      <c r="L724" s="221"/>
      <c r="M724" s="222"/>
      <c r="N724" s="221"/>
      <c r="O724" s="222"/>
      <c r="P724" s="221"/>
      <c r="Q724" s="222"/>
      <c r="R724" s="221"/>
      <c r="S724" s="222"/>
      <c r="T724" s="221"/>
      <c r="U724" s="222"/>
      <c r="V724" s="169" t="str">
        <f t="shared" si="20"/>
        <v/>
      </c>
      <c r="W724" s="39" t="str">
        <f t="shared" si="21"/>
        <v/>
      </c>
    </row>
    <row r="725" spans="10:23" ht="21.75" thickTop="1" thickBot="1">
      <c r="J725" s="221"/>
      <c r="K725" s="222"/>
      <c r="L725" s="221"/>
      <c r="M725" s="222"/>
      <c r="N725" s="221"/>
      <c r="O725" s="222"/>
      <c r="P725" s="221"/>
      <c r="Q725" s="222"/>
      <c r="R725" s="221"/>
      <c r="S725" s="222"/>
      <c r="T725" s="221"/>
      <c r="U725" s="222"/>
      <c r="V725" s="169" t="str">
        <f t="shared" si="20"/>
        <v/>
      </c>
      <c r="W725" s="39" t="str">
        <f t="shared" si="21"/>
        <v/>
      </c>
    </row>
    <row r="726" spans="10:23" ht="21.75" thickTop="1" thickBot="1">
      <c r="J726" s="221"/>
      <c r="K726" s="222"/>
      <c r="L726" s="221"/>
      <c r="M726" s="222"/>
      <c r="N726" s="221"/>
      <c r="O726" s="222"/>
      <c r="P726" s="221"/>
      <c r="Q726" s="222"/>
      <c r="R726" s="221"/>
      <c r="S726" s="222"/>
      <c r="T726" s="221"/>
      <c r="U726" s="222"/>
      <c r="V726" s="169" t="str">
        <f t="shared" si="20"/>
        <v/>
      </c>
      <c r="W726" s="39" t="str">
        <f t="shared" si="21"/>
        <v/>
      </c>
    </row>
    <row r="727" spans="10:23" ht="21.75" thickTop="1" thickBot="1">
      <c r="J727" s="221"/>
      <c r="K727" s="222"/>
      <c r="L727" s="221"/>
      <c r="M727" s="222"/>
      <c r="N727" s="221"/>
      <c r="O727" s="222"/>
      <c r="P727" s="221"/>
      <c r="Q727" s="222"/>
      <c r="R727" s="221"/>
      <c r="S727" s="222"/>
      <c r="T727" s="221"/>
      <c r="U727" s="222"/>
      <c r="V727" s="169" t="str">
        <f t="shared" si="20"/>
        <v/>
      </c>
      <c r="W727" s="39" t="str">
        <f t="shared" si="21"/>
        <v/>
      </c>
    </row>
    <row r="728" spans="10:23" ht="21.75" thickTop="1" thickBot="1">
      <c r="J728" s="221"/>
      <c r="K728" s="222"/>
      <c r="L728" s="221"/>
      <c r="M728" s="222"/>
      <c r="N728" s="221"/>
      <c r="O728" s="222"/>
      <c r="P728" s="221"/>
      <c r="Q728" s="222"/>
      <c r="R728" s="221"/>
      <c r="S728" s="222"/>
      <c r="T728" s="221"/>
      <c r="U728" s="222"/>
      <c r="V728" s="169" t="str">
        <f t="shared" si="20"/>
        <v/>
      </c>
      <c r="W728" s="39" t="str">
        <f t="shared" si="21"/>
        <v/>
      </c>
    </row>
    <row r="729" spans="10:23" ht="21.75" thickTop="1" thickBot="1">
      <c r="J729" s="221"/>
      <c r="K729" s="222"/>
      <c r="L729" s="221"/>
      <c r="M729" s="222"/>
      <c r="N729" s="221"/>
      <c r="O729" s="222"/>
      <c r="P729" s="221"/>
      <c r="Q729" s="222"/>
      <c r="R729" s="221"/>
      <c r="S729" s="222"/>
      <c r="T729" s="221"/>
      <c r="U729" s="222"/>
      <c r="V729" s="169" t="str">
        <f t="shared" si="20"/>
        <v/>
      </c>
      <c r="W729" s="39" t="str">
        <f t="shared" si="21"/>
        <v/>
      </c>
    </row>
    <row r="730" spans="10:23" ht="21.75" thickTop="1" thickBot="1">
      <c r="J730" s="221"/>
      <c r="K730" s="222"/>
      <c r="L730" s="221"/>
      <c r="M730" s="222"/>
      <c r="N730" s="221"/>
      <c r="O730" s="222"/>
      <c r="P730" s="221"/>
      <c r="Q730" s="222"/>
      <c r="R730" s="221"/>
      <c r="S730" s="222"/>
      <c r="T730" s="221"/>
      <c r="U730" s="222"/>
      <c r="V730" s="169" t="str">
        <f t="shared" si="20"/>
        <v/>
      </c>
      <c r="W730" s="39" t="str">
        <f t="shared" si="21"/>
        <v/>
      </c>
    </row>
    <row r="731" spans="10:23" ht="21.75" thickTop="1" thickBot="1">
      <c r="J731" s="221"/>
      <c r="K731" s="222"/>
      <c r="L731" s="221"/>
      <c r="M731" s="222"/>
      <c r="N731" s="221"/>
      <c r="O731" s="222"/>
      <c r="P731" s="221"/>
      <c r="Q731" s="222"/>
      <c r="R731" s="221"/>
      <c r="S731" s="222"/>
      <c r="T731" s="221"/>
      <c r="U731" s="222"/>
      <c r="V731" s="169" t="str">
        <f t="shared" si="20"/>
        <v/>
      </c>
      <c r="W731" s="39" t="str">
        <f t="shared" si="21"/>
        <v/>
      </c>
    </row>
    <row r="732" spans="10:23" ht="21.75" thickTop="1" thickBot="1">
      <c r="J732" s="221"/>
      <c r="K732" s="222"/>
      <c r="L732" s="221"/>
      <c r="M732" s="222"/>
      <c r="N732" s="221"/>
      <c r="O732" s="222"/>
      <c r="P732" s="221"/>
      <c r="Q732" s="222"/>
      <c r="R732" s="221"/>
      <c r="S732" s="222"/>
      <c r="T732" s="221"/>
      <c r="U732" s="222"/>
      <c r="V732" s="169" t="str">
        <f t="shared" si="20"/>
        <v/>
      </c>
      <c r="W732" s="39" t="str">
        <f t="shared" si="21"/>
        <v/>
      </c>
    </row>
    <row r="733" spans="10:23" ht="21.75" thickTop="1" thickBot="1">
      <c r="J733" s="221"/>
      <c r="K733" s="222"/>
      <c r="L733" s="221"/>
      <c r="M733" s="222"/>
      <c r="N733" s="221"/>
      <c r="O733" s="222"/>
      <c r="P733" s="221"/>
      <c r="Q733" s="222"/>
      <c r="R733" s="221"/>
      <c r="S733" s="222"/>
      <c r="T733" s="221"/>
      <c r="U733" s="222"/>
      <c r="V733" s="169" t="str">
        <f t="shared" ref="V733:V796" si="22">IF(AND(COUNTA(K733,M733,O733,Q733,S733,U733)=0,COUNTA(J733,L733,N733,P733,R733,T733)=6),"x","")</f>
        <v/>
      </c>
      <c r="W733" s="39" t="str">
        <f t="shared" ref="W733:W796" si="23">IF(COUNTA(K733,M733,O733,Q733,S733,U733)=1,"x","")</f>
        <v/>
      </c>
    </row>
    <row r="734" spans="10:23" ht="21.75" thickTop="1" thickBot="1">
      <c r="J734" s="221"/>
      <c r="K734" s="222"/>
      <c r="L734" s="221"/>
      <c r="M734" s="222"/>
      <c r="N734" s="221"/>
      <c r="O734" s="222"/>
      <c r="P734" s="221"/>
      <c r="Q734" s="222"/>
      <c r="R734" s="221"/>
      <c r="S734" s="222"/>
      <c r="T734" s="221"/>
      <c r="U734" s="222"/>
      <c r="V734" s="169" t="str">
        <f t="shared" si="22"/>
        <v/>
      </c>
      <c r="W734" s="39" t="str">
        <f t="shared" si="23"/>
        <v/>
      </c>
    </row>
    <row r="735" spans="10:23" ht="21.75" thickTop="1" thickBot="1">
      <c r="J735" s="221"/>
      <c r="K735" s="222"/>
      <c r="L735" s="221"/>
      <c r="M735" s="222"/>
      <c r="N735" s="221"/>
      <c r="O735" s="222"/>
      <c r="P735" s="221"/>
      <c r="Q735" s="222"/>
      <c r="R735" s="221"/>
      <c r="S735" s="222"/>
      <c r="T735" s="221"/>
      <c r="U735" s="222"/>
      <c r="V735" s="169" t="str">
        <f t="shared" si="22"/>
        <v/>
      </c>
      <c r="W735" s="39" t="str">
        <f t="shared" si="23"/>
        <v/>
      </c>
    </row>
    <row r="736" spans="10:23" ht="21.75" thickTop="1" thickBot="1">
      <c r="J736" s="221"/>
      <c r="K736" s="222"/>
      <c r="L736" s="221"/>
      <c r="M736" s="222"/>
      <c r="N736" s="221"/>
      <c r="O736" s="222"/>
      <c r="P736" s="221"/>
      <c r="Q736" s="222"/>
      <c r="R736" s="221"/>
      <c r="S736" s="222"/>
      <c r="T736" s="221"/>
      <c r="U736" s="222"/>
      <c r="V736" s="169" t="str">
        <f t="shared" si="22"/>
        <v/>
      </c>
      <c r="W736" s="39" t="str">
        <f t="shared" si="23"/>
        <v/>
      </c>
    </row>
    <row r="737" spans="10:23" ht="21.75" thickTop="1" thickBot="1">
      <c r="J737" s="221"/>
      <c r="K737" s="222"/>
      <c r="L737" s="221"/>
      <c r="M737" s="222"/>
      <c r="N737" s="221"/>
      <c r="O737" s="222"/>
      <c r="P737" s="221"/>
      <c r="Q737" s="222"/>
      <c r="R737" s="221"/>
      <c r="S737" s="222"/>
      <c r="T737" s="221"/>
      <c r="U737" s="222"/>
      <c r="V737" s="169" t="str">
        <f t="shared" si="22"/>
        <v/>
      </c>
      <c r="W737" s="39" t="str">
        <f t="shared" si="23"/>
        <v/>
      </c>
    </row>
    <row r="738" spans="10:23" ht="21.75" thickTop="1" thickBot="1">
      <c r="J738" s="221"/>
      <c r="K738" s="222"/>
      <c r="L738" s="221"/>
      <c r="M738" s="222"/>
      <c r="N738" s="221"/>
      <c r="O738" s="222"/>
      <c r="P738" s="221"/>
      <c r="Q738" s="222"/>
      <c r="R738" s="221"/>
      <c r="S738" s="222"/>
      <c r="T738" s="221"/>
      <c r="U738" s="222"/>
      <c r="V738" s="169" t="str">
        <f t="shared" si="22"/>
        <v/>
      </c>
      <c r="W738" s="39" t="str">
        <f t="shared" si="23"/>
        <v/>
      </c>
    </row>
    <row r="739" spans="10:23" ht="21.75" thickTop="1" thickBot="1">
      <c r="J739" s="221"/>
      <c r="K739" s="222"/>
      <c r="L739" s="221"/>
      <c r="M739" s="222"/>
      <c r="N739" s="221"/>
      <c r="O739" s="222"/>
      <c r="P739" s="221"/>
      <c r="Q739" s="222"/>
      <c r="R739" s="221"/>
      <c r="S739" s="222"/>
      <c r="T739" s="221"/>
      <c r="U739" s="222"/>
      <c r="V739" s="169" t="str">
        <f t="shared" si="22"/>
        <v/>
      </c>
      <c r="W739" s="39" t="str">
        <f t="shared" si="23"/>
        <v/>
      </c>
    </row>
    <row r="740" spans="10:23" ht="21.75" thickTop="1" thickBot="1">
      <c r="J740" s="221"/>
      <c r="K740" s="222"/>
      <c r="L740" s="221"/>
      <c r="M740" s="222"/>
      <c r="N740" s="221"/>
      <c r="O740" s="222"/>
      <c r="P740" s="221"/>
      <c r="Q740" s="222"/>
      <c r="R740" s="221"/>
      <c r="S740" s="222"/>
      <c r="T740" s="221"/>
      <c r="U740" s="222"/>
      <c r="V740" s="169" t="str">
        <f t="shared" si="22"/>
        <v/>
      </c>
      <c r="W740" s="39" t="str">
        <f t="shared" si="23"/>
        <v/>
      </c>
    </row>
    <row r="741" spans="10:23" ht="21.75" thickTop="1" thickBot="1">
      <c r="J741" s="221"/>
      <c r="K741" s="222"/>
      <c r="L741" s="221"/>
      <c r="M741" s="222"/>
      <c r="N741" s="221"/>
      <c r="O741" s="222"/>
      <c r="P741" s="221"/>
      <c r="Q741" s="222"/>
      <c r="R741" s="221"/>
      <c r="S741" s="222"/>
      <c r="T741" s="221"/>
      <c r="U741" s="222"/>
      <c r="V741" s="169" t="str">
        <f t="shared" si="22"/>
        <v/>
      </c>
      <c r="W741" s="39" t="str">
        <f t="shared" si="23"/>
        <v/>
      </c>
    </row>
    <row r="742" spans="10:23" ht="21.75" thickTop="1" thickBot="1">
      <c r="J742" s="221"/>
      <c r="K742" s="222"/>
      <c r="L742" s="221"/>
      <c r="M742" s="222"/>
      <c r="N742" s="221"/>
      <c r="O742" s="222"/>
      <c r="P742" s="221"/>
      <c r="Q742" s="222"/>
      <c r="R742" s="221"/>
      <c r="S742" s="222"/>
      <c r="T742" s="221"/>
      <c r="U742" s="222"/>
      <c r="V742" s="169" t="str">
        <f t="shared" si="22"/>
        <v/>
      </c>
      <c r="W742" s="39" t="str">
        <f t="shared" si="23"/>
        <v/>
      </c>
    </row>
    <row r="743" spans="10:23" ht="21.75" thickTop="1" thickBot="1">
      <c r="J743" s="221"/>
      <c r="K743" s="222"/>
      <c r="L743" s="221"/>
      <c r="M743" s="222"/>
      <c r="N743" s="221"/>
      <c r="O743" s="222"/>
      <c r="P743" s="221"/>
      <c r="Q743" s="222"/>
      <c r="R743" s="221"/>
      <c r="S743" s="222"/>
      <c r="T743" s="221"/>
      <c r="U743" s="222"/>
      <c r="V743" s="169" t="str">
        <f t="shared" si="22"/>
        <v/>
      </c>
      <c r="W743" s="39" t="str">
        <f t="shared" si="23"/>
        <v/>
      </c>
    </row>
    <row r="744" spans="10:23" ht="21.75" thickTop="1" thickBot="1">
      <c r="J744" s="221"/>
      <c r="K744" s="222"/>
      <c r="L744" s="221"/>
      <c r="M744" s="222"/>
      <c r="N744" s="221"/>
      <c r="O744" s="222"/>
      <c r="P744" s="221"/>
      <c r="Q744" s="222"/>
      <c r="R744" s="221"/>
      <c r="S744" s="222"/>
      <c r="T744" s="221"/>
      <c r="U744" s="222"/>
      <c r="V744" s="169" t="str">
        <f t="shared" si="22"/>
        <v/>
      </c>
      <c r="W744" s="39" t="str">
        <f t="shared" si="23"/>
        <v/>
      </c>
    </row>
    <row r="745" spans="10:23" ht="21.75" thickTop="1" thickBot="1">
      <c r="J745" s="221"/>
      <c r="K745" s="222"/>
      <c r="L745" s="221"/>
      <c r="M745" s="222"/>
      <c r="N745" s="221"/>
      <c r="O745" s="222"/>
      <c r="P745" s="221"/>
      <c r="Q745" s="222"/>
      <c r="R745" s="221"/>
      <c r="S745" s="222"/>
      <c r="T745" s="221"/>
      <c r="U745" s="222"/>
      <c r="V745" s="169" t="str">
        <f t="shared" si="22"/>
        <v/>
      </c>
      <c r="W745" s="39" t="str">
        <f t="shared" si="23"/>
        <v/>
      </c>
    </row>
    <row r="746" spans="10:23" ht="21.75" thickTop="1" thickBot="1">
      <c r="J746" s="221"/>
      <c r="K746" s="222"/>
      <c r="L746" s="221"/>
      <c r="M746" s="222"/>
      <c r="N746" s="221"/>
      <c r="O746" s="222"/>
      <c r="P746" s="221"/>
      <c r="Q746" s="222"/>
      <c r="R746" s="221"/>
      <c r="S746" s="222"/>
      <c r="T746" s="221"/>
      <c r="U746" s="222"/>
      <c r="V746" s="169" t="str">
        <f t="shared" si="22"/>
        <v/>
      </c>
      <c r="W746" s="39" t="str">
        <f t="shared" si="23"/>
        <v/>
      </c>
    </row>
    <row r="747" spans="10:23" ht="21.75" thickTop="1" thickBot="1">
      <c r="J747" s="221"/>
      <c r="K747" s="222"/>
      <c r="L747" s="221"/>
      <c r="M747" s="222"/>
      <c r="N747" s="221"/>
      <c r="O747" s="222"/>
      <c r="P747" s="221"/>
      <c r="Q747" s="222"/>
      <c r="R747" s="221"/>
      <c r="S747" s="222"/>
      <c r="T747" s="221"/>
      <c r="U747" s="222"/>
      <c r="V747" s="169" t="str">
        <f t="shared" si="22"/>
        <v/>
      </c>
      <c r="W747" s="39" t="str">
        <f t="shared" si="23"/>
        <v/>
      </c>
    </row>
    <row r="748" spans="10:23" ht="21.75" thickTop="1" thickBot="1">
      <c r="J748" s="221"/>
      <c r="K748" s="222"/>
      <c r="L748" s="221"/>
      <c r="M748" s="222"/>
      <c r="N748" s="221"/>
      <c r="O748" s="222"/>
      <c r="P748" s="221"/>
      <c r="Q748" s="222"/>
      <c r="R748" s="221"/>
      <c r="S748" s="222"/>
      <c r="T748" s="221"/>
      <c r="U748" s="222"/>
      <c r="V748" s="169" t="str">
        <f t="shared" si="22"/>
        <v/>
      </c>
      <c r="W748" s="39" t="str">
        <f t="shared" si="23"/>
        <v/>
      </c>
    </row>
    <row r="749" spans="10:23" ht="21.75" thickTop="1" thickBot="1">
      <c r="J749" s="221"/>
      <c r="K749" s="222"/>
      <c r="L749" s="221"/>
      <c r="M749" s="222"/>
      <c r="N749" s="221"/>
      <c r="O749" s="222"/>
      <c r="P749" s="221"/>
      <c r="Q749" s="222"/>
      <c r="R749" s="221"/>
      <c r="S749" s="222"/>
      <c r="T749" s="221"/>
      <c r="U749" s="222"/>
      <c r="V749" s="169" t="str">
        <f t="shared" si="22"/>
        <v/>
      </c>
      <c r="W749" s="39" t="str">
        <f t="shared" si="23"/>
        <v/>
      </c>
    </row>
    <row r="750" spans="10:23" ht="21.75" thickTop="1" thickBot="1">
      <c r="J750" s="221"/>
      <c r="K750" s="222"/>
      <c r="L750" s="221"/>
      <c r="M750" s="222"/>
      <c r="N750" s="221"/>
      <c r="O750" s="222"/>
      <c r="P750" s="221"/>
      <c r="Q750" s="222"/>
      <c r="R750" s="221"/>
      <c r="S750" s="222"/>
      <c r="T750" s="221"/>
      <c r="U750" s="222"/>
      <c r="V750" s="169" t="str">
        <f t="shared" si="22"/>
        <v/>
      </c>
      <c r="W750" s="39" t="str">
        <f t="shared" si="23"/>
        <v/>
      </c>
    </row>
    <row r="751" spans="10:23" ht="21.75" thickTop="1" thickBot="1">
      <c r="J751" s="221"/>
      <c r="K751" s="222"/>
      <c r="L751" s="221"/>
      <c r="M751" s="222"/>
      <c r="N751" s="221"/>
      <c r="O751" s="222"/>
      <c r="P751" s="221"/>
      <c r="Q751" s="222"/>
      <c r="R751" s="221"/>
      <c r="S751" s="222"/>
      <c r="T751" s="221"/>
      <c r="U751" s="222"/>
      <c r="V751" s="169" t="str">
        <f t="shared" si="22"/>
        <v/>
      </c>
      <c r="W751" s="39" t="str">
        <f t="shared" si="23"/>
        <v/>
      </c>
    </row>
    <row r="752" spans="10:23" ht="21.75" thickTop="1" thickBot="1">
      <c r="J752" s="221"/>
      <c r="K752" s="222"/>
      <c r="L752" s="221"/>
      <c r="M752" s="222"/>
      <c r="N752" s="221"/>
      <c r="O752" s="222"/>
      <c r="P752" s="221"/>
      <c r="Q752" s="222"/>
      <c r="R752" s="221"/>
      <c r="S752" s="222"/>
      <c r="T752" s="221"/>
      <c r="U752" s="222"/>
      <c r="V752" s="169" t="str">
        <f t="shared" si="22"/>
        <v/>
      </c>
      <c r="W752" s="39" t="str">
        <f t="shared" si="23"/>
        <v/>
      </c>
    </row>
    <row r="753" spans="10:23" ht="21.75" thickTop="1" thickBot="1">
      <c r="J753" s="221"/>
      <c r="K753" s="222"/>
      <c r="L753" s="221"/>
      <c r="M753" s="222"/>
      <c r="N753" s="221"/>
      <c r="O753" s="222"/>
      <c r="P753" s="221"/>
      <c r="Q753" s="222"/>
      <c r="R753" s="221"/>
      <c r="S753" s="222"/>
      <c r="T753" s="221"/>
      <c r="U753" s="222"/>
      <c r="V753" s="169" t="str">
        <f t="shared" si="22"/>
        <v/>
      </c>
      <c r="W753" s="39" t="str">
        <f t="shared" si="23"/>
        <v/>
      </c>
    </row>
    <row r="754" spans="10:23" ht="21.75" thickTop="1" thickBot="1">
      <c r="J754" s="221"/>
      <c r="K754" s="222"/>
      <c r="L754" s="221"/>
      <c r="M754" s="222"/>
      <c r="N754" s="221"/>
      <c r="O754" s="222"/>
      <c r="P754" s="221"/>
      <c r="Q754" s="222"/>
      <c r="R754" s="221"/>
      <c r="S754" s="222"/>
      <c r="T754" s="221"/>
      <c r="U754" s="222"/>
      <c r="V754" s="169" t="str">
        <f t="shared" si="22"/>
        <v/>
      </c>
      <c r="W754" s="39" t="str">
        <f t="shared" si="23"/>
        <v/>
      </c>
    </row>
    <row r="755" spans="10:23" ht="21.75" thickTop="1" thickBot="1">
      <c r="J755" s="221"/>
      <c r="K755" s="222"/>
      <c r="L755" s="221"/>
      <c r="M755" s="222"/>
      <c r="N755" s="221"/>
      <c r="O755" s="222"/>
      <c r="P755" s="221"/>
      <c r="Q755" s="222"/>
      <c r="R755" s="221"/>
      <c r="S755" s="222"/>
      <c r="T755" s="221"/>
      <c r="U755" s="222"/>
      <c r="V755" s="169" t="str">
        <f t="shared" si="22"/>
        <v/>
      </c>
      <c r="W755" s="39" t="str">
        <f t="shared" si="23"/>
        <v/>
      </c>
    </row>
    <row r="756" spans="10:23" ht="21.75" thickTop="1" thickBot="1">
      <c r="J756" s="221"/>
      <c r="K756" s="222"/>
      <c r="L756" s="221"/>
      <c r="M756" s="222"/>
      <c r="N756" s="221"/>
      <c r="O756" s="222"/>
      <c r="P756" s="221"/>
      <c r="Q756" s="222"/>
      <c r="R756" s="221"/>
      <c r="S756" s="222"/>
      <c r="T756" s="221"/>
      <c r="U756" s="222"/>
      <c r="V756" s="169" t="str">
        <f t="shared" si="22"/>
        <v/>
      </c>
      <c r="W756" s="39" t="str">
        <f t="shared" si="23"/>
        <v/>
      </c>
    </row>
    <row r="757" spans="10:23" ht="21.75" thickTop="1" thickBot="1">
      <c r="J757" s="221"/>
      <c r="K757" s="222"/>
      <c r="L757" s="221"/>
      <c r="M757" s="222"/>
      <c r="N757" s="221"/>
      <c r="O757" s="222"/>
      <c r="P757" s="221"/>
      <c r="Q757" s="222"/>
      <c r="R757" s="221"/>
      <c r="S757" s="222"/>
      <c r="T757" s="221"/>
      <c r="U757" s="222"/>
      <c r="V757" s="169" t="str">
        <f t="shared" si="22"/>
        <v/>
      </c>
      <c r="W757" s="39" t="str">
        <f t="shared" si="23"/>
        <v/>
      </c>
    </row>
    <row r="758" spans="10:23" ht="21.75" thickTop="1" thickBot="1">
      <c r="J758" s="221"/>
      <c r="K758" s="222"/>
      <c r="L758" s="221"/>
      <c r="M758" s="222"/>
      <c r="N758" s="221"/>
      <c r="O758" s="222"/>
      <c r="P758" s="221"/>
      <c r="Q758" s="222"/>
      <c r="R758" s="221"/>
      <c r="S758" s="222"/>
      <c r="T758" s="221"/>
      <c r="U758" s="222"/>
      <c r="V758" s="169" t="str">
        <f t="shared" si="22"/>
        <v/>
      </c>
      <c r="W758" s="39" t="str">
        <f t="shared" si="23"/>
        <v/>
      </c>
    </row>
    <row r="759" spans="10:23" ht="21.75" thickTop="1" thickBot="1">
      <c r="J759" s="221"/>
      <c r="K759" s="222"/>
      <c r="L759" s="221"/>
      <c r="M759" s="222"/>
      <c r="N759" s="221"/>
      <c r="O759" s="222"/>
      <c r="P759" s="221"/>
      <c r="Q759" s="222"/>
      <c r="R759" s="221"/>
      <c r="S759" s="222"/>
      <c r="T759" s="221"/>
      <c r="U759" s="222"/>
      <c r="V759" s="169" t="str">
        <f t="shared" si="22"/>
        <v/>
      </c>
      <c r="W759" s="39" t="str">
        <f t="shared" si="23"/>
        <v/>
      </c>
    </row>
    <row r="760" spans="10:23" ht="21.75" thickTop="1" thickBot="1">
      <c r="J760" s="221"/>
      <c r="K760" s="222"/>
      <c r="L760" s="221"/>
      <c r="M760" s="222"/>
      <c r="N760" s="221"/>
      <c r="O760" s="222"/>
      <c r="P760" s="221"/>
      <c r="Q760" s="222"/>
      <c r="R760" s="221"/>
      <c r="S760" s="222"/>
      <c r="T760" s="221"/>
      <c r="U760" s="222"/>
      <c r="V760" s="169" t="str">
        <f t="shared" si="22"/>
        <v/>
      </c>
      <c r="W760" s="39" t="str">
        <f t="shared" si="23"/>
        <v/>
      </c>
    </row>
    <row r="761" spans="10:23" ht="21.75" thickTop="1" thickBot="1">
      <c r="J761" s="221"/>
      <c r="K761" s="222"/>
      <c r="L761" s="221"/>
      <c r="M761" s="222"/>
      <c r="N761" s="221"/>
      <c r="O761" s="222"/>
      <c r="P761" s="221"/>
      <c r="Q761" s="222"/>
      <c r="R761" s="221"/>
      <c r="S761" s="222"/>
      <c r="T761" s="221"/>
      <c r="U761" s="222"/>
      <c r="V761" s="169" t="str">
        <f t="shared" si="22"/>
        <v/>
      </c>
      <c r="W761" s="39" t="str">
        <f t="shared" si="23"/>
        <v/>
      </c>
    </row>
    <row r="762" spans="10:23" ht="21.75" thickTop="1" thickBot="1">
      <c r="J762" s="221"/>
      <c r="K762" s="222"/>
      <c r="L762" s="221"/>
      <c r="M762" s="222"/>
      <c r="N762" s="221"/>
      <c r="O762" s="222"/>
      <c r="P762" s="221"/>
      <c r="Q762" s="222"/>
      <c r="R762" s="221"/>
      <c r="S762" s="222"/>
      <c r="T762" s="221"/>
      <c r="U762" s="222"/>
      <c r="V762" s="169" t="str">
        <f t="shared" si="22"/>
        <v/>
      </c>
      <c r="W762" s="39" t="str">
        <f t="shared" si="23"/>
        <v/>
      </c>
    </row>
    <row r="763" spans="10:23" ht="21.75" thickTop="1" thickBot="1">
      <c r="J763" s="221"/>
      <c r="K763" s="222"/>
      <c r="L763" s="221"/>
      <c r="M763" s="222"/>
      <c r="N763" s="221"/>
      <c r="O763" s="222"/>
      <c r="P763" s="221"/>
      <c r="Q763" s="222"/>
      <c r="R763" s="221"/>
      <c r="S763" s="222"/>
      <c r="T763" s="221"/>
      <c r="U763" s="222"/>
      <c r="V763" s="169" t="str">
        <f t="shared" si="22"/>
        <v/>
      </c>
      <c r="W763" s="39" t="str">
        <f t="shared" si="23"/>
        <v/>
      </c>
    </row>
    <row r="764" spans="10:23" ht="21.75" thickTop="1" thickBot="1">
      <c r="J764" s="221"/>
      <c r="K764" s="222"/>
      <c r="L764" s="221"/>
      <c r="M764" s="222"/>
      <c r="N764" s="221"/>
      <c r="O764" s="222"/>
      <c r="P764" s="221"/>
      <c r="Q764" s="222"/>
      <c r="R764" s="221"/>
      <c r="S764" s="222"/>
      <c r="T764" s="221"/>
      <c r="U764" s="222"/>
      <c r="V764" s="169" t="str">
        <f t="shared" si="22"/>
        <v/>
      </c>
      <c r="W764" s="39" t="str">
        <f t="shared" si="23"/>
        <v/>
      </c>
    </row>
    <row r="765" spans="10:23" ht="21.75" thickTop="1" thickBot="1">
      <c r="J765" s="221"/>
      <c r="K765" s="222"/>
      <c r="L765" s="221"/>
      <c r="M765" s="222"/>
      <c r="N765" s="221"/>
      <c r="O765" s="222"/>
      <c r="P765" s="221"/>
      <c r="Q765" s="222"/>
      <c r="R765" s="221"/>
      <c r="S765" s="222"/>
      <c r="T765" s="221"/>
      <c r="U765" s="222"/>
      <c r="V765" s="169" t="str">
        <f t="shared" si="22"/>
        <v/>
      </c>
      <c r="W765" s="39" t="str">
        <f t="shared" si="23"/>
        <v/>
      </c>
    </row>
    <row r="766" spans="10:23" ht="21.75" thickTop="1" thickBot="1">
      <c r="J766" s="221"/>
      <c r="K766" s="222"/>
      <c r="L766" s="221"/>
      <c r="M766" s="222"/>
      <c r="N766" s="221"/>
      <c r="O766" s="222"/>
      <c r="P766" s="221"/>
      <c r="Q766" s="222"/>
      <c r="R766" s="221"/>
      <c r="S766" s="222"/>
      <c r="T766" s="221"/>
      <c r="U766" s="222"/>
      <c r="V766" s="169" t="str">
        <f t="shared" si="22"/>
        <v/>
      </c>
      <c r="W766" s="39" t="str">
        <f t="shared" si="23"/>
        <v/>
      </c>
    </row>
    <row r="767" spans="10:23" ht="21.75" thickTop="1" thickBot="1">
      <c r="J767" s="221"/>
      <c r="K767" s="222"/>
      <c r="L767" s="221"/>
      <c r="M767" s="222"/>
      <c r="N767" s="221"/>
      <c r="O767" s="222"/>
      <c r="P767" s="221"/>
      <c r="Q767" s="222"/>
      <c r="R767" s="221"/>
      <c r="S767" s="222"/>
      <c r="T767" s="221"/>
      <c r="U767" s="222"/>
      <c r="V767" s="169" t="str">
        <f t="shared" si="22"/>
        <v/>
      </c>
      <c r="W767" s="39" t="str">
        <f t="shared" si="23"/>
        <v/>
      </c>
    </row>
    <row r="768" spans="10:23" ht="21.75" thickTop="1" thickBot="1">
      <c r="J768" s="221"/>
      <c r="K768" s="222"/>
      <c r="L768" s="221"/>
      <c r="M768" s="222"/>
      <c r="N768" s="221"/>
      <c r="O768" s="222"/>
      <c r="P768" s="221"/>
      <c r="Q768" s="222"/>
      <c r="R768" s="221"/>
      <c r="S768" s="222"/>
      <c r="T768" s="221"/>
      <c r="U768" s="222"/>
      <c r="V768" s="169" t="str">
        <f t="shared" si="22"/>
        <v/>
      </c>
      <c r="W768" s="39" t="str">
        <f t="shared" si="23"/>
        <v/>
      </c>
    </row>
    <row r="769" spans="10:23" ht="21.75" thickTop="1" thickBot="1">
      <c r="J769" s="221"/>
      <c r="K769" s="222"/>
      <c r="L769" s="221"/>
      <c r="M769" s="222"/>
      <c r="N769" s="221"/>
      <c r="O769" s="222"/>
      <c r="P769" s="221"/>
      <c r="Q769" s="222"/>
      <c r="R769" s="221"/>
      <c r="S769" s="222"/>
      <c r="T769" s="221"/>
      <c r="U769" s="222"/>
      <c r="V769" s="169" t="str">
        <f t="shared" si="22"/>
        <v/>
      </c>
      <c r="W769" s="39" t="str">
        <f t="shared" si="23"/>
        <v/>
      </c>
    </row>
    <row r="770" spans="10:23" ht="21.75" thickTop="1" thickBot="1">
      <c r="J770" s="221"/>
      <c r="K770" s="222"/>
      <c r="L770" s="221"/>
      <c r="M770" s="222"/>
      <c r="N770" s="221"/>
      <c r="O770" s="222"/>
      <c r="P770" s="221"/>
      <c r="Q770" s="222"/>
      <c r="R770" s="221"/>
      <c r="S770" s="222"/>
      <c r="T770" s="221"/>
      <c r="U770" s="222"/>
      <c r="V770" s="169" t="str">
        <f t="shared" si="22"/>
        <v/>
      </c>
      <c r="W770" s="39" t="str">
        <f t="shared" si="23"/>
        <v/>
      </c>
    </row>
    <row r="771" spans="10:23" ht="21.75" thickTop="1" thickBot="1">
      <c r="J771" s="221"/>
      <c r="K771" s="222"/>
      <c r="L771" s="221"/>
      <c r="M771" s="222"/>
      <c r="N771" s="221"/>
      <c r="O771" s="222"/>
      <c r="P771" s="221"/>
      <c r="Q771" s="222"/>
      <c r="R771" s="221"/>
      <c r="S771" s="222"/>
      <c r="T771" s="221"/>
      <c r="U771" s="222"/>
      <c r="V771" s="169" t="str">
        <f t="shared" si="22"/>
        <v/>
      </c>
      <c r="W771" s="39" t="str">
        <f t="shared" si="23"/>
        <v/>
      </c>
    </row>
    <row r="772" spans="10:23" ht="21.75" thickTop="1" thickBot="1">
      <c r="J772" s="221"/>
      <c r="K772" s="222"/>
      <c r="L772" s="221"/>
      <c r="M772" s="222"/>
      <c r="N772" s="221"/>
      <c r="O772" s="222"/>
      <c r="P772" s="221"/>
      <c r="Q772" s="222"/>
      <c r="R772" s="221"/>
      <c r="S772" s="222"/>
      <c r="T772" s="221"/>
      <c r="U772" s="222"/>
      <c r="V772" s="169" t="str">
        <f t="shared" si="22"/>
        <v/>
      </c>
      <c r="W772" s="39" t="str">
        <f t="shared" si="23"/>
        <v/>
      </c>
    </row>
    <row r="773" spans="10:23" ht="21.75" thickTop="1" thickBot="1">
      <c r="J773" s="221"/>
      <c r="K773" s="222"/>
      <c r="L773" s="221"/>
      <c r="M773" s="222"/>
      <c r="N773" s="221"/>
      <c r="O773" s="222"/>
      <c r="P773" s="221"/>
      <c r="Q773" s="222"/>
      <c r="R773" s="221"/>
      <c r="S773" s="222"/>
      <c r="T773" s="221"/>
      <c r="U773" s="222"/>
      <c r="V773" s="169" t="str">
        <f t="shared" si="22"/>
        <v/>
      </c>
      <c r="W773" s="39" t="str">
        <f t="shared" si="23"/>
        <v/>
      </c>
    </row>
    <row r="774" spans="10:23" ht="21.75" thickTop="1" thickBot="1">
      <c r="J774" s="221"/>
      <c r="K774" s="222"/>
      <c r="L774" s="221"/>
      <c r="M774" s="222"/>
      <c r="N774" s="221"/>
      <c r="O774" s="222"/>
      <c r="P774" s="221"/>
      <c r="Q774" s="222"/>
      <c r="R774" s="221"/>
      <c r="S774" s="222"/>
      <c r="T774" s="221"/>
      <c r="U774" s="222"/>
      <c r="V774" s="169" t="str">
        <f t="shared" si="22"/>
        <v/>
      </c>
      <c r="W774" s="39" t="str">
        <f t="shared" si="23"/>
        <v/>
      </c>
    </row>
    <row r="775" spans="10:23" ht="21.75" thickTop="1" thickBot="1">
      <c r="J775" s="221"/>
      <c r="K775" s="222"/>
      <c r="L775" s="221"/>
      <c r="M775" s="222"/>
      <c r="N775" s="221"/>
      <c r="O775" s="222"/>
      <c r="P775" s="221"/>
      <c r="Q775" s="222"/>
      <c r="R775" s="221"/>
      <c r="S775" s="222"/>
      <c r="T775" s="221"/>
      <c r="U775" s="222"/>
      <c r="V775" s="169" t="str">
        <f t="shared" si="22"/>
        <v/>
      </c>
      <c r="W775" s="39" t="str">
        <f t="shared" si="23"/>
        <v/>
      </c>
    </row>
    <row r="776" spans="10:23" ht="21.75" thickTop="1" thickBot="1">
      <c r="J776" s="221"/>
      <c r="K776" s="222"/>
      <c r="L776" s="221"/>
      <c r="M776" s="222"/>
      <c r="N776" s="221"/>
      <c r="O776" s="222"/>
      <c r="P776" s="221"/>
      <c r="Q776" s="222"/>
      <c r="R776" s="221"/>
      <c r="S776" s="222"/>
      <c r="T776" s="221"/>
      <c r="U776" s="222"/>
      <c r="V776" s="169" t="str">
        <f t="shared" si="22"/>
        <v/>
      </c>
      <c r="W776" s="39" t="str">
        <f t="shared" si="23"/>
        <v/>
      </c>
    </row>
    <row r="777" spans="10:23" ht="21.75" thickTop="1" thickBot="1">
      <c r="J777" s="221"/>
      <c r="K777" s="222"/>
      <c r="L777" s="221"/>
      <c r="M777" s="222"/>
      <c r="N777" s="221"/>
      <c r="O777" s="222"/>
      <c r="P777" s="221"/>
      <c r="Q777" s="222"/>
      <c r="R777" s="221"/>
      <c r="S777" s="222"/>
      <c r="T777" s="221"/>
      <c r="U777" s="222"/>
      <c r="V777" s="169" t="str">
        <f t="shared" si="22"/>
        <v/>
      </c>
      <c r="W777" s="39" t="str">
        <f t="shared" si="23"/>
        <v/>
      </c>
    </row>
    <row r="778" spans="10:23" ht="21.75" thickTop="1" thickBot="1">
      <c r="J778" s="221"/>
      <c r="K778" s="222"/>
      <c r="L778" s="221"/>
      <c r="M778" s="222"/>
      <c r="N778" s="221"/>
      <c r="O778" s="222"/>
      <c r="P778" s="221"/>
      <c r="Q778" s="222"/>
      <c r="R778" s="221"/>
      <c r="S778" s="222"/>
      <c r="T778" s="221"/>
      <c r="U778" s="222"/>
      <c r="V778" s="169" t="str">
        <f t="shared" si="22"/>
        <v/>
      </c>
      <c r="W778" s="39" t="str">
        <f t="shared" si="23"/>
        <v/>
      </c>
    </row>
    <row r="779" spans="10:23" ht="21.75" thickTop="1" thickBot="1">
      <c r="J779" s="221"/>
      <c r="K779" s="222"/>
      <c r="L779" s="221"/>
      <c r="M779" s="222"/>
      <c r="N779" s="221"/>
      <c r="O779" s="222"/>
      <c r="P779" s="221"/>
      <c r="Q779" s="222"/>
      <c r="R779" s="221"/>
      <c r="S779" s="222"/>
      <c r="T779" s="221"/>
      <c r="U779" s="222"/>
      <c r="V779" s="169" t="str">
        <f t="shared" si="22"/>
        <v/>
      </c>
      <c r="W779" s="39" t="str">
        <f t="shared" si="23"/>
        <v/>
      </c>
    </row>
    <row r="780" spans="10:23" ht="21.75" thickTop="1" thickBot="1">
      <c r="J780" s="221"/>
      <c r="K780" s="222"/>
      <c r="L780" s="221"/>
      <c r="M780" s="222"/>
      <c r="N780" s="221"/>
      <c r="O780" s="222"/>
      <c r="P780" s="221"/>
      <c r="Q780" s="222"/>
      <c r="R780" s="221"/>
      <c r="S780" s="222"/>
      <c r="T780" s="221"/>
      <c r="U780" s="222"/>
      <c r="V780" s="169" t="str">
        <f t="shared" si="22"/>
        <v/>
      </c>
      <c r="W780" s="39" t="str">
        <f t="shared" si="23"/>
        <v/>
      </c>
    </row>
    <row r="781" spans="10:23" ht="21.75" thickTop="1" thickBot="1">
      <c r="J781" s="221"/>
      <c r="K781" s="222"/>
      <c r="L781" s="221"/>
      <c r="M781" s="222"/>
      <c r="N781" s="221"/>
      <c r="O781" s="222"/>
      <c r="P781" s="221"/>
      <c r="Q781" s="222"/>
      <c r="R781" s="221"/>
      <c r="S781" s="222"/>
      <c r="T781" s="221"/>
      <c r="U781" s="222"/>
      <c r="V781" s="169" t="str">
        <f t="shared" si="22"/>
        <v/>
      </c>
      <c r="W781" s="39" t="str">
        <f t="shared" si="23"/>
        <v/>
      </c>
    </row>
    <row r="782" spans="10:23" ht="21.75" thickTop="1" thickBot="1">
      <c r="J782" s="221"/>
      <c r="K782" s="222"/>
      <c r="L782" s="221"/>
      <c r="M782" s="222"/>
      <c r="N782" s="221"/>
      <c r="O782" s="222"/>
      <c r="P782" s="221"/>
      <c r="Q782" s="222"/>
      <c r="R782" s="221"/>
      <c r="S782" s="222"/>
      <c r="T782" s="221"/>
      <c r="U782" s="222"/>
      <c r="V782" s="169" t="str">
        <f t="shared" si="22"/>
        <v/>
      </c>
      <c r="W782" s="39" t="str">
        <f t="shared" si="23"/>
        <v/>
      </c>
    </row>
    <row r="783" spans="10:23" ht="21.75" thickTop="1" thickBot="1">
      <c r="J783" s="221"/>
      <c r="K783" s="222"/>
      <c r="L783" s="221"/>
      <c r="M783" s="222"/>
      <c r="N783" s="221"/>
      <c r="O783" s="222"/>
      <c r="P783" s="221"/>
      <c r="Q783" s="222"/>
      <c r="R783" s="221"/>
      <c r="S783" s="222"/>
      <c r="T783" s="221"/>
      <c r="U783" s="222"/>
      <c r="V783" s="169" t="str">
        <f t="shared" si="22"/>
        <v/>
      </c>
      <c r="W783" s="39" t="str">
        <f t="shared" si="23"/>
        <v/>
      </c>
    </row>
    <row r="784" spans="10:23" ht="21.75" thickTop="1" thickBot="1">
      <c r="J784" s="221"/>
      <c r="K784" s="222"/>
      <c r="L784" s="221"/>
      <c r="M784" s="222"/>
      <c r="N784" s="221"/>
      <c r="O784" s="222"/>
      <c r="P784" s="221"/>
      <c r="Q784" s="222"/>
      <c r="R784" s="221"/>
      <c r="S784" s="222"/>
      <c r="T784" s="221"/>
      <c r="U784" s="222"/>
      <c r="V784" s="169" t="str">
        <f t="shared" si="22"/>
        <v/>
      </c>
      <c r="W784" s="39" t="str">
        <f t="shared" si="23"/>
        <v/>
      </c>
    </row>
    <row r="785" spans="10:23" ht="21.75" thickTop="1" thickBot="1">
      <c r="J785" s="221"/>
      <c r="K785" s="222"/>
      <c r="L785" s="221"/>
      <c r="M785" s="222"/>
      <c r="N785" s="221"/>
      <c r="O785" s="222"/>
      <c r="P785" s="221"/>
      <c r="Q785" s="222"/>
      <c r="R785" s="221"/>
      <c r="S785" s="222"/>
      <c r="T785" s="221"/>
      <c r="U785" s="222"/>
      <c r="V785" s="169" t="str">
        <f t="shared" si="22"/>
        <v/>
      </c>
      <c r="W785" s="39" t="str">
        <f t="shared" si="23"/>
        <v/>
      </c>
    </row>
    <row r="786" spans="10:23" ht="21.75" thickTop="1" thickBot="1">
      <c r="J786" s="221"/>
      <c r="K786" s="222"/>
      <c r="L786" s="221"/>
      <c r="M786" s="222"/>
      <c r="N786" s="221"/>
      <c r="O786" s="222"/>
      <c r="P786" s="221"/>
      <c r="Q786" s="222"/>
      <c r="R786" s="221"/>
      <c r="S786" s="222"/>
      <c r="T786" s="221"/>
      <c r="U786" s="222"/>
      <c r="V786" s="169" t="str">
        <f t="shared" si="22"/>
        <v/>
      </c>
      <c r="W786" s="39" t="str">
        <f t="shared" si="23"/>
        <v/>
      </c>
    </row>
    <row r="787" spans="10:23" ht="21.75" thickTop="1" thickBot="1">
      <c r="J787" s="221"/>
      <c r="K787" s="222"/>
      <c r="L787" s="221"/>
      <c r="M787" s="222"/>
      <c r="N787" s="221"/>
      <c r="O787" s="222"/>
      <c r="P787" s="221"/>
      <c r="Q787" s="222"/>
      <c r="R787" s="221"/>
      <c r="S787" s="222"/>
      <c r="T787" s="221"/>
      <c r="U787" s="222"/>
      <c r="V787" s="169" t="str">
        <f t="shared" si="22"/>
        <v/>
      </c>
      <c r="W787" s="39" t="str">
        <f t="shared" si="23"/>
        <v/>
      </c>
    </row>
    <row r="788" spans="10:23" ht="21.75" thickTop="1" thickBot="1">
      <c r="J788" s="221"/>
      <c r="K788" s="222"/>
      <c r="L788" s="221"/>
      <c r="M788" s="222"/>
      <c r="N788" s="221"/>
      <c r="O788" s="222"/>
      <c r="P788" s="221"/>
      <c r="Q788" s="222"/>
      <c r="R788" s="221"/>
      <c r="S788" s="222"/>
      <c r="T788" s="221"/>
      <c r="U788" s="222"/>
      <c r="V788" s="169" t="str">
        <f t="shared" si="22"/>
        <v/>
      </c>
      <c r="W788" s="39" t="str">
        <f t="shared" si="23"/>
        <v/>
      </c>
    </row>
    <row r="789" spans="10:23" ht="21.75" thickTop="1" thickBot="1">
      <c r="J789" s="221"/>
      <c r="K789" s="222"/>
      <c r="L789" s="221"/>
      <c r="M789" s="222"/>
      <c r="N789" s="221"/>
      <c r="O789" s="222"/>
      <c r="P789" s="221"/>
      <c r="Q789" s="222"/>
      <c r="R789" s="221"/>
      <c r="S789" s="222"/>
      <c r="T789" s="221"/>
      <c r="U789" s="222"/>
      <c r="V789" s="169" t="str">
        <f t="shared" si="22"/>
        <v/>
      </c>
      <c r="W789" s="39" t="str">
        <f t="shared" si="23"/>
        <v/>
      </c>
    </row>
    <row r="790" spans="10:23" ht="21.75" thickTop="1" thickBot="1">
      <c r="J790" s="221"/>
      <c r="K790" s="222"/>
      <c r="L790" s="221"/>
      <c r="M790" s="222"/>
      <c r="N790" s="221"/>
      <c r="O790" s="222"/>
      <c r="P790" s="221"/>
      <c r="Q790" s="222"/>
      <c r="R790" s="221"/>
      <c r="S790" s="222"/>
      <c r="T790" s="221"/>
      <c r="U790" s="222"/>
      <c r="V790" s="169" t="str">
        <f t="shared" si="22"/>
        <v/>
      </c>
      <c r="W790" s="39" t="str">
        <f t="shared" si="23"/>
        <v/>
      </c>
    </row>
    <row r="791" spans="10:23" ht="21.75" thickTop="1" thickBot="1">
      <c r="J791" s="221"/>
      <c r="K791" s="222"/>
      <c r="L791" s="221"/>
      <c r="M791" s="222"/>
      <c r="N791" s="221"/>
      <c r="O791" s="222"/>
      <c r="P791" s="221"/>
      <c r="Q791" s="222"/>
      <c r="R791" s="221"/>
      <c r="S791" s="222"/>
      <c r="T791" s="221"/>
      <c r="U791" s="222"/>
      <c r="V791" s="169" t="str">
        <f t="shared" si="22"/>
        <v/>
      </c>
      <c r="W791" s="39" t="str">
        <f t="shared" si="23"/>
        <v/>
      </c>
    </row>
    <row r="792" spans="10:23" ht="21.75" thickTop="1" thickBot="1">
      <c r="J792" s="221"/>
      <c r="K792" s="222"/>
      <c r="L792" s="221"/>
      <c r="M792" s="222"/>
      <c r="N792" s="221"/>
      <c r="O792" s="222"/>
      <c r="P792" s="221"/>
      <c r="Q792" s="222"/>
      <c r="R792" s="221"/>
      <c r="S792" s="222"/>
      <c r="T792" s="221"/>
      <c r="U792" s="222"/>
      <c r="V792" s="169" t="str">
        <f t="shared" si="22"/>
        <v/>
      </c>
      <c r="W792" s="39" t="str">
        <f t="shared" si="23"/>
        <v/>
      </c>
    </row>
    <row r="793" spans="10:23" ht="21.75" thickTop="1" thickBot="1">
      <c r="J793" s="221"/>
      <c r="K793" s="222"/>
      <c r="L793" s="221"/>
      <c r="M793" s="222"/>
      <c r="N793" s="221"/>
      <c r="O793" s="222"/>
      <c r="P793" s="221"/>
      <c r="Q793" s="222"/>
      <c r="R793" s="221"/>
      <c r="S793" s="222"/>
      <c r="T793" s="221"/>
      <c r="U793" s="222"/>
      <c r="V793" s="169" t="str">
        <f t="shared" si="22"/>
        <v/>
      </c>
      <c r="W793" s="39" t="str">
        <f t="shared" si="23"/>
        <v/>
      </c>
    </row>
    <row r="794" spans="10:23" ht="21.75" thickTop="1" thickBot="1">
      <c r="J794" s="221"/>
      <c r="K794" s="222"/>
      <c r="L794" s="221"/>
      <c r="M794" s="222"/>
      <c r="N794" s="221"/>
      <c r="O794" s="222"/>
      <c r="P794" s="221"/>
      <c r="Q794" s="222"/>
      <c r="R794" s="221"/>
      <c r="S794" s="222"/>
      <c r="T794" s="221"/>
      <c r="U794" s="222"/>
      <c r="V794" s="169" t="str">
        <f t="shared" si="22"/>
        <v/>
      </c>
      <c r="W794" s="39" t="str">
        <f t="shared" si="23"/>
        <v/>
      </c>
    </row>
    <row r="795" spans="10:23" ht="21.75" thickTop="1" thickBot="1">
      <c r="J795" s="221"/>
      <c r="K795" s="222"/>
      <c r="L795" s="221"/>
      <c r="M795" s="222"/>
      <c r="N795" s="221"/>
      <c r="O795" s="222"/>
      <c r="P795" s="221"/>
      <c r="Q795" s="222"/>
      <c r="R795" s="221"/>
      <c r="S795" s="222"/>
      <c r="T795" s="221"/>
      <c r="U795" s="222"/>
      <c r="V795" s="169" t="str">
        <f t="shared" si="22"/>
        <v/>
      </c>
      <c r="W795" s="39" t="str">
        <f t="shared" si="23"/>
        <v/>
      </c>
    </row>
    <row r="796" spans="10:23" ht="21.75" thickTop="1" thickBot="1">
      <c r="J796" s="221"/>
      <c r="K796" s="222"/>
      <c r="L796" s="221"/>
      <c r="M796" s="222"/>
      <c r="N796" s="221"/>
      <c r="O796" s="222"/>
      <c r="P796" s="221"/>
      <c r="Q796" s="222"/>
      <c r="R796" s="221"/>
      <c r="S796" s="222"/>
      <c r="T796" s="221"/>
      <c r="U796" s="222"/>
      <c r="V796" s="169" t="str">
        <f t="shared" si="22"/>
        <v/>
      </c>
      <c r="W796" s="39" t="str">
        <f t="shared" si="23"/>
        <v/>
      </c>
    </row>
    <row r="797" spans="10:23" ht="21.75" thickTop="1" thickBot="1">
      <c r="J797" s="221"/>
      <c r="K797" s="222"/>
      <c r="L797" s="221"/>
      <c r="M797" s="222"/>
      <c r="N797" s="221"/>
      <c r="O797" s="222"/>
      <c r="P797" s="221"/>
      <c r="Q797" s="222"/>
      <c r="R797" s="221"/>
      <c r="S797" s="222"/>
      <c r="T797" s="221"/>
      <c r="U797" s="222"/>
      <c r="V797" s="169" t="str">
        <f t="shared" ref="V797:V811" si="24">IF(AND(COUNTA(K797,M797,O797,Q797,S797,U797)=0,COUNTA(J797,L797,N797,P797,R797,T797)=6),"x","")</f>
        <v/>
      </c>
      <c r="W797" s="39" t="str">
        <f t="shared" ref="W797:W811" si="25">IF(COUNTA(K797,M797,O797,Q797,S797,U797)=1,"x","")</f>
        <v/>
      </c>
    </row>
    <row r="798" spans="10:23" ht="21.75" thickTop="1" thickBot="1">
      <c r="J798" s="221"/>
      <c r="K798" s="222"/>
      <c r="L798" s="221"/>
      <c r="M798" s="222"/>
      <c r="N798" s="221"/>
      <c r="O798" s="222"/>
      <c r="P798" s="221"/>
      <c r="Q798" s="222"/>
      <c r="R798" s="221"/>
      <c r="S798" s="222"/>
      <c r="T798" s="221"/>
      <c r="U798" s="222"/>
      <c r="V798" s="169" t="str">
        <f t="shared" si="24"/>
        <v/>
      </c>
      <c r="W798" s="39" t="str">
        <f t="shared" si="25"/>
        <v/>
      </c>
    </row>
    <row r="799" spans="10:23" ht="21.75" thickTop="1" thickBot="1">
      <c r="J799" s="221"/>
      <c r="K799" s="222"/>
      <c r="L799" s="221"/>
      <c r="M799" s="222"/>
      <c r="N799" s="221"/>
      <c r="O799" s="222"/>
      <c r="P799" s="221"/>
      <c r="Q799" s="222"/>
      <c r="R799" s="221"/>
      <c r="S799" s="222"/>
      <c r="T799" s="221"/>
      <c r="U799" s="222"/>
      <c r="V799" s="169" t="str">
        <f t="shared" si="24"/>
        <v/>
      </c>
      <c r="W799" s="39" t="str">
        <f t="shared" si="25"/>
        <v/>
      </c>
    </row>
    <row r="800" spans="10:23" ht="21.75" thickTop="1" thickBot="1">
      <c r="J800" s="221"/>
      <c r="K800" s="222"/>
      <c r="L800" s="221"/>
      <c r="M800" s="222"/>
      <c r="N800" s="221"/>
      <c r="O800" s="222"/>
      <c r="P800" s="221"/>
      <c r="Q800" s="222"/>
      <c r="R800" s="221"/>
      <c r="S800" s="222"/>
      <c r="T800" s="221"/>
      <c r="U800" s="222"/>
      <c r="V800" s="169" t="str">
        <f t="shared" si="24"/>
        <v/>
      </c>
      <c r="W800" s="39" t="str">
        <f t="shared" si="25"/>
        <v/>
      </c>
    </row>
    <row r="801" spans="10:23" ht="21.75" thickTop="1" thickBot="1">
      <c r="J801" s="221"/>
      <c r="K801" s="222"/>
      <c r="L801" s="221"/>
      <c r="M801" s="222"/>
      <c r="N801" s="221"/>
      <c r="O801" s="222"/>
      <c r="P801" s="221"/>
      <c r="Q801" s="222"/>
      <c r="R801" s="221"/>
      <c r="S801" s="222"/>
      <c r="T801" s="221"/>
      <c r="U801" s="222"/>
      <c r="V801" s="169" t="str">
        <f t="shared" si="24"/>
        <v/>
      </c>
      <c r="W801" s="39" t="str">
        <f t="shared" si="25"/>
        <v/>
      </c>
    </row>
    <row r="802" spans="10:23" ht="21.75" thickTop="1" thickBot="1">
      <c r="J802" s="221"/>
      <c r="K802" s="222"/>
      <c r="L802" s="221"/>
      <c r="M802" s="222"/>
      <c r="N802" s="221"/>
      <c r="O802" s="222"/>
      <c r="P802" s="221"/>
      <c r="Q802" s="222"/>
      <c r="R802" s="221"/>
      <c r="S802" s="222"/>
      <c r="T802" s="221"/>
      <c r="U802" s="222"/>
      <c r="V802" s="169" t="str">
        <f t="shared" si="24"/>
        <v/>
      </c>
      <c r="W802" s="39" t="str">
        <f t="shared" si="25"/>
        <v/>
      </c>
    </row>
    <row r="803" spans="10:23" ht="21.75" thickTop="1" thickBot="1">
      <c r="J803" s="221"/>
      <c r="K803" s="222"/>
      <c r="L803" s="221"/>
      <c r="M803" s="222"/>
      <c r="N803" s="221"/>
      <c r="O803" s="222"/>
      <c r="P803" s="221"/>
      <c r="Q803" s="222"/>
      <c r="R803" s="221"/>
      <c r="S803" s="222"/>
      <c r="T803" s="221"/>
      <c r="U803" s="222"/>
      <c r="V803" s="169" t="str">
        <f t="shared" si="24"/>
        <v/>
      </c>
      <c r="W803" s="39" t="str">
        <f t="shared" si="25"/>
        <v/>
      </c>
    </row>
    <row r="804" spans="10:23" ht="21.75" thickTop="1" thickBot="1">
      <c r="J804" s="221"/>
      <c r="K804" s="222"/>
      <c r="L804" s="221"/>
      <c r="M804" s="222"/>
      <c r="N804" s="221"/>
      <c r="O804" s="222"/>
      <c r="P804" s="221"/>
      <c r="Q804" s="222"/>
      <c r="R804" s="221"/>
      <c r="S804" s="222"/>
      <c r="T804" s="221"/>
      <c r="U804" s="222"/>
      <c r="V804" s="169" t="str">
        <f t="shared" si="24"/>
        <v/>
      </c>
      <c r="W804" s="39" t="str">
        <f t="shared" si="25"/>
        <v/>
      </c>
    </row>
    <row r="805" spans="10:23" ht="21.75" thickTop="1" thickBot="1">
      <c r="J805" s="221"/>
      <c r="K805" s="222"/>
      <c r="L805" s="221"/>
      <c r="M805" s="222"/>
      <c r="N805" s="221"/>
      <c r="O805" s="222"/>
      <c r="P805" s="221"/>
      <c r="Q805" s="222"/>
      <c r="R805" s="221"/>
      <c r="S805" s="222"/>
      <c r="T805" s="221"/>
      <c r="U805" s="222"/>
      <c r="V805" s="169" t="str">
        <f t="shared" si="24"/>
        <v/>
      </c>
      <c r="W805" s="39" t="str">
        <f t="shared" si="25"/>
        <v/>
      </c>
    </row>
    <row r="806" spans="10:23" ht="21.75" thickTop="1" thickBot="1">
      <c r="J806" s="221"/>
      <c r="K806" s="222"/>
      <c r="L806" s="221"/>
      <c r="M806" s="222"/>
      <c r="N806" s="221"/>
      <c r="O806" s="222"/>
      <c r="P806" s="221"/>
      <c r="Q806" s="222"/>
      <c r="R806" s="221"/>
      <c r="S806" s="222"/>
      <c r="T806" s="221"/>
      <c r="U806" s="222"/>
      <c r="V806" s="169" t="str">
        <f t="shared" si="24"/>
        <v/>
      </c>
      <c r="W806" s="39" t="str">
        <f t="shared" si="25"/>
        <v/>
      </c>
    </row>
    <row r="807" spans="10:23" ht="21.75" thickTop="1" thickBot="1">
      <c r="J807" s="221"/>
      <c r="K807" s="222"/>
      <c r="L807" s="221"/>
      <c r="M807" s="222"/>
      <c r="N807" s="221"/>
      <c r="O807" s="222"/>
      <c r="P807" s="221"/>
      <c r="Q807" s="222"/>
      <c r="R807" s="221"/>
      <c r="S807" s="222"/>
      <c r="T807" s="221"/>
      <c r="U807" s="222"/>
      <c r="V807" s="169" t="str">
        <f t="shared" si="24"/>
        <v/>
      </c>
      <c r="W807" s="39" t="str">
        <f t="shared" si="25"/>
        <v/>
      </c>
    </row>
    <row r="808" spans="10:23" ht="21.75" thickTop="1" thickBot="1">
      <c r="J808" s="221"/>
      <c r="K808" s="222"/>
      <c r="L808" s="221"/>
      <c r="M808" s="222"/>
      <c r="N808" s="221"/>
      <c r="O808" s="222"/>
      <c r="P808" s="221"/>
      <c r="Q808" s="222"/>
      <c r="R808" s="221"/>
      <c r="S808" s="222"/>
      <c r="T808" s="221"/>
      <c r="U808" s="222"/>
      <c r="V808" s="169" t="str">
        <f t="shared" si="24"/>
        <v/>
      </c>
      <c r="W808" s="39" t="str">
        <f t="shared" si="25"/>
        <v/>
      </c>
    </row>
    <row r="809" spans="10:23" ht="21.75" thickTop="1" thickBot="1">
      <c r="J809" s="221"/>
      <c r="K809" s="222"/>
      <c r="L809" s="221"/>
      <c r="M809" s="222"/>
      <c r="N809" s="221"/>
      <c r="O809" s="222"/>
      <c r="P809" s="221"/>
      <c r="Q809" s="222"/>
      <c r="R809" s="221"/>
      <c r="S809" s="222"/>
      <c r="T809" s="221"/>
      <c r="U809" s="222"/>
      <c r="V809" s="169" t="str">
        <f t="shared" si="24"/>
        <v/>
      </c>
      <c r="W809" s="39" t="str">
        <f t="shared" si="25"/>
        <v/>
      </c>
    </row>
    <row r="810" spans="10:23" ht="21.75" thickTop="1" thickBot="1">
      <c r="J810" s="221"/>
      <c r="K810" s="222"/>
      <c r="L810" s="221"/>
      <c r="M810" s="222"/>
      <c r="N810" s="221"/>
      <c r="O810" s="222"/>
      <c r="P810" s="221"/>
      <c r="Q810" s="222"/>
      <c r="R810" s="221"/>
      <c r="S810" s="222"/>
      <c r="T810" s="221"/>
      <c r="U810" s="222"/>
      <c r="V810" s="169" t="str">
        <f t="shared" si="24"/>
        <v/>
      </c>
      <c r="W810" s="39" t="str">
        <f t="shared" si="25"/>
        <v/>
      </c>
    </row>
    <row r="811" spans="10:23" ht="21.75" thickTop="1" thickBot="1">
      <c r="J811" s="221"/>
      <c r="K811" s="222"/>
      <c r="L811" s="221"/>
      <c r="M811" s="222"/>
      <c r="N811" s="221"/>
      <c r="O811" s="222"/>
      <c r="P811" s="221"/>
      <c r="Q811" s="222"/>
      <c r="R811" s="221"/>
      <c r="S811" s="222"/>
      <c r="T811" s="221"/>
      <c r="U811" s="222"/>
      <c r="V811" s="169" t="str">
        <f t="shared" si="24"/>
        <v/>
      </c>
      <c r="W811" s="39" t="str">
        <f t="shared" si="25"/>
        <v/>
      </c>
    </row>
    <row r="812" spans="10:23" ht="13.5" thickTop="1"/>
  </sheetData>
  <sheetProtection sheet="1" objects="1" scenarios="1"/>
  <mergeCells count="11">
    <mergeCell ref="A23:A27"/>
    <mergeCell ref="C11:Y11"/>
    <mergeCell ref="C12:Y12"/>
    <mergeCell ref="C14:Y15"/>
    <mergeCell ref="C19:Y20"/>
    <mergeCell ref="L21:M21"/>
    <mergeCell ref="N21:O21"/>
    <mergeCell ref="P21:Q21"/>
    <mergeCell ref="R21:S21"/>
    <mergeCell ref="T21:U21"/>
    <mergeCell ref="V21:W21"/>
  </mergeCells>
  <conditionalFormatting sqref="I23:I43">
    <cfRule type="cellIs" dxfId="33" priority="1" stopIfTrue="1" operator="equal">
      <formula>"Boiler"</formula>
    </cfRule>
  </conditionalFormatting>
  <conditionalFormatting sqref="Z23:Z43">
    <cfRule type="expression" dxfId="32" priority="2" stopIfTrue="1">
      <formula>AND(I23="Boiler",$Z$5&gt;24)</formula>
    </cfRule>
  </conditionalFormatting>
  <conditionalFormatting sqref="X23:X43">
    <cfRule type="expression" dxfId="31" priority="3" stopIfTrue="1">
      <formula>AND(OR(H23="x",I23="x"),X23="")</formula>
    </cfRule>
  </conditionalFormatting>
  <conditionalFormatting sqref="N23:N811 R23:R811 P23:P811 L23:L811 T23:T811">
    <cfRule type="expression" dxfId="30" priority="4" stopIfTrue="1">
      <formula>COUNTA(K23,L23,M23)&gt;1</formula>
    </cfRule>
  </conditionalFormatting>
  <conditionalFormatting sqref="K23:K811">
    <cfRule type="expression" dxfId="29" priority="5" stopIfTrue="1">
      <formula>COUNTA(K23,L23)&gt;1</formula>
    </cfRule>
  </conditionalFormatting>
  <conditionalFormatting sqref="V23:V811">
    <cfRule type="expression" dxfId="28" priority="6" stopIfTrue="1">
      <formula>COUNTIF(V23:W23,"x")=2</formula>
    </cfRule>
  </conditionalFormatting>
  <conditionalFormatting sqref="Q23:Q811 S23:S811 M23:M811 O23:O811 U23:U811">
    <cfRule type="expression" dxfId="27" priority="7" stopIfTrue="1">
      <formula>COUNTA($K23,$M23,$O23,$Q23,$S23,$U23)&gt;1</formula>
    </cfRule>
  </conditionalFormatting>
  <conditionalFormatting sqref="W23:W811">
    <cfRule type="expression" dxfId="26" priority="8" stopIfTrue="1">
      <formula>COUNTIF(V23:W23,"x")=2</formula>
    </cfRule>
  </conditionalFormatting>
  <printOptions horizontalCentered="1"/>
  <pageMargins left="0.98425196850393704" right="0.78740157480314965" top="0.78740157480314965" bottom="1.1023622047244095" header="0.94488188976377963" footer="0.94488188976377963"/>
  <pageSetup paperSize="9" orientation="portrait" horizontalDpi="4294967292" verticalDpi="4294967292" r:id="rId1"/>
  <headerFooter alignWithMargins="0">
    <oddHeader>&amp;C &amp;R&amp;D</oddHeader>
    <oddFooter xml:space="preserve">&amp;L&amp;8          &amp;A, Seite &amp;P von &amp;N&amp;C &amp;R&amp;9Unterschrift des Verantwortlichen  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76801" r:id="rId4">
          <objectPr defaultSize="0" autoPict="0" r:id="rId5">
            <anchor moveWithCells="1">
              <from>
                <xdr:col>36</xdr:col>
                <xdr:colOff>47625</xdr:colOff>
                <xdr:row>0</xdr:row>
                <xdr:rowOff>28575</xdr:rowOff>
              </from>
              <to>
                <xdr:col>36</xdr:col>
                <xdr:colOff>295275</xdr:colOff>
                <xdr:row>1</xdr:row>
                <xdr:rowOff>76200</xdr:rowOff>
              </to>
            </anchor>
          </objectPr>
        </oleObject>
      </mc:Choice>
      <mc:Fallback>
        <oleObject progId="MS_ClipArt_Gallery" shapeId="7680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20"/>
  <sheetViews>
    <sheetView showGridLines="0" showZeros="0" zoomScale="115" zoomScaleNormal="115" zoomScaleSheetLayoutView="90" workbookViewId="0">
      <selection activeCell="A9" sqref="A9:B9"/>
    </sheetView>
  </sheetViews>
  <sheetFormatPr baseColWidth="10" defaultRowHeight="12.75"/>
  <cols>
    <col min="1" max="1" width="7.42578125" style="6" bestFit="1" customWidth="1"/>
    <col min="2" max="2" width="5.42578125" style="6" bestFit="1" customWidth="1"/>
    <col min="3" max="3" width="9.5703125" style="6" bestFit="1" customWidth="1"/>
    <col min="4" max="4" width="9.7109375" style="252" bestFit="1" customWidth="1"/>
    <col min="5" max="6" width="5.140625" style="6" customWidth="1"/>
    <col min="7" max="7" width="24.42578125" style="6" customWidth="1"/>
    <col min="8" max="19" width="5.140625" style="6" customWidth="1"/>
    <col min="20" max="20" width="5.140625" style="10" customWidth="1"/>
    <col min="21" max="21" width="5.140625" style="6" customWidth="1"/>
    <col min="22" max="22" width="7.28515625" style="6" customWidth="1"/>
    <col min="23" max="23" width="13" style="6" customWidth="1"/>
    <col min="24" max="24" width="8.85546875" style="6" customWidth="1"/>
    <col min="25" max="26" width="5.28515625" style="6" customWidth="1"/>
    <col min="27" max="27" width="5.28515625" style="253" customWidth="1"/>
    <col min="28" max="28" width="3.42578125" style="6" customWidth="1"/>
    <col min="29" max="16384" width="11.42578125" style="6"/>
  </cols>
  <sheetData>
    <row r="1" spans="1:27" s="153" customFormat="1" ht="9.9499999999999993" customHeight="1">
      <c r="A1" s="168"/>
      <c r="B1" s="364"/>
      <c r="C1" s="365"/>
      <c r="D1" s="366"/>
      <c r="E1" s="156">
        <f>COUNTIF(E14:E814,"X")</f>
        <v>0</v>
      </c>
      <c r="F1" s="156">
        <f>COUNTIF(F14:F814,"X")</f>
        <v>0</v>
      </c>
      <c r="G1" s="157">
        <f>IF(E2=G2,G2,"FEHLER")</f>
        <v>0</v>
      </c>
      <c r="H1" s="157" t="str">
        <f>IF(G2=0,"",IF(G2=G1,G1,"FEHLER"))</f>
        <v/>
      </c>
      <c r="I1" s="157">
        <f>IF(COUNTIF(I14:I814,"X")&gt;0,COUNTIF(I14:I814,"X"),0)</f>
        <v>0</v>
      </c>
      <c r="J1" s="155"/>
      <c r="K1" s="157">
        <f>IF(COUNTIF(K14:K814,"X")&gt;0,COUNTIF(K14:K814,"X"),0)</f>
        <v>0</v>
      </c>
      <c r="L1" s="155"/>
      <c r="M1" s="157">
        <f>IF(COUNTIF(M14:M814,"X")&gt;0,COUNTIF(M14:M814,"X"),0)</f>
        <v>0</v>
      </c>
      <c r="N1" s="155"/>
      <c r="O1" s="157">
        <f>IF(COUNTIF(O14:O814,"X")&gt;0,COUNTIF(O14:O814,"X"),0)</f>
        <v>0</v>
      </c>
      <c r="P1" s="155"/>
      <c r="Q1" s="157">
        <f>IF(COUNTIF(Q14:Q814,"X")&gt;0,COUNTIF(Q14:Q814,"X"),0)</f>
        <v>0</v>
      </c>
      <c r="R1" s="155"/>
      <c r="S1" s="157">
        <f>IF(COUNTIF(S14:S814,"X")&gt;0,COUNTIF(S14:S814,"X"),0)</f>
        <v>0</v>
      </c>
      <c r="T1" s="157">
        <f>IF(SUM(I1:S1)=0,0,SUM(I1:S1))</f>
        <v>0</v>
      </c>
      <c r="U1" s="157">
        <f>IF(COUNTIF(U14:U814,"X")&gt;0,COUNTIF(U14:U814,"X"),0)</f>
        <v>0</v>
      </c>
      <c r="V1" s="156">
        <f>IF(T1=U1,U1,"FEHLER")</f>
        <v>0</v>
      </c>
      <c r="W1" s="157" t="str">
        <f>IF(H1="","",IF(H1=SUM(L2,COUNT(V14:V814)),H1,"FEHLER"))</f>
        <v/>
      </c>
      <c r="X1" s="158" t="s">
        <v>75</v>
      </c>
      <c r="Y1" s="160" t="str">
        <f>W1</f>
        <v/>
      </c>
      <c r="Z1" s="161">
        <f>F1</f>
        <v>0</v>
      </c>
      <c r="AA1" s="201">
        <f>IF(SUM(AA14:AA814)=0,0,SUM(AA14:AA814))</f>
        <v>0</v>
      </c>
    </row>
    <row r="2" spans="1:27" s="154" customFormat="1" ht="9.9499999999999993" customHeight="1">
      <c r="A2" s="371" t="s">
        <v>66</v>
      </c>
      <c r="B2" s="371"/>
      <c r="C2" s="371"/>
      <c r="D2" s="371"/>
      <c r="E2" s="165">
        <f>SUM(E1:F1)+L2</f>
        <v>0</v>
      </c>
      <c r="F2" s="166">
        <f>COUNTA(V14:V814)+L2</f>
        <v>0</v>
      </c>
      <c r="G2" s="167">
        <f>COUNTA(G14:G814)+L2</f>
        <v>0</v>
      </c>
      <c r="H2" s="385" t="s">
        <v>67</v>
      </c>
      <c r="I2" s="385"/>
      <c r="J2" s="385"/>
      <c r="K2" s="385"/>
      <c r="L2" s="499"/>
      <c r="M2" s="294" t="s">
        <v>68</v>
      </c>
      <c r="N2" s="295"/>
      <c r="O2" s="295"/>
      <c r="P2" s="295"/>
      <c r="Q2" s="295"/>
      <c r="R2" s="295"/>
      <c r="S2" s="295"/>
      <c r="T2" s="295"/>
      <c r="U2" s="295"/>
      <c r="V2" s="159" t="str">
        <f>IF(MIN(V14:V814)=0,"",MIN(V14:V814))</f>
        <v/>
      </c>
      <c r="W2" s="155"/>
      <c r="X2" s="203" t="s">
        <v>74</v>
      </c>
      <c r="Y2" s="204">
        <f>IF(Y1=0,0,SUM(Y14:Y814))</f>
        <v>0</v>
      </c>
      <c r="Z2" s="204">
        <f>SUM(Z14:Z814)</f>
        <v>0</v>
      </c>
      <c r="AA2" s="162">
        <f>AA1</f>
        <v>0</v>
      </c>
    </row>
    <row r="3" spans="1:27" s="22" customFormat="1" ht="3.75" customHeight="1" thickBot="1">
      <c r="A3" s="141"/>
      <c r="B3" s="142"/>
      <c r="C3" s="143"/>
      <c r="D3" s="144"/>
      <c r="F3" s="102"/>
      <c r="G3" s="23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7"/>
      <c r="U3" s="104"/>
      <c r="V3" s="104"/>
      <c r="W3" s="384"/>
      <c r="X3" s="384"/>
      <c r="Y3" s="202" t="str">
        <f>IF(Y1="","",IF(Y1="FEHLER","",SUM(Y1-Y2)))</f>
        <v/>
      </c>
      <c r="Z3" s="202">
        <f>SUM(Z1-Z2)</f>
        <v>0</v>
      </c>
      <c r="AA3" s="199">
        <f>SUM(AA1)</f>
        <v>0</v>
      </c>
    </row>
    <row r="4" spans="1:27" s="22" customFormat="1" ht="24" customHeight="1" thickTop="1">
      <c r="G4" s="25"/>
      <c r="H4" s="495" t="s">
        <v>175</v>
      </c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145"/>
      <c r="U4" s="103"/>
      <c r="V4" s="106"/>
      <c r="W4" s="25"/>
      <c r="X4" s="25"/>
      <c r="Y4" s="237" t="s">
        <v>73</v>
      </c>
      <c r="Z4" s="229" t="s">
        <v>73</v>
      </c>
      <c r="AA4" s="230" t="s">
        <v>73</v>
      </c>
    </row>
    <row r="5" spans="1:27" s="22" customFormat="1" ht="12" customHeight="1">
      <c r="H5" s="407" t="s">
        <v>190</v>
      </c>
      <c r="I5" s="407"/>
      <c r="J5" s="407"/>
      <c r="K5" s="407"/>
      <c r="L5" s="411" t="s">
        <v>189</v>
      </c>
      <c r="M5" s="411"/>
      <c r="N5" s="411"/>
      <c r="O5" s="411"/>
      <c r="P5" s="395" t="s">
        <v>191</v>
      </c>
      <c r="Q5" s="395"/>
      <c r="R5" s="395"/>
      <c r="S5" s="395"/>
      <c r="W5" s="336"/>
      <c r="X5" s="337"/>
      <c r="Y5" s="231"/>
      <c r="Z5" s="224"/>
      <c r="AA5" s="226"/>
    </row>
    <row r="6" spans="1:27" s="22" customFormat="1" ht="12" customHeight="1">
      <c r="H6" s="407"/>
      <c r="I6" s="407"/>
      <c r="J6" s="407"/>
      <c r="K6" s="407"/>
      <c r="L6" s="411"/>
      <c r="M6" s="411"/>
      <c r="N6" s="411"/>
      <c r="O6" s="411"/>
      <c r="P6" s="395"/>
      <c r="Q6" s="395"/>
      <c r="R6" s="395"/>
      <c r="S6" s="395"/>
      <c r="Y6" s="231"/>
      <c r="Z6" s="224"/>
      <c r="AA6" s="226"/>
    </row>
    <row r="7" spans="1:27" s="22" customFormat="1" ht="12" customHeight="1" thickBot="1">
      <c r="H7" s="408"/>
      <c r="I7" s="408"/>
      <c r="J7" s="408"/>
      <c r="K7" s="408"/>
      <c r="L7" s="412"/>
      <c r="M7" s="412"/>
      <c r="N7" s="412"/>
      <c r="O7" s="412"/>
      <c r="P7" s="396"/>
      <c r="Q7" s="396"/>
      <c r="R7" s="396"/>
      <c r="S7" s="396"/>
      <c r="Y7" s="231"/>
      <c r="Z7" s="224"/>
      <c r="AA7" s="226"/>
    </row>
    <row r="8" spans="1:27" s="22" customFormat="1" ht="12" customHeight="1" thickTop="1">
      <c r="A8" s="380" t="s">
        <v>137</v>
      </c>
      <c r="B8" s="381"/>
      <c r="C8" s="380" t="s">
        <v>44</v>
      </c>
      <c r="D8" s="386"/>
      <c r="E8" s="386"/>
      <c r="F8" s="381"/>
      <c r="G8" s="308" t="s">
        <v>45</v>
      </c>
      <c r="H8" s="387" t="s">
        <v>176</v>
      </c>
      <c r="I8" s="388"/>
      <c r="J8" s="398" t="s">
        <v>177</v>
      </c>
      <c r="K8" s="398"/>
      <c r="L8" s="398"/>
      <c r="M8" s="398"/>
      <c r="N8" s="398"/>
      <c r="O8" s="399"/>
      <c r="P8" s="397" t="s">
        <v>178</v>
      </c>
      <c r="Q8" s="398"/>
      <c r="R8" s="398"/>
      <c r="S8" s="399"/>
      <c r="T8" s="409" t="s">
        <v>127</v>
      </c>
      <c r="U8" s="410"/>
      <c r="V8" s="380" t="s">
        <v>201</v>
      </c>
      <c r="W8" s="381"/>
      <c r="X8" s="309" t="s">
        <v>46</v>
      </c>
      <c r="Y8" s="231"/>
      <c r="Z8" s="224"/>
      <c r="AA8" s="226"/>
    </row>
    <row r="9" spans="1:27" s="22" customFormat="1" ht="12" customHeight="1" thickBot="1">
      <c r="A9" s="419"/>
      <c r="B9" s="420"/>
      <c r="C9" s="421"/>
      <c r="D9" s="422"/>
      <c r="E9" s="422"/>
      <c r="F9" s="423"/>
      <c r="G9" s="339"/>
      <c r="H9" s="389"/>
      <c r="I9" s="390"/>
      <c r="J9" s="391" t="s">
        <v>179</v>
      </c>
      <c r="K9" s="392"/>
      <c r="L9" s="483" t="s">
        <v>185</v>
      </c>
      <c r="M9" s="436"/>
      <c r="N9" s="435" t="s">
        <v>186</v>
      </c>
      <c r="O9" s="436"/>
      <c r="P9" s="400" t="s">
        <v>180</v>
      </c>
      <c r="Q9" s="401"/>
      <c r="R9" s="401"/>
      <c r="S9" s="402"/>
      <c r="T9" s="405" t="s">
        <v>19</v>
      </c>
      <c r="U9" s="406"/>
      <c r="V9" s="382"/>
      <c r="W9" s="383"/>
      <c r="X9" s="310">
        <v>16</v>
      </c>
      <c r="Y9" s="224"/>
      <c r="Z9" s="224"/>
      <c r="AA9" s="226"/>
    </row>
    <row r="10" spans="1:27" ht="12" customHeight="1">
      <c r="A10" s="311"/>
      <c r="B10" s="312"/>
      <c r="C10" s="313"/>
      <c r="D10" s="312"/>
      <c r="E10" s="314"/>
      <c r="F10" s="313"/>
      <c r="G10" s="313"/>
      <c r="H10" s="439" t="s">
        <v>181</v>
      </c>
      <c r="I10" s="440"/>
      <c r="J10" s="447" t="s">
        <v>182</v>
      </c>
      <c r="K10" s="448"/>
      <c r="L10" s="477" t="s">
        <v>114</v>
      </c>
      <c r="M10" s="478"/>
      <c r="N10" s="478"/>
      <c r="O10" s="479"/>
      <c r="P10" s="480" t="s">
        <v>194</v>
      </c>
      <c r="Q10" s="481"/>
      <c r="R10" s="481"/>
      <c r="S10" s="482"/>
      <c r="T10" s="453" t="s">
        <v>197</v>
      </c>
      <c r="U10" s="454"/>
      <c r="V10" s="454"/>
      <c r="W10" s="455"/>
      <c r="X10" s="315"/>
      <c r="Y10" s="231"/>
      <c r="Z10" s="224"/>
      <c r="AA10" s="226"/>
    </row>
    <row r="11" spans="1:27" ht="12" customHeight="1">
      <c r="A11" s="338" t="s">
        <v>3</v>
      </c>
      <c r="B11" s="306" t="s">
        <v>4</v>
      </c>
      <c r="C11" s="338" t="s">
        <v>5</v>
      </c>
      <c r="D11" s="306" t="s">
        <v>6</v>
      </c>
      <c r="E11" s="378" t="s">
        <v>7</v>
      </c>
      <c r="F11" s="379"/>
      <c r="G11" s="307" t="s">
        <v>123</v>
      </c>
      <c r="H11" s="441"/>
      <c r="I11" s="442"/>
      <c r="J11" s="449"/>
      <c r="K11" s="450"/>
      <c r="L11" s="430" t="s">
        <v>195</v>
      </c>
      <c r="M11" s="431"/>
      <c r="N11" s="432" t="s">
        <v>119</v>
      </c>
      <c r="O11" s="431"/>
      <c r="P11" s="433" t="s">
        <v>193</v>
      </c>
      <c r="Q11" s="433"/>
      <c r="R11" s="434" t="s">
        <v>118</v>
      </c>
      <c r="S11" s="434"/>
      <c r="T11" s="456" t="s">
        <v>196</v>
      </c>
      <c r="U11" s="457"/>
      <c r="V11" s="460" t="s">
        <v>48</v>
      </c>
      <c r="W11" s="460" t="s">
        <v>187</v>
      </c>
      <c r="X11" s="451" t="s">
        <v>188</v>
      </c>
      <c r="Y11" s="231"/>
      <c r="Z11" s="224"/>
      <c r="AA11" s="226"/>
    </row>
    <row r="12" spans="1:27" ht="11.25" customHeight="1">
      <c r="A12" s="27"/>
      <c r="B12" s="28"/>
      <c r="C12" s="27"/>
      <c r="D12" s="28"/>
      <c r="E12" s="437" t="s">
        <v>43</v>
      </c>
      <c r="F12" s="438"/>
      <c r="G12" s="316"/>
      <c r="H12" s="443"/>
      <c r="I12" s="444"/>
      <c r="J12" s="445" t="s">
        <v>183</v>
      </c>
      <c r="K12" s="446"/>
      <c r="L12" s="403" t="s">
        <v>199</v>
      </c>
      <c r="M12" s="404"/>
      <c r="N12" s="413" t="s">
        <v>184</v>
      </c>
      <c r="O12" s="414"/>
      <c r="P12" s="415" t="s">
        <v>200</v>
      </c>
      <c r="Q12" s="416"/>
      <c r="R12" s="417" t="s">
        <v>192</v>
      </c>
      <c r="S12" s="418"/>
      <c r="T12" s="458"/>
      <c r="U12" s="459"/>
      <c r="V12" s="461"/>
      <c r="W12" s="461"/>
      <c r="X12" s="452"/>
      <c r="Y12" s="231"/>
      <c r="Z12" s="224"/>
      <c r="AA12" s="226"/>
    </row>
    <row r="13" spans="1:27" ht="9.75" customHeight="1" thickBot="1">
      <c r="A13" s="323" t="s">
        <v>13</v>
      </c>
      <c r="B13" s="324" t="s">
        <v>13</v>
      </c>
      <c r="C13" s="323" t="s">
        <v>121</v>
      </c>
      <c r="D13" s="324" t="s">
        <v>129</v>
      </c>
      <c r="E13" s="325" t="s">
        <v>15</v>
      </c>
      <c r="F13" s="326" t="s">
        <v>16</v>
      </c>
      <c r="G13" s="327" t="s">
        <v>128</v>
      </c>
      <c r="H13" s="300" t="s">
        <v>17</v>
      </c>
      <c r="I13" s="301" t="s">
        <v>18</v>
      </c>
      <c r="J13" s="302" t="s">
        <v>17</v>
      </c>
      <c r="K13" s="301" t="s">
        <v>18</v>
      </c>
      <c r="L13" s="300" t="s">
        <v>17</v>
      </c>
      <c r="M13" s="301" t="s">
        <v>18</v>
      </c>
      <c r="N13" s="300" t="s">
        <v>17</v>
      </c>
      <c r="O13" s="301" t="s">
        <v>18</v>
      </c>
      <c r="P13" s="300" t="s">
        <v>17</v>
      </c>
      <c r="Q13" s="301" t="s">
        <v>18</v>
      </c>
      <c r="R13" s="300" t="s">
        <v>17</v>
      </c>
      <c r="S13" s="301" t="s">
        <v>18</v>
      </c>
      <c r="T13" s="332" t="s">
        <v>19</v>
      </c>
      <c r="U13" s="333" t="s">
        <v>20</v>
      </c>
      <c r="V13" s="334" t="s">
        <v>111</v>
      </c>
      <c r="W13" s="323" t="s">
        <v>198</v>
      </c>
      <c r="X13" s="335" t="s">
        <v>22</v>
      </c>
      <c r="Y13" s="232"/>
      <c r="Z13" s="225"/>
      <c r="AA13" s="227"/>
    </row>
    <row r="14" spans="1:27" ht="26.1" customHeight="1" thickBot="1">
      <c r="A14" s="317"/>
      <c r="B14" s="318"/>
      <c r="C14" s="317"/>
      <c r="D14" s="319"/>
      <c r="E14" s="320"/>
      <c r="F14" s="321"/>
      <c r="G14" s="322"/>
      <c r="H14" s="298"/>
      <c r="I14" s="299"/>
      <c r="J14" s="298"/>
      <c r="K14" s="299"/>
      <c r="L14" s="298"/>
      <c r="M14" s="299"/>
      <c r="N14" s="298"/>
      <c r="O14" s="299"/>
      <c r="P14" s="298"/>
      <c r="Q14" s="299"/>
      <c r="R14" s="298"/>
      <c r="S14" s="299"/>
      <c r="T14" s="328" t="str">
        <f>IF(AND(COUNTA(I14,K14,M14,O14,Q14,S14)=0,COUNTA(H14,J14,L14,N14,P14,R14)=6),"x","")</f>
        <v/>
      </c>
      <c r="U14" s="329" t="str">
        <f>IF(COUNTA(I14,K14,M14,O14,Q14,S14)=1,"x","")</f>
        <v/>
      </c>
      <c r="V14" s="330"/>
      <c r="W14" s="331"/>
      <c r="X14" s="41" t="str">
        <f>IF(AND(T14="x",U14="",V14&gt;0),EDATE(V14,$X$9),"")</f>
        <v/>
      </c>
      <c r="Y14" s="205" t="str">
        <f t="shared" ref="Y14:Y77" si="0">IF(AND(COUNTA(G14)=1,COUNTIF(T14:U14,"x")=0),1,"")</f>
        <v/>
      </c>
      <c r="Z14" s="205" t="str">
        <f t="shared" ref="Z14:Z77" si="1">IF(AND($Y14=1,F14="x"),1,"")</f>
        <v/>
      </c>
      <c r="AA14" s="200">
        <f t="shared" ref="AA14:AA77" si="2">IF(AND(U14="X",F14="X"),1,0)</f>
        <v>0</v>
      </c>
    </row>
    <row r="15" spans="1:27" ht="25.5" customHeight="1" thickTop="1" thickBot="1">
      <c r="A15" s="32"/>
      <c r="B15" s="33"/>
      <c r="C15" s="32"/>
      <c r="D15" s="218"/>
      <c r="E15" s="219"/>
      <c r="F15" s="220"/>
      <c r="G15" s="34"/>
      <c r="H15" s="221"/>
      <c r="I15" s="2"/>
      <c r="J15" s="221"/>
      <c r="K15" s="2"/>
      <c r="L15" s="221"/>
      <c r="M15" s="2"/>
      <c r="N15" s="221"/>
      <c r="O15" s="2"/>
      <c r="P15" s="221"/>
      <c r="Q15" s="2"/>
      <c r="R15" s="221"/>
      <c r="S15" s="2"/>
      <c r="T15" s="169" t="str">
        <f t="shared" ref="T15:T78" si="3">IF(AND(COUNTA(I15,K15,M15,O15,Q15,S15)=0,COUNTA(H15,J15,L15,N15,P15,R15)=6),"x","")</f>
        <v/>
      </c>
      <c r="U15" s="39" t="str">
        <f t="shared" ref="U15:U78" si="4">IF(COUNTA(I15,K15,M15,O15,Q15,S15)=1,"x","")</f>
        <v/>
      </c>
      <c r="V15" s="170"/>
      <c r="W15" s="40"/>
      <c r="X15" s="41" t="str">
        <f t="shared" ref="X15:X78" si="5">IF(AND(T15="x",U15="",V15&gt;0),EDATE(V15,$X$9),"")</f>
        <v/>
      </c>
      <c r="Y15" s="205" t="str">
        <f>IF(AND(COUNTA(G15)=1,COUNTIF(T15:U15,"x")=0),1,"")</f>
        <v/>
      </c>
      <c r="Z15" s="205" t="str">
        <f t="shared" si="1"/>
        <v/>
      </c>
      <c r="AA15" s="200">
        <f t="shared" si="2"/>
        <v>0</v>
      </c>
    </row>
    <row r="16" spans="1:27" ht="26.1" customHeight="1" thickTop="1" thickBot="1">
      <c r="A16" s="32"/>
      <c r="B16" s="33"/>
      <c r="C16" s="32"/>
      <c r="D16" s="218"/>
      <c r="E16" s="219"/>
      <c r="F16" s="220"/>
      <c r="G16" s="34"/>
      <c r="H16" s="221"/>
      <c r="I16" s="2"/>
      <c r="J16" s="221"/>
      <c r="K16" s="2"/>
      <c r="L16" s="221"/>
      <c r="M16" s="2"/>
      <c r="N16" s="221"/>
      <c r="O16" s="2"/>
      <c r="P16" s="221"/>
      <c r="Q16" s="2"/>
      <c r="R16" s="221"/>
      <c r="S16" s="2"/>
      <c r="T16" s="169" t="str">
        <f t="shared" si="3"/>
        <v/>
      </c>
      <c r="U16" s="39" t="str">
        <f t="shared" si="4"/>
        <v/>
      </c>
      <c r="V16" s="170"/>
      <c r="W16" s="40"/>
      <c r="X16" s="41" t="str">
        <f t="shared" si="5"/>
        <v/>
      </c>
      <c r="Y16" s="205" t="str">
        <f t="shared" si="0"/>
        <v/>
      </c>
      <c r="Z16" s="205" t="str">
        <f t="shared" si="1"/>
        <v/>
      </c>
      <c r="AA16" s="200">
        <f t="shared" si="2"/>
        <v>0</v>
      </c>
    </row>
    <row r="17" spans="1:27" ht="26.1" customHeight="1" thickTop="1" thickBot="1">
      <c r="A17" s="32"/>
      <c r="B17" s="33"/>
      <c r="C17" s="32"/>
      <c r="D17" s="218"/>
      <c r="E17" s="219"/>
      <c r="F17" s="220"/>
      <c r="G17" s="34"/>
      <c r="H17" s="221"/>
      <c r="I17" s="2"/>
      <c r="J17" s="221"/>
      <c r="K17" s="2"/>
      <c r="L17" s="221"/>
      <c r="M17" s="2"/>
      <c r="N17" s="221"/>
      <c r="O17" s="2"/>
      <c r="P17" s="221"/>
      <c r="Q17" s="2"/>
      <c r="R17" s="221"/>
      <c r="S17" s="2"/>
      <c r="T17" s="169" t="str">
        <f t="shared" si="3"/>
        <v/>
      </c>
      <c r="U17" s="39" t="str">
        <f t="shared" si="4"/>
        <v/>
      </c>
      <c r="V17" s="170"/>
      <c r="W17" s="40"/>
      <c r="X17" s="41" t="str">
        <f t="shared" si="5"/>
        <v/>
      </c>
      <c r="Y17" s="205" t="str">
        <f t="shared" si="0"/>
        <v/>
      </c>
      <c r="Z17" s="205" t="str">
        <f t="shared" si="1"/>
        <v/>
      </c>
      <c r="AA17" s="200">
        <f t="shared" si="2"/>
        <v>0</v>
      </c>
    </row>
    <row r="18" spans="1:27" ht="26.1" customHeight="1" thickTop="1" thickBot="1">
      <c r="A18" s="32"/>
      <c r="B18" s="33"/>
      <c r="C18" s="32"/>
      <c r="D18" s="218"/>
      <c r="E18" s="219"/>
      <c r="F18" s="220"/>
      <c r="G18" s="34"/>
      <c r="H18" s="221"/>
      <c r="I18" s="2"/>
      <c r="J18" s="221"/>
      <c r="K18" s="2"/>
      <c r="L18" s="221"/>
      <c r="M18" s="2"/>
      <c r="N18" s="221"/>
      <c r="O18" s="2"/>
      <c r="P18" s="221"/>
      <c r="Q18" s="2"/>
      <c r="R18" s="221"/>
      <c r="S18" s="2"/>
      <c r="T18" s="169" t="str">
        <f t="shared" si="3"/>
        <v/>
      </c>
      <c r="U18" s="39" t="str">
        <f t="shared" si="4"/>
        <v/>
      </c>
      <c r="V18" s="170"/>
      <c r="W18" s="40"/>
      <c r="X18" s="41" t="str">
        <f t="shared" si="5"/>
        <v/>
      </c>
      <c r="Y18" s="205" t="str">
        <f t="shared" si="0"/>
        <v/>
      </c>
      <c r="Z18" s="205" t="str">
        <f t="shared" si="1"/>
        <v/>
      </c>
      <c r="AA18" s="200">
        <f t="shared" si="2"/>
        <v>0</v>
      </c>
    </row>
    <row r="19" spans="1:27" ht="26.1" customHeight="1" thickTop="1" thickBot="1">
      <c r="A19" s="32"/>
      <c r="B19" s="33"/>
      <c r="C19" s="32"/>
      <c r="D19" s="218"/>
      <c r="E19" s="219"/>
      <c r="F19" s="220"/>
      <c r="G19" s="34"/>
      <c r="H19" s="221"/>
      <c r="I19" s="2"/>
      <c r="J19" s="221"/>
      <c r="K19" s="2"/>
      <c r="L19" s="221"/>
      <c r="M19" s="2"/>
      <c r="N19" s="221"/>
      <c r="O19" s="2"/>
      <c r="P19" s="221"/>
      <c r="Q19" s="2"/>
      <c r="R19" s="221"/>
      <c r="S19" s="2"/>
      <c r="T19" s="169" t="str">
        <f t="shared" si="3"/>
        <v/>
      </c>
      <c r="U19" s="39" t="str">
        <f t="shared" si="4"/>
        <v/>
      </c>
      <c r="V19" s="170"/>
      <c r="W19" s="40"/>
      <c r="X19" s="41" t="str">
        <f t="shared" si="5"/>
        <v/>
      </c>
      <c r="Y19" s="205" t="str">
        <f t="shared" si="0"/>
        <v/>
      </c>
      <c r="Z19" s="205" t="str">
        <f t="shared" si="1"/>
        <v/>
      </c>
      <c r="AA19" s="200">
        <f t="shared" si="2"/>
        <v>0</v>
      </c>
    </row>
    <row r="20" spans="1:27" ht="26.1" customHeight="1" thickTop="1" thickBot="1">
      <c r="A20" s="32"/>
      <c r="B20" s="33"/>
      <c r="C20" s="32"/>
      <c r="D20" s="218"/>
      <c r="E20" s="219"/>
      <c r="F20" s="220"/>
      <c r="G20" s="34"/>
      <c r="H20" s="221"/>
      <c r="I20" s="2"/>
      <c r="J20" s="221"/>
      <c r="K20" s="2"/>
      <c r="L20" s="221"/>
      <c r="M20" s="2"/>
      <c r="N20" s="221"/>
      <c r="O20" s="2"/>
      <c r="P20" s="221"/>
      <c r="Q20" s="2"/>
      <c r="R20" s="221"/>
      <c r="S20" s="2"/>
      <c r="T20" s="169" t="str">
        <f t="shared" si="3"/>
        <v/>
      </c>
      <c r="U20" s="39" t="str">
        <f t="shared" si="4"/>
        <v/>
      </c>
      <c r="V20" s="170"/>
      <c r="W20" s="40"/>
      <c r="X20" s="41" t="str">
        <f t="shared" si="5"/>
        <v/>
      </c>
      <c r="Y20" s="205" t="str">
        <f t="shared" si="0"/>
        <v/>
      </c>
      <c r="Z20" s="205" t="str">
        <f t="shared" si="1"/>
        <v/>
      </c>
      <c r="AA20" s="200">
        <f t="shared" si="2"/>
        <v>0</v>
      </c>
    </row>
    <row r="21" spans="1:27" ht="26.1" customHeight="1" thickTop="1" thickBot="1">
      <c r="A21" s="32"/>
      <c r="B21" s="33"/>
      <c r="C21" s="32"/>
      <c r="D21" s="218"/>
      <c r="E21" s="219"/>
      <c r="F21" s="220"/>
      <c r="G21" s="34"/>
      <c r="H21" s="221"/>
      <c r="I21" s="2"/>
      <c r="J21" s="221"/>
      <c r="K21" s="2"/>
      <c r="L21" s="221"/>
      <c r="M21" s="2"/>
      <c r="N21" s="221"/>
      <c r="O21" s="2"/>
      <c r="P21" s="221"/>
      <c r="Q21" s="2"/>
      <c r="R21" s="221"/>
      <c r="S21" s="2"/>
      <c r="T21" s="169" t="str">
        <f t="shared" si="3"/>
        <v/>
      </c>
      <c r="U21" s="39" t="str">
        <f t="shared" si="4"/>
        <v/>
      </c>
      <c r="V21" s="170"/>
      <c r="W21" s="40"/>
      <c r="X21" s="41" t="str">
        <f t="shared" si="5"/>
        <v/>
      </c>
      <c r="Y21" s="205" t="str">
        <f t="shared" si="0"/>
        <v/>
      </c>
      <c r="Z21" s="205" t="str">
        <f t="shared" si="1"/>
        <v/>
      </c>
      <c r="AA21" s="200">
        <f t="shared" si="2"/>
        <v>0</v>
      </c>
    </row>
    <row r="22" spans="1:27" ht="26.1" customHeight="1" thickTop="1" thickBot="1">
      <c r="A22" s="32"/>
      <c r="B22" s="33"/>
      <c r="C22" s="32"/>
      <c r="D22" s="218"/>
      <c r="E22" s="219"/>
      <c r="F22" s="220"/>
      <c r="G22" s="34"/>
      <c r="H22" s="221"/>
      <c r="I22" s="2"/>
      <c r="J22" s="221"/>
      <c r="K22" s="2"/>
      <c r="L22" s="221"/>
      <c r="M22" s="2"/>
      <c r="N22" s="221"/>
      <c r="O22" s="2"/>
      <c r="P22" s="221"/>
      <c r="Q22" s="2"/>
      <c r="R22" s="221"/>
      <c r="S22" s="2"/>
      <c r="T22" s="169" t="str">
        <f t="shared" si="3"/>
        <v/>
      </c>
      <c r="U22" s="39" t="str">
        <f t="shared" si="4"/>
        <v/>
      </c>
      <c r="V22" s="170"/>
      <c r="W22" s="40"/>
      <c r="X22" s="41" t="str">
        <f t="shared" si="5"/>
        <v/>
      </c>
      <c r="Y22" s="205" t="str">
        <f t="shared" si="0"/>
        <v/>
      </c>
      <c r="Z22" s="205" t="str">
        <f t="shared" si="1"/>
        <v/>
      </c>
      <c r="AA22" s="200">
        <f t="shared" si="2"/>
        <v>0</v>
      </c>
    </row>
    <row r="23" spans="1:27" ht="26.1" customHeight="1" thickTop="1" thickBot="1">
      <c r="A23" s="32"/>
      <c r="B23" s="33"/>
      <c r="C23" s="32"/>
      <c r="D23" s="218"/>
      <c r="E23" s="219"/>
      <c r="F23" s="220"/>
      <c r="G23" s="34"/>
      <c r="H23" s="221"/>
      <c r="I23" s="2"/>
      <c r="J23" s="221"/>
      <c r="K23" s="2"/>
      <c r="L23" s="221"/>
      <c r="M23" s="2"/>
      <c r="N23" s="221"/>
      <c r="O23" s="2"/>
      <c r="P23" s="221"/>
      <c r="Q23" s="2"/>
      <c r="R23" s="221"/>
      <c r="S23" s="2"/>
      <c r="T23" s="169" t="str">
        <f t="shared" si="3"/>
        <v/>
      </c>
      <c r="U23" s="39" t="str">
        <f t="shared" si="4"/>
        <v/>
      </c>
      <c r="V23" s="170"/>
      <c r="W23" s="40"/>
      <c r="X23" s="41" t="str">
        <f t="shared" si="5"/>
        <v/>
      </c>
      <c r="Y23" s="205" t="str">
        <f t="shared" si="0"/>
        <v/>
      </c>
      <c r="Z23" s="205" t="str">
        <f t="shared" si="1"/>
        <v/>
      </c>
      <c r="AA23" s="200">
        <f t="shared" si="2"/>
        <v>0</v>
      </c>
    </row>
    <row r="24" spans="1:27" ht="26.1" customHeight="1" thickTop="1" thickBot="1">
      <c r="A24" s="32"/>
      <c r="B24" s="33"/>
      <c r="C24" s="32"/>
      <c r="D24" s="218"/>
      <c r="E24" s="219"/>
      <c r="F24" s="220"/>
      <c r="G24" s="34"/>
      <c r="H24" s="221"/>
      <c r="I24" s="2"/>
      <c r="J24" s="221"/>
      <c r="K24" s="2"/>
      <c r="L24" s="221"/>
      <c r="M24" s="2"/>
      <c r="N24" s="221"/>
      <c r="O24" s="2"/>
      <c r="P24" s="221"/>
      <c r="Q24" s="2"/>
      <c r="R24" s="221"/>
      <c r="S24" s="2"/>
      <c r="T24" s="169" t="str">
        <f t="shared" si="3"/>
        <v/>
      </c>
      <c r="U24" s="39" t="str">
        <f t="shared" si="4"/>
        <v/>
      </c>
      <c r="V24" s="170"/>
      <c r="W24" s="40"/>
      <c r="X24" s="41" t="str">
        <f t="shared" si="5"/>
        <v/>
      </c>
      <c r="Y24" s="205" t="str">
        <f t="shared" si="0"/>
        <v/>
      </c>
      <c r="Z24" s="205" t="str">
        <f t="shared" si="1"/>
        <v/>
      </c>
      <c r="AA24" s="200">
        <f t="shared" si="2"/>
        <v>0</v>
      </c>
    </row>
    <row r="25" spans="1:27" ht="26.1" customHeight="1" thickTop="1" thickBot="1">
      <c r="A25" s="32"/>
      <c r="B25" s="33"/>
      <c r="C25" s="32"/>
      <c r="D25" s="218"/>
      <c r="E25" s="219"/>
      <c r="F25" s="220"/>
      <c r="G25" s="34"/>
      <c r="H25" s="221"/>
      <c r="I25" s="2"/>
      <c r="J25" s="221"/>
      <c r="K25" s="2"/>
      <c r="L25" s="221"/>
      <c r="M25" s="2"/>
      <c r="N25" s="221"/>
      <c r="O25" s="2"/>
      <c r="P25" s="221"/>
      <c r="Q25" s="2"/>
      <c r="R25" s="221"/>
      <c r="S25" s="2"/>
      <c r="T25" s="169" t="str">
        <f t="shared" si="3"/>
        <v/>
      </c>
      <c r="U25" s="39" t="str">
        <f t="shared" si="4"/>
        <v/>
      </c>
      <c r="V25" s="170"/>
      <c r="W25" s="40"/>
      <c r="X25" s="41" t="str">
        <f t="shared" si="5"/>
        <v/>
      </c>
      <c r="Y25" s="205" t="str">
        <f t="shared" si="0"/>
        <v/>
      </c>
      <c r="Z25" s="205" t="str">
        <f t="shared" si="1"/>
        <v/>
      </c>
      <c r="AA25" s="200">
        <f t="shared" si="2"/>
        <v>0</v>
      </c>
    </row>
    <row r="26" spans="1:27" s="143" customFormat="1" ht="26.1" customHeight="1" thickTop="1" thickBot="1">
      <c r="A26" s="32"/>
      <c r="B26" s="33"/>
      <c r="C26" s="32"/>
      <c r="D26" s="218"/>
      <c r="E26" s="219"/>
      <c r="F26" s="220"/>
      <c r="G26" s="34"/>
      <c r="H26" s="221"/>
      <c r="I26" s="2"/>
      <c r="J26" s="221"/>
      <c r="K26" s="2"/>
      <c r="L26" s="221"/>
      <c r="M26" s="2"/>
      <c r="N26" s="221"/>
      <c r="O26" s="2"/>
      <c r="P26" s="221"/>
      <c r="Q26" s="2"/>
      <c r="R26" s="221"/>
      <c r="S26" s="2"/>
      <c r="T26" s="169" t="str">
        <f t="shared" si="3"/>
        <v/>
      </c>
      <c r="U26" s="39" t="str">
        <f t="shared" si="4"/>
        <v/>
      </c>
      <c r="V26" s="170"/>
      <c r="W26" s="40"/>
      <c r="X26" s="41" t="str">
        <f t="shared" si="5"/>
        <v/>
      </c>
      <c r="Y26" s="205" t="str">
        <f t="shared" si="0"/>
        <v/>
      </c>
      <c r="Z26" s="205" t="str">
        <f t="shared" si="1"/>
        <v/>
      </c>
      <c r="AA26" s="200">
        <f t="shared" si="2"/>
        <v>0</v>
      </c>
    </row>
    <row r="27" spans="1:27" s="143" customFormat="1" ht="26.1" customHeight="1" thickTop="1" thickBot="1">
      <c r="A27" s="32"/>
      <c r="B27" s="33"/>
      <c r="C27" s="32"/>
      <c r="D27" s="218"/>
      <c r="E27" s="219"/>
      <c r="F27" s="220"/>
      <c r="G27" s="34"/>
      <c r="H27" s="221"/>
      <c r="I27" s="2"/>
      <c r="J27" s="221"/>
      <c r="K27" s="2"/>
      <c r="L27" s="221"/>
      <c r="M27" s="2"/>
      <c r="N27" s="221"/>
      <c r="O27" s="2"/>
      <c r="P27" s="221"/>
      <c r="Q27" s="2"/>
      <c r="R27" s="221"/>
      <c r="S27" s="2"/>
      <c r="T27" s="169" t="str">
        <f t="shared" si="3"/>
        <v/>
      </c>
      <c r="U27" s="39" t="str">
        <f t="shared" si="4"/>
        <v/>
      </c>
      <c r="V27" s="170"/>
      <c r="W27" s="40"/>
      <c r="X27" s="41" t="str">
        <f t="shared" si="5"/>
        <v/>
      </c>
      <c r="Y27" s="205" t="str">
        <f t="shared" si="0"/>
        <v/>
      </c>
      <c r="Z27" s="205" t="str">
        <f t="shared" si="1"/>
        <v/>
      </c>
      <c r="AA27" s="200">
        <f t="shared" si="2"/>
        <v>0</v>
      </c>
    </row>
    <row r="28" spans="1:27" ht="26.1" customHeight="1" thickTop="1" thickBot="1">
      <c r="A28" s="32"/>
      <c r="B28" s="33"/>
      <c r="C28" s="32"/>
      <c r="D28" s="218"/>
      <c r="E28" s="219"/>
      <c r="F28" s="220"/>
      <c r="G28" s="34"/>
      <c r="H28" s="221"/>
      <c r="I28" s="2"/>
      <c r="J28" s="221"/>
      <c r="K28" s="2"/>
      <c r="L28" s="221"/>
      <c r="M28" s="2"/>
      <c r="N28" s="221"/>
      <c r="O28" s="2"/>
      <c r="P28" s="221"/>
      <c r="Q28" s="2"/>
      <c r="R28" s="221"/>
      <c r="S28" s="2"/>
      <c r="T28" s="169" t="str">
        <f t="shared" si="3"/>
        <v/>
      </c>
      <c r="U28" s="39" t="str">
        <f t="shared" si="4"/>
        <v/>
      </c>
      <c r="V28" s="170"/>
      <c r="W28" s="40"/>
      <c r="X28" s="41" t="str">
        <f t="shared" si="5"/>
        <v/>
      </c>
      <c r="Y28" s="205" t="str">
        <f t="shared" si="0"/>
        <v/>
      </c>
      <c r="Z28" s="205" t="str">
        <f t="shared" si="1"/>
        <v/>
      </c>
      <c r="AA28" s="200">
        <f t="shared" si="2"/>
        <v>0</v>
      </c>
    </row>
    <row r="29" spans="1:27" ht="26.1" customHeight="1" thickTop="1" thickBot="1">
      <c r="A29" s="32"/>
      <c r="B29" s="33"/>
      <c r="C29" s="32"/>
      <c r="D29" s="218"/>
      <c r="E29" s="219"/>
      <c r="F29" s="220"/>
      <c r="G29" s="34"/>
      <c r="H29" s="221"/>
      <c r="I29" s="2"/>
      <c r="J29" s="221"/>
      <c r="K29" s="2"/>
      <c r="L29" s="221"/>
      <c r="M29" s="2"/>
      <c r="N29" s="221"/>
      <c r="O29" s="2"/>
      <c r="P29" s="221"/>
      <c r="Q29" s="2"/>
      <c r="R29" s="221"/>
      <c r="S29" s="2"/>
      <c r="T29" s="169" t="str">
        <f t="shared" si="3"/>
        <v/>
      </c>
      <c r="U29" s="39" t="str">
        <f t="shared" si="4"/>
        <v/>
      </c>
      <c r="V29" s="170"/>
      <c r="W29" s="40"/>
      <c r="X29" s="41" t="str">
        <f t="shared" si="5"/>
        <v/>
      </c>
      <c r="Y29" s="205" t="str">
        <f t="shared" si="0"/>
        <v/>
      </c>
      <c r="Z29" s="205" t="str">
        <f t="shared" si="1"/>
        <v/>
      </c>
      <c r="AA29" s="200">
        <f t="shared" si="2"/>
        <v>0</v>
      </c>
    </row>
    <row r="30" spans="1:27" ht="26.1" customHeight="1" thickTop="1" thickBot="1">
      <c r="A30" s="32"/>
      <c r="B30" s="33"/>
      <c r="C30" s="32"/>
      <c r="D30" s="218"/>
      <c r="E30" s="219"/>
      <c r="F30" s="220"/>
      <c r="G30" s="34"/>
      <c r="H30" s="221"/>
      <c r="I30" s="2"/>
      <c r="J30" s="221"/>
      <c r="K30" s="2"/>
      <c r="L30" s="221"/>
      <c r="M30" s="2"/>
      <c r="N30" s="221"/>
      <c r="O30" s="2"/>
      <c r="P30" s="221"/>
      <c r="Q30" s="2"/>
      <c r="R30" s="221"/>
      <c r="S30" s="2"/>
      <c r="T30" s="169" t="str">
        <f t="shared" si="3"/>
        <v/>
      </c>
      <c r="U30" s="39" t="str">
        <f t="shared" si="4"/>
        <v/>
      </c>
      <c r="V30" s="170"/>
      <c r="W30" s="40"/>
      <c r="X30" s="41" t="str">
        <f t="shared" si="5"/>
        <v/>
      </c>
      <c r="Y30" s="205" t="str">
        <f t="shared" si="0"/>
        <v/>
      </c>
      <c r="Z30" s="205" t="str">
        <f t="shared" si="1"/>
        <v/>
      </c>
      <c r="AA30" s="200">
        <f t="shared" si="2"/>
        <v>0</v>
      </c>
    </row>
    <row r="31" spans="1:27" ht="26.1" customHeight="1" thickTop="1" thickBot="1">
      <c r="A31" s="32"/>
      <c r="B31" s="33"/>
      <c r="C31" s="32"/>
      <c r="D31" s="218"/>
      <c r="E31" s="219"/>
      <c r="F31" s="220"/>
      <c r="G31" s="34"/>
      <c r="H31" s="221"/>
      <c r="I31" s="2"/>
      <c r="J31" s="221"/>
      <c r="K31" s="2"/>
      <c r="L31" s="221"/>
      <c r="M31" s="2"/>
      <c r="N31" s="221"/>
      <c r="O31" s="2"/>
      <c r="P31" s="221"/>
      <c r="Q31" s="2"/>
      <c r="R31" s="221"/>
      <c r="S31" s="2"/>
      <c r="T31" s="169" t="str">
        <f t="shared" si="3"/>
        <v/>
      </c>
      <c r="U31" s="39" t="str">
        <f t="shared" si="4"/>
        <v/>
      </c>
      <c r="V31" s="170"/>
      <c r="W31" s="40"/>
      <c r="X31" s="41" t="str">
        <f t="shared" si="5"/>
        <v/>
      </c>
      <c r="Y31" s="205" t="str">
        <f t="shared" si="0"/>
        <v/>
      </c>
      <c r="Z31" s="205" t="str">
        <f t="shared" si="1"/>
        <v/>
      </c>
      <c r="AA31" s="200">
        <f t="shared" si="2"/>
        <v>0</v>
      </c>
    </row>
    <row r="32" spans="1:27" ht="26.1" customHeight="1" thickTop="1" thickBot="1">
      <c r="A32" s="32"/>
      <c r="B32" s="33"/>
      <c r="C32" s="32"/>
      <c r="D32" s="218"/>
      <c r="E32" s="219"/>
      <c r="F32" s="220"/>
      <c r="G32" s="34"/>
      <c r="H32" s="221"/>
      <c r="I32" s="2"/>
      <c r="J32" s="221"/>
      <c r="K32" s="2"/>
      <c r="L32" s="221"/>
      <c r="M32" s="2"/>
      <c r="N32" s="221"/>
      <c r="O32" s="2"/>
      <c r="P32" s="221"/>
      <c r="Q32" s="2"/>
      <c r="R32" s="221"/>
      <c r="S32" s="2"/>
      <c r="T32" s="169" t="str">
        <f t="shared" si="3"/>
        <v/>
      </c>
      <c r="U32" s="39" t="str">
        <f t="shared" si="4"/>
        <v/>
      </c>
      <c r="V32" s="170"/>
      <c r="W32" s="40"/>
      <c r="X32" s="41" t="str">
        <f t="shared" si="5"/>
        <v/>
      </c>
      <c r="Y32" s="205" t="str">
        <f t="shared" si="0"/>
        <v/>
      </c>
      <c r="Z32" s="205" t="str">
        <f t="shared" si="1"/>
        <v/>
      </c>
      <c r="AA32" s="200">
        <f t="shared" si="2"/>
        <v>0</v>
      </c>
    </row>
    <row r="33" spans="1:27" ht="26.1" customHeight="1" thickTop="1" thickBot="1">
      <c r="A33" s="32"/>
      <c r="B33" s="33"/>
      <c r="C33" s="32"/>
      <c r="D33" s="218"/>
      <c r="E33" s="219"/>
      <c r="F33" s="220"/>
      <c r="G33" s="34"/>
      <c r="H33" s="221"/>
      <c r="I33" s="2"/>
      <c r="J33" s="221"/>
      <c r="K33" s="2"/>
      <c r="L33" s="221"/>
      <c r="M33" s="2"/>
      <c r="N33" s="221"/>
      <c r="O33" s="2"/>
      <c r="P33" s="221"/>
      <c r="Q33" s="2"/>
      <c r="R33" s="221"/>
      <c r="S33" s="2"/>
      <c r="T33" s="169" t="str">
        <f t="shared" si="3"/>
        <v/>
      </c>
      <c r="U33" s="39" t="str">
        <f t="shared" si="4"/>
        <v/>
      </c>
      <c r="V33" s="170"/>
      <c r="W33" s="40"/>
      <c r="X33" s="41" t="str">
        <f t="shared" si="5"/>
        <v/>
      </c>
      <c r="Y33" s="205" t="str">
        <f t="shared" si="0"/>
        <v/>
      </c>
      <c r="Z33" s="205" t="str">
        <f t="shared" si="1"/>
        <v/>
      </c>
      <c r="AA33" s="163">
        <f t="shared" si="2"/>
        <v>0</v>
      </c>
    </row>
    <row r="34" spans="1:27" ht="26.1" customHeight="1" thickTop="1" thickBot="1">
      <c r="A34" s="32"/>
      <c r="B34" s="33"/>
      <c r="C34" s="32"/>
      <c r="D34" s="218"/>
      <c r="E34" s="219"/>
      <c r="F34" s="220"/>
      <c r="G34" s="34"/>
      <c r="H34" s="221"/>
      <c r="I34" s="2"/>
      <c r="J34" s="221"/>
      <c r="K34" s="2"/>
      <c r="L34" s="221"/>
      <c r="M34" s="2"/>
      <c r="N34" s="221"/>
      <c r="O34" s="2"/>
      <c r="P34" s="221"/>
      <c r="Q34" s="2"/>
      <c r="R34" s="221"/>
      <c r="S34" s="2"/>
      <c r="T34" s="169" t="str">
        <f t="shared" si="3"/>
        <v/>
      </c>
      <c r="U34" s="39" t="str">
        <f t="shared" si="4"/>
        <v/>
      </c>
      <c r="V34" s="170"/>
      <c r="W34" s="40"/>
      <c r="X34" s="41" t="str">
        <f t="shared" si="5"/>
        <v/>
      </c>
      <c r="Y34" s="205" t="str">
        <f t="shared" si="0"/>
        <v/>
      </c>
      <c r="Z34" s="205" t="str">
        <f t="shared" si="1"/>
        <v/>
      </c>
      <c r="AA34" s="163">
        <f t="shared" si="2"/>
        <v>0</v>
      </c>
    </row>
    <row r="35" spans="1:27" ht="26.1" customHeight="1" thickTop="1" thickBot="1">
      <c r="A35" s="32"/>
      <c r="B35" s="33"/>
      <c r="C35" s="32"/>
      <c r="D35" s="218"/>
      <c r="E35" s="219"/>
      <c r="F35" s="220"/>
      <c r="G35" s="34"/>
      <c r="H35" s="221"/>
      <c r="I35" s="2"/>
      <c r="J35" s="221"/>
      <c r="K35" s="2"/>
      <c r="L35" s="221"/>
      <c r="M35" s="2"/>
      <c r="N35" s="221"/>
      <c r="O35" s="2"/>
      <c r="P35" s="221"/>
      <c r="Q35" s="2"/>
      <c r="R35" s="221"/>
      <c r="S35" s="2"/>
      <c r="T35" s="169" t="str">
        <f t="shared" si="3"/>
        <v/>
      </c>
      <c r="U35" s="39" t="str">
        <f t="shared" si="4"/>
        <v/>
      </c>
      <c r="V35" s="170"/>
      <c r="W35" s="40"/>
      <c r="X35" s="41" t="str">
        <f t="shared" si="5"/>
        <v/>
      </c>
      <c r="Y35" s="205" t="str">
        <f t="shared" si="0"/>
        <v/>
      </c>
      <c r="Z35" s="205" t="str">
        <f t="shared" si="1"/>
        <v/>
      </c>
      <c r="AA35" s="163">
        <f t="shared" si="2"/>
        <v>0</v>
      </c>
    </row>
    <row r="36" spans="1:27" ht="26.1" customHeight="1" thickTop="1" thickBot="1">
      <c r="A36" s="32"/>
      <c r="B36" s="33"/>
      <c r="C36" s="32"/>
      <c r="D36" s="218"/>
      <c r="E36" s="219"/>
      <c r="F36" s="220"/>
      <c r="G36" s="34"/>
      <c r="H36" s="221"/>
      <c r="I36" s="2"/>
      <c r="J36" s="221"/>
      <c r="K36" s="2"/>
      <c r="L36" s="221"/>
      <c r="M36" s="2"/>
      <c r="N36" s="221"/>
      <c r="O36" s="2"/>
      <c r="P36" s="221"/>
      <c r="Q36" s="2"/>
      <c r="R36" s="221"/>
      <c r="S36" s="2"/>
      <c r="T36" s="169" t="str">
        <f t="shared" si="3"/>
        <v/>
      </c>
      <c r="U36" s="39" t="str">
        <f t="shared" si="4"/>
        <v/>
      </c>
      <c r="V36" s="170"/>
      <c r="W36" s="40"/>
      <c r="X36" s="41" t="str">
        <f t="shared" si="5"/>
        <v/>
      </c>
      <c r="Y36" s="205" t="str">
        <f t="shared" si="0"/>
        <v/>
      </c>
      <c r="Z36" s="205" t="str">
        <f t="shared" si="1"/>
        <v/>
      </c>
      <c r="AA36" s="163">
        <f t="shared" si="2"/>
        <v>0</v>
      </c>
    </row>
    <row r="37" spans="1:27" ht="26.1" customHeight="1" thickTop="1" thickBot="1">
      <c r="A37" s="32"/>
      <c r="B37" s="33"/>
      <c r="C37" s="32"/>
      <c r="D37" s="218"/>
      <c r="E37" s="219"/>
      <c r="F37" s="220"/>
      <c r="G37" s="34"/>
      <c r="H37" s="221"/>
      <c r="I37" s="2"/>
      <c r="J37" s="221"/>
      <c r="K37" s="2"/>
      <c r="L37" s="221"/>
      <c r="M37" s="2"/>
      <c r="N37" s="221"/>
      <c r="O37" s="2"/>
      <c r="P37" s="221"/>
      <c r="Q37" s="2"/>
      <c r="R37" s="221"/>
      <c r="S37" s="2"/>
      <c r="T37" s="169" t="str">
        <f t="shared" si="3"/>
        <v/>
      </c>
      <c r="U37" s="39" t="str">
        <f t="shared" si="4"/>
        <v/>
      </c>
      <c r="V37" s="170"/>
      <c r="W37" s="40"/>
      <c r="X37" s="41" t="str">
        <f t="shared" si="5"/>
        <v/>
      </c>
      <c r="Y37" s="205" t="str">
        <f t="shared" si="0"/>
        <v/>
      </c>
      <c r="Z37" s="205" t="str">
        <f t="shared" si="1"/>
        <v/>
      </c>
      <c r="AA37" s="163">
        <f t="shared" si="2"/>
        <v>0</v>
      </c>
    </row>
    <row r="38" spans="1:27" ht="26.1" customHeight="1" thickTop="1" thickBot="1">
      <c r="A38" s="32"/>
      <c r="B38" s="33"/>
      <c r="C38" s="32"/>
      <c r="D38" s="218"/>
      <c r="E38" s="219"/>
      <c r="F38" s="220"/>
      <c r="G38" s="34"/>
      <c r="H38" s="221"/>
      <c r="I38" s="2"/>
      <c r="J38" s="221"/>
      <c r="K38" s="2"/>
      <c r="L38" s="221"/>
      <c r="M38" s="2"/>
      <c r="N38" s="221"/>
      <c r="O38" s="2"/>
      <c r="P38" s="221"/>
      <c r="Q38" s="2"/>
      <c r="R38" s="221"/>
      <c r="S38" s="2"/>
      <c r="T38" s="169" t="str">
        <f t="shared" si="3"/>
        <v/>
      </c>
      <c r="U38" s="39" t="str">
        <f t="shared" si="4"/>
        <v/>
      </c>
      <c r="V38" s="170"/>
      <c r="W38" s="40"/>
      <c r="X38" s="41" t="str">
        <f t="shared" si="5"/>
        <v/>
      </c>
      <c r="Y38" s="205" t="str">
        <f t="shared" si="0"/>
        <v/>
      </c>
      <c r="Z38" s="205" t="str">
        <f t="shared" si="1"/>
        <v/>
      </c>
      <c r="AA38" s="163">
        <f t="shared" si="2"/>
        <v>0</v>
      </c>
    </row>
    <row r="39" spans="1:27" ht="26.1" customHeight="1" thickTop="1" thickBot="1">
      <c r="A39" s="32"/>
      <c r="B39" s="33"/>
      <c r="C39" s="32"/>
      <c r="D39" s="218"/>
      <c r="E39" s="219"/>
      <c r="F39" s="220"/>
      <c r="G39" s="34"/>
      <c r="H39" s="221"/>
      <c r="I39" s="2"/>
      <c r="J39" s="221"/>
      <c r="K39" s="2"/>
      <c r="L39" s="221"/>
      <c r="M39" s="2"/>
      <c r="N39" s="221"/>
      <c r="O39" s="2"/>
      <c r="P39" s="221"/>
      <c r="Q39" s="2"/>
      <c r="R39" s="221"/>
      <c r="S39" s="2"/>
      <c r="T39" s="169" t="str">
        <f t="shared" si="3"/>
        <v/>
      </c>
      <c r="U39" s="39" t="str">
        <f t="shared" si="4"/>
        <v/>
      </c>
      <c r="V39" s="170"/>
      <c r="W39" s="40"/>
      <c r="X39" s="41" t="str">
        <f t="shared" si="5"/>
        <v/>
      </c>
      <c r="Y39" s="205" t="str">
        <f t="shared" si="0"/>
        <v/>
      </c>
      <c r="Z39" s="205" t="str">
        <f t="shared" si="1"/>
        <v/>
      </c>
      <c r="AA39" s="163">
        <f t="shared" si="2"/>
        <v>0</v>
      </c>
    </row>
    <row r="40" spans="1:27" ht="26.1" customHeight="1" thickTop="1" thickBot="1">
      <c r="A40" s="32"/>
      <c r="B40" s="33"/>
      <c r="C40" s="32"/>
      <c r="D40" s="218"/>
      <c r="E40" s="219"/>
      <c r="F40" s="220"/>
      <c r="G40" s="34"/>
      <c r="H40" s="221"/>
      <c r="I40" s="2"/>
      <c r="J40" s="221"/>
      <c r="K40" s="2"/>
      <c r="L40" s="221"/>
      <c r="M40" s="2"/>
      <c r="N40" s="221"/>
      <c r="O40" s="2"/>
      <c r="P40" s="221"/>
      <c r="Q40" s="2"/>
      <c r="R40" s="221"/>
      <c r="S40" s="2"/>
      <c r="T40" s="169" t="str">
        <f t="shared" si="3"/>
        <v/>
      </c>
      <c r="U40" s="39" t="str">
        <f t="shared" si="4"/>
        <v/>
      </c>
      <c r="V40" s="170"/>
      <c r="W40" s="40"/>
      <c r="X40" s="41" t="str">
        <f t="shared" si="5"/>
        <v/>
      </c>
      <c r="Y40" s="205" t="str">
        <f t="shared" si="0"/>
        <v/>
      </c>
      <c r="Z40" s="205" t="str">
        <f t="shared" si="1"/>
        <v/>
      </c>
      <c r="AA40" s="163">
        <f t="shared" si="2"/>
        <v>0</v>
      </c>
    </row>
    <row r="41" spans="1:27" ht="26.1" customHeight="1" thickTop="1" thickBot="1">
      <c r="A41" s="32"/>
      <c r="B41" s="33"/>
      <c r="C41" s="32"/>
      <c r="D41" s="218"/>
      <c r="E41" s="219"/>
      <c r="F41" s="220"/>
      <c r="G41" s="34"/>
      <c r="H41" s="221"/>
      <c r="I41" s="2"/>
      <c r="J41" s="221"/>
      <c r="K41" s="2"/>
      <c r="L41" s="221"/>
      <c r="M41" s="2"/>
      <c r="N41" s="221"/>
      <c r="O41" s="2"/>
      <c r="P41" s="221"/>
      <c r="Q41" s="2"/>
      <c r="R41" s="221"/>
      <c r="S41" s="2"/>
      <c r="T41" s="169" t="str">
        <f t="shared" si="3"/>
        <v/>
      </c>
      <c r="U41" s="39" t="str">
        <f t="shared" si="4"/>
        <v/>
      </c>
      <c r="V41" s="170"/>
      <c r="W41" s="40"/>
      <c r="X41" s="41" t="str">
        <f t="shared" si="5"/>
        <v/>
      </c>
      <c r="Y41" s="205" t="str">
        <f t="shared" si="0"/>
        <v/>
      </c>
      <c r="Z41" s="205" t="str">
        <f t="shared" si="1"/>
        <v/>
      </c>
      <c r="AA41" s="163">
        <f t="shared" si="2"/>
        <v>0</v>
      </c>
    </row>
    <row r="42" spans="1:27" ht="26.1" customHeight="1" thickTop="1" thickBot="1">
      <c r="A42" s="32"/>
      <c r="B42" s="33"/>
      <c r="C42" s="32"/>
      <c r="D42" s="218"/>
      <c r="E42" s="219"/>
      <c r="F42" s="220"/>
      <c r="G42" s="34"/>
      <c r="H42" s="221"/>
      <c r="I42" s="2"/>
      <c r="J42" s="221"/>
      <c r="K42" s="2"/>
      <c r="L42" s="221"/>
      <c r="M42" s="2"/>
      <c r="N42" s="221"/>
      <c r="O42" s="2"/>
      <c r="P42" s="221"/>
      <c r="Q42" s="2"/>
      <c r="R42" s="221"/>
      <c r="S42" s="2"/>
      <c r="T42" s="169" t="str">
        <f t="shared" si="3"/>
        <v/>
      </c>
      <c r="U42" s="39" t="str">
        <f t="shared" si="4"/>
        <v/>
      </c>
      <c r="V42" s="170"/>
      <c r="W42" s="40"/>
      <c r="X42" s="41" t="str">
        <f t="shared" si="5"/>
        <v/>
      </c>
      <c r="Y42" s="205" t="str">
        <f t="shared" si="0"/>
        <v/>
      </c>
      <c r="Z42" s="205" t="str">
        <f t="shared" si="1"/>
        <v/>
      </c>
      <c r="AA42" s="163">
        <f t="shared" si="2"/>
        <v>0</v>
      </c>
    </row>
    <row r="43" spans="1:27" ht="26.1" customHeight="1" thickTop="1" thickBot="1">
      <c r="A43" s="32"/>
      <c r="B43" s="33"/>
      <c r="C43" s="32"/>
      <c r="D43" s="218"/>
      <c r="E43" s="219"/>
      <c r="F43" s="220"/>
      <c r="G43" s="34"/>
      <c r="H43" s="221"/>
      <c r="I43" s="2"/>
      <c r="J43" s="221"/>
      <c r="K43" s="2"/>
      <c r="L43" s="221"/>
      <c r="M43" s="2"/>
      <c r="N43" s="221"/>
      <c r="O43" s="2"/>
      <c r="P43" s="221"/>
      <c r="Q43" s="2"/>
      <c r="R43" s="221"/>
      <c r="S43" s="2"/>
      <c r="T43" s="169" t="str">
        <f t="shared" si="3"/>
        <v/>
      </c>
      <c r="U43" s="39" t="str">
        <f t="shared" si="4"/>
        <v/>
      </c>
      <c r="V43" s="170"/>
      <c r="W43" s="40"/>
      <c r="X43" s="41" t="str">
        <f t="shared" si="5"/>
        <v/>
      </c>
      <c r="Y43" s="205" t="str">
        <f t="shared" si="0"/>
        <v/>
      </c>
      <c r="Z43" s="205" t="str">
        <f t="shared" si="1"/>
        <v/>
      </c>
      <c r="AA43" s="163">
        <f t="shared" si="2"/>
        <v>0</v>
      </c>
    </row>
    <row r="44" spans="1:27" ht="26.1" customHeight="1" thickTop="1" thickBot="1">
      <c r="A44" s="32"/>
      <c r="B44" s="33"/>
      <c r="C44" s="32"/>
      <c r="D44" s="218"/>
      <c r="E44" s="219"/>
      <c r="F44" s="220"/>
      <c r="G44" s="34"/>
      <c r="H44" s="221"/>
      <c r="I44" s="2"/>
      <c r="J44" s="221"/>
      <c r="K44" s="2"/>
      <c r="L44" s="221"/>
      <c r="M44" s="2"/>
      <c r="N44" s="221"/>
      <c r="O44" s="2"/>
      <c r="P44" s="221"/>
      <c r="Q44" s="2"/>
      <c r="R44" s="221"/>
      <c r="S44" s="2"/>
      <c r="T44" s="169" t="str">
        <f t="shared" si="3"/>
        <v/>
      </c>
      <c r="U44" s="39" t="str">
        <f t="shared" si="4"/>
        <v/>
      </c>
      <c r="V44" s="170"/>
      <c r="W44" s="40"/>
      <c r="X44" s="41" t="str">
        <f t="shared" si="5"/>
        <v/>
      </c>
      <c r="Y44" s="205" t="str">
        <f t="shared" si="0"/>
        <v/>
      </c>
      <c r="Z44" s="205" t="str">
        <f t="shared" si="1"/>
        <v/>
      </c>
      <c r="AA44" s="163">
        <f t="shared" si="2"/>
        <v>0</v>
      </c>
    </row>
    <row r="45" spans="1:27" ht="26.1" customHeight="1" thickTop="1" thickBot="1">
      <c r="A45" s="32"/>
      <c r="B45" s="33"/>
      <c r="C45" s="32"/>
      <c r="D45" s="218"/>
      <c r="E45" s="219"/>
      <c r="F45" s="220"/>
      <c r="G45" s="34"/>
      <c r="H45" s="221"/>
      <c r="I45" s="2"/>
      <c r="J45" s="221"/>
      <c r="K45" s="2"/>
      <c r="L45" s="221"/>
      <c r="M45" s="2"/>
      <c r="N45" s="221"/>
      <c r="O45" s="2"/>
      <c r="P45" s="221"/>
      <c r="Q45" s="2"/>
      <c r="R45" s="221"/>
      <c r="S45" s="2"/>
      <c r="T45" s="169" t="str">
        <f t="shared" si="3"/>
        <v/>
      </c>
      <c r="U45" s="39" t="str">
        <f t="shared" si="4"/>
        <v/>
      </c>
      <c r="V45" s="170"/>
      <c r="W45" s="40"/>
      <c r="X45" s="41" t="str">
        <f t="shared" si="5"/>
        <v/>
      </c>
      <c r="Y45" s="205" t="str">
        <f t="shared" si="0"/>
        <v/>
      </c>
      <c r="Z45" s="205" t="str">
        <f t="shared" si="1"/>
        <v/>
      </c>
      <c r="AA45" s="163">
        <f t="shared" si="2"/>
        <v>0</v>
      </c>
    </row>
    <row r="46" spans="1:27" ht="26.1" customHeight="1" thickTop="1" thickBot="1">
      <c r="A46" s="32"/>
      <c r="B46" s="33"/>
      <c r="C46" s="32"/>
      <c r="D46" s="218"/>
      <c r="E46" s="219"/>
      <c r="F46" s="220"/>
      <c r="G46" s="34"/>
      <c r="H46" s="221"/>
      <c r="I46" s="2"/>
      <c r="J46" s="221"/>
      <c r="K46" s="2"/>
      <c r="L46" s="221"/>
      <c r="M46" s="2"/>
      <c r="N46" s="221"/>
      <c r="O46" s="2"/>
      <c r="P46" s="221"/>
      <c r="Q46" s="2"/>
      <c r="R46" s="221"/>
      <c r="S46" s="2"/>
      <c r="T46" s="169" t="str">
        <f t="shared" si="3"/>
        <v/>
      </c>
      <c r="U46" s="39" t="str">
        <f t="shared" si="4"/>
        <v/>
      </c>
      <c r="V46" s="170"/>
      <c r="W46" s="40"/>
      <c r="X46" s="41" t="str">
        <f t="shared" si="5"/>
        <v/>
      </c>
      <c r="Y46" s="205" t="str">
        <f t="shared" si="0"/>
        <v/>
      </c>
      <c r="Z46" s="205" t="str">
        <f t="shared" si="1"/>
        <v/>
      </c>
      <c r="AA46" s="163">
        <f t="shared" si="2"/>
        <v>0</v>
      </c>
    </row>
    <row r="47" spans="1:27" ht="26.1" customHeight="1" thickTop="1" thickBot="1">
      <c r="A47" s="32"/>
      <c r="B47" s="33"/>
      <c r="C47" s="32"/>
      <c r="D47" s="218"/>
      <c r="E47" s="219"/>
      <c r="F47" s="220"/>
      <c r="G47" s="34"/>
      <c r="H47" s="221"/>
      <c r="I47" s="2"/>
      <c r="J47" s="221"/>
      <c r="K47" s="2"/>
      <c r="L47" s="221"/>
      <c r="M47" s="2"/>
      <c r="N47" s="221"/>
      <c r="O47" s="2"/>
      <c r="P47" s="221"/>
      <c r="Q47" s="2"/>
      <c r="R47" s="221"/>
      <c r="S47" s="2"/>
      <c r="T47" s="169" t="str">
        <f t="shared" si="3"/>
        <v/>
      </c>
      <c r="U47" s="39" t="str">
        <f t="shared" si="4"/>
        <v/>
      </c>
      <c r="V47" s="170"/>
      <c r="W47" s="40"/>
      <c r="X47" s="41" t="str">
        <f t="shared" si="5"/>
        <v/>
      </c>
      <c r="Y47" s="205" t="str">
        <f t="shared" si="0"/>
        <v/>
      </c>
      <c r="Z47" s="205" t="str">
        <f t="shared" si="1"/>
        <v/>
      </c>
      <c r="AA47" s="163">
        <f t="shared" si="2"/>
        <v>0</v>
      </c>
    </row>
    <row r="48" spans="1:27" ht="26.1" customHeight="1" thickTop="1" thickBot="1">
      <c r="A48" s="32"/>
      <c r="B48" s="33"/>
      <c r="C48" s="32"/>
      <c r="D48" s="218"/>
      <c r="E48" s="219"/>
      <c r="F48" s="220"/>
      <c r="G48" s="34"/>
      <c r="H48" s="221"/>
      <c r="I48" s="2"/>
      <c r="J48" s="221"/>
      <c r="K48" s="2"/>
      <c r="L48" s="221"/>
      <c r="M48" s="2"/>
      <c r="N48" s="221"/>
      <c r="O48" s="2"/>
      <c r="P48" s="221"/>
      <c r="Q48" s="2"/>
      <c r="R48" s="221"/>
      <c r="S48" s="2"/>
      <c r="T48" s="169" t="str">
        <f t="shared" si="3"/>
        <v/>
      </c>
      <c r="U48" s="39" t="str">
        <f t="shared" si="4"/>
        <v/>
      </c>
      <c r="V48" s="170"/>
      <c r="W48" s="40"/>
      <c r="X48" s="41" t="str">
        <f t="shared" si="5"/>
        <v/>
      </c>
      <c r="Y48" s="205" t="str">
        <f t="shared" si="0"/>
        <v/>
      </c>
      <c r="Z48" s="205" t="str">
        <f t="shared" si="1"/>
        <v/>
      </c>
      <c r="AA48" s="163">
        <f t="shared" si="2"/>
        <v>0</v>
      </c>
    </row>
    <row r="49" spans="1:27" ht="26.1" customHeight="1" thickTop="1" thickBot="1">
      <c r="A49" s="32"/>
      <c r="B49" s="33"/>
      <c r="C49" s="32"/>
      <c r="D49" s="218"/>
      <c r="E49" s="219"/>
      <c r="F49" s="220"/>
      <c r="G49" s="34"/>
      <c r="H49" s="221"/>
      <c r="I49" s="2"/>
      <c r="J49" s="221"/>
      <c r="K49" s="2"/>
      <c r="L49" s="221"/>
      <c r="M49" s="2"/>
      <c r="N49" s="221"/>
      <c r="O49" s="2"/>
      <c r="P49" s="221"/>
      <c r="Q49" s="2"/>
      <c r="R49" s="221"/>
      <c r="S49" s="2"/>
      <c r="T49" s="169" t="str">
        <f t="shared" si="3"/>
        <v/>
      </c>
      <c r="U49" s="39" t="str">
        <f t="shared" si="4"/>
        <v/>
      </c>
      <c r="V49" s="170"/>
      <c r="W49" s="40"/>
      <c r="X49" s="41" t="str">
        <f t="shared" si="5"/>
        <v/>
      </c>
      <c r="Y49" s="205" t="str">
        <f t="shared" si="0"/>
        <v/>
      </c>
      <c r="Z49" s="205" t="str">
        <f t="shared" si="1"/>
        <v/>
      </c>
      <c r="AA49" s="163">
        <f t="shared" si="2"/>
        <v>0</v>
      </c>
    </row>
    <row r="50" spans="1:27" ht="26.1" customHeight="1" thickTop="1" thickBot="1">
      <c r="A50" s="32"/>
      <c r="B50" s="33"/>
      <c r="C50" s="32"/>
      <c r="D50" s="218"/>
      <c r="E50" s="219"/>
      <c r="F50" s="220"/>
      <c r="G50" s="34"/>
      <c r="H50" s="221"/>
      <c r="I50" s="2"/>
      <c r="J50" s="221"/>
      <c r="K50" s="2"/>
      <c r="L50" s="221"/>
      <c r="M50" s="2"/>
      <c r="N50" s="221"/>
      <c r="O50" s="2"/>
      <c r="P50" s="221"/>
      <c r="Q50" s="2"/>
      <c r="R50" s="221"/>
      <c r="S50" s="2"/>
      <c r="T50" s="169" t="str">
        <f t="shared" si="3"/>
        <v/>
      </c>
      <c r="U50" s="39" t="str">
        <f t="shared" si="4"/>
        <v/>
      </c>
      <c r="V50" s="170"/>
      <c r="W50" s="40"/>
      <c r="X50" s="41" t="str">
        <f t="shared" si="5"/>
        <v/>
      </c>
      <c r="Y50" s="205" t="str">
        <f t="shared" si="0"/>
        <v/>
      </c>
      <c r="Z50" s="205" t="str">
        <f t="shared" si="1"/>
        <v/>
      </c>
      <c r="AA50" s="163">
        <f t="shared" si="2"/>
        <v>0</v>
      </c>
    </row>
    <row r="51" spans="1:27" ht="26.1" customHeight="1" thickTop="1" thickBot="1">
      <c r="A51" s="32"/>
      <c r="B51" s="33"/>
      <c r="C51" s="32"/>
      <c r="D51" s="218"/>
      <c r="E51" s="219"/>
      <c r="F51" s="220"/>
      <c r="G51" s="34"/>
      <c r="H51" s="221"/>
      <c r="I51" s="2"/>
      <c r="J51" s="221"/>
      <c r="K51" s="2"/>
      <c r="L51" s="221"/>
      <c r="M51" s="2"/>
      <c r="N51" s="221"/>
      <c r="O51" s="2"/>
      <c r="P51" s="221"/>
      <c r="Q51" s="2"/>
      <c r="R51" s="221"/>
      <c r="S51" s="2"/>
      <c r="T51" s="169" t="str">
        <f t="shared" si="3"/>
        <v/>
      </c>
      <c r="U51" s="39" t="str">
        <f t="shared" si="4"/>
        <v/>
      </c>
      <c r="V51" s="170"/>
      <c r="W51" s="40"/>
      <c r="X51" s="41" t="str">
        <f t="shared" si="5"/>
        <v/>
      </c>
      <c r="Y51" s="205" t="str">
        <f t="shared" si="0"/>
        <v/>
      </c>
      <c r="Z51" s="205" t="str">
        <f t="shared" si="1"/>
        <v/>
      </c>
      <c r="AA51" s="163">
        <f t="shared" si="2"/>
        <v>0</v>
      </c>
    </row>
    <row r="52" spans="1:27" ht="26.1" customHeight="1" thickTop="1" thickBot="1">
      <c r="A52" s="32"/>
      <c r="B52" s="33"/>
      <c r="C52" s="32"/>
      <c r="D52" s="218"/>
      <c r="E52" s="219"/>
      <c r="F52" s="220"/>
      <c r="G52" s="34"/>
      <c r="H52" s="221"/>
      <c r="I52" s="2"/>
      <c r="J52" s="221"/>
      <c r="K52" s="2"/>
      <c r="L52" s="221"/>
      <c r="M52" s="2"/>
      <c r="N52" s="221"/>
      <c r="O52" s="2"/>
      <c r="P52" s="221"/>
      <c r="Q52" s="2"/>
      <c r="R52" s="221"/>
      <c r="S52" s="2"/>
      <c r="T52" s="169" t="str">
        <f t="shared" si="3"/>
        <v/>
      </c>
      <c r="U52" s="39" t="str">
        <f t="shared" si="4"/>
        <v/>
      </c>
      <c r="V52" s="170"/>
      <c r="W52" s="40"/>
      <c r="X52" s="41" t="str">
        <f t="shared" si="5"/>
        <v/>
      </c>
      <c r="Y52" s="205" t="str">
        <f t="shared" si="0"/>
        <v/>
      </c>
      <c r="Z52" s="205" t="str">
        <f t="shared" si="1"/>
        <v/>
      </c>
      <c r="AA52" s="163">
        <f t="shared" si="2"/>
        <v>0</v>
      </c>
    </row>
    <row r="53" spans="1:27" ht="26.1" customHeight="1" thickTop="1" thickBot="1">
      <c r="A53" s="32"/>
      <c r="B53" s="33"/>
      <c r="C53" s="32"/>
      <c r="D53" s="218"/>
      <c r="E53" s="219"/>
      <c r="F53" s="220"/>
      <c r="G53" s="34"/>
      <c r="H53" s="221"/>
      <c r="I53" s="2"/>
      <c r="J53" s="221"/>
      <c r="K53" s="2"/>
      <c r="L53" s="221"/>
      <c r="M53" s="2"/>
      <c r="N53" s="221"/>
      <c r="O53" s="2"/>
      <c r="P53" s="221"/>
      <c r="Q53" s="2"/>
      <c r="R53" s="221"/>
      <c r="S53" s="2"/>
      <c r="T53" s="169" t="str">
        <f t="shared" si="3"/>
        <v/>
      </c>
      <c r="U53" s="39" t="str">
        <f t="shared" si="4"/>
        <v/>
      </c>
      <c r="V53" s="170"/>
      <c r="W53" s="40"/>
      <c r="X53" s="41" t="str">
        <f t="shared" si="5"/>
        <v/>
      </c>
      <c r="Y53" s="205" t="str">
        <f t="shared" si="0"/>
        <v/>
      </c>
      <c r="Z53" s="205" t="str">
        <f t="shared" si="1"/>
        <v/>
      </c>
      <c r="AA53" s="163">
        <f t="shared" si="2"/>
        <v>0</v>
      </c>
    </row>
    <row r="54" spans="1:27" ht="26.1" customHeight="1" thickTop="1" thickBot="1">
      <c r="A54" s="32"/>
      <c r="B54" s="33"/>
      <c r="C54" s="32"/>
      <c r="D54" s="218"/>
      <c r="E54" s="219"/>
      <c r="F54" s="220"/>
      <c r="G54" s="34"/>
      <c r="H54" s="221"/>
      <c r="I54" s="2"/>
      <c r="J54" s="221"/>
      <c r="K54" s="2"/>
      <c r="L54" s="221"/>
      <c r="M54" s="2"/>
      <c r="N54" s="221"/>
      <c r="O54" s="2"/>
      <c r="P54" s="221"/>
      <c r="Q54" s="2"/>
      <c r="R54" s="221"/>
      <c r="S54" s="2"/>
      <c r="T54" s="169" t="str">
        <f t="shared" si="3"/>
        <v/>
      </c>
      <c r="U54" s="39" t="str">
        <f t="shared" si="4"/>
        <v/>
      </c>
      <c r="V54" s="170"/>
      <c r="W54" s="40"/>
      <c r="X54" s="41" t="str">
        <f t="shared" si="5"/>
        <v/>
      </c>
      <c r="Y54" s="205" t="str">
        <f t="shared" si="0"/>
        <v/>
      </c>
      <c r="Z54" s="205" t="str">
        <f t="shared" si="1"/>
        <v/>
      </c>
      <c r="AA54" s="163">
        <f t="shared" si="2"/>
        <v>0</v>
      </c>
    </row>
    <row r="55" spans="1:27" ht="26.1" customHeight="1" thickTop="1" thickBot="1">
      <c r="A55" s="32"/>
      <c r="B55" s="33"/>
      <c r="C55" s="32"/>
      <c r="D55" s="218"/>
      <c r="E55" s="219"/>
      <c r="F55" s="220"/>
      <c r="G55" s="34"/>
      <c r="H55" s="221"/>
      <c r="I55" s="2"/>
      <c r="J55" s="221"/>
      <c r="K55" s="2"/>
      <c r="L55" s="221"/>
      <c r="M55" s="2"/>
      <c r="N55" s="221"/>
      <c r="O55" s="2"/>
      <c r="P55" s="221"/>
      <c r="Q55" s="2"/>
      <c r="R55" s="221"/>
      <c r="S55" s="2"/>
      <c r="T55" s="169" t="str">
        <f t="shared" si="3"/>
        <v/>
      </c>
      <c r="U55" s="39" t="str">
        <f t="shared" si="4"/>
        <v/>
      </c>
      <c r="V55" s="170"/>
      <c r="W55" s="40"/>
      <c r="X55" s="41" t="str">
        <f t="shared" si="5"/>
        <v/>
      </c>
      <c r="Y55" s="205" t="str">
        <f t="shared" si="0"/>
        <v/>
      </c>
      <c r="Z55" s="205" t="str">
        <f t="shared" si="1"/>
        <v/>
      </c>
      <c r="AA55" s="163">
        <f t="shared" si="2"/>
        <v>0</v>
      </c>
    </row>
    <row r="56" spans="1:27" ht="26.1" customHeight="1" thickTop="1" thickBot="1">
      <c r="A56" s="32"/>
      <c r="B56" s="33"/>
      <c r="C56" s="32"/>
      <c r="D56" s="218"/>
      <c r="E56" s="219"/>
      <c r="F56" s="220"/>
      <c r="G56" s="34"/>
      <c r="H56" s="221"/>
      <c r="I56" s="2"/>
      <c r="J56" s="221"/>
      <c r="K56" s="2"/>
      <c r="L56" s="221"/>
      <c r="M56" s="2"/>
      <c r="N56" s="221"/>
      <c r="O56" s="2"/>
      <c r="P56" s="221"/>
      <c r="Q56" s="2"/>
      <c r="R56" s="221"/>
      <c r="S56" s="2"/>
      <c r="T56" s="169" t="str">
        <f t="shared" si="3"/>
        <v/>
      </c>
      <c r="U56" s="39" t="str">
        <f t="shared" si="4"/>
        <v/>
      </c>
      <c r="V56" s="170"/>
      <c r="W56" s="40"/>
      <c r="X56" s="41" t="str">
        <f t="shared" si="5"/>
        <v/>
      </c>
      <c r="Y56" s="205" t="str">
        <f t="shared" si="0"/>
        <v/>
      </c>
      <c r="Z56" s="205" t="str">
        <f t="shared" si="1"/>
        <v/>
      </c>
      <c r="AA56" s="163">
        <f t="shared" si="2"/>
        <v>0</v>
      </c>
    </row>
    <row r="57" spans="1:27" ht="26.1" customHeight="1" thickTop="1" thickBot="1">
      <c r="A57" s="32"/>
      <c r="B57" s="33"/>
      <c r="C57" s="32"/>
      <c r="D57" s="218"/>
      <c r="E57" s="219"/>
      <c r="F57" s="220"/>
      <c r="G57" s="34"/>
      <c r="H57" s="221"/>
      <c r="I57" s="2"/>
      <c r="J57" s="221"/>
      <c r="K57" s="2"/>
      <c r="L57" s="221"/>
      <c r="M57" s="2"/>
      <c r="N57" s="221"/>
      <c r="O57" s="2"/>
      <c r="P57" s="221"/>
      <c r="Q57" s="2"/>
      <c r="R57" s="221"/>
      <c r="S57" s="2"/>
      <c r="T57" s="169" t="str">
        <f t="shared" si="3"/>
        <v/>
      </c>
      <c r="U57" s="39" t="str">
        <f t="shared" si="4"/>
        <v/>
      </c>
      <c r="V57" s="170"/>
      <c r="W57" s="40"/>
      <c r="X57" s="41" t="str">
        <f t="shared" si="5"/>
        <v/>
      </c>
      <c r="Y57" s="205" t="str">
        <f t="shared" si="0"/>
        <v/>
      </c>
      <c r="Z57" s="205" t="str">
        <f t="shared" si="1"/>
        <v/>
      </c>
      <c r="AA57" s="163">
        <f t="shared" si="2"/>
        <v>0</v>
      </c>
    </row>
    <row r="58" spans="1:27" ht="26.1" customHeight="1" thickTop="1" thickBot="1">
      <c r="A58" s="32"/>
      <c r="B58" s="33"/>
      <c r="C58" s="32"/>
      <c r="D58" s="218"/>
      <c r="E58" s="219"/>
      <c r="F58" s="220"/>
      <c r="G58" s="34"/>
      <c r="H58" s="221"/>
      <c r="I58" s="2"/>
      <c r="J58" s="221"/>
      <c r="K58" s="2"/>
      <c r="L58" s="221"/>
      <c r="M58" s="2"/>
      <c r="N58" s="221"/>
      <c r="O58" s="2"/>
      <c r="P58" s="221"/>
      <c r="Q58" s="2"/>
      <c r="R58" s="221"/>
      <c r="S58" s="2"/>
      <c r="T58" s="169" t="str">
        <f t="shared" si="3"/>
        <v/>
      </c>
      <c r="U58" s="39" t="str">
        <f t="shared" si="4"/>
        <v/>
      </c>
      <c r="V58" s="170"/>
      <c r="W58" s="40"/>
      <c r="X58" s="41" t="str">
        <f t="shared" si="5"/>
        <v/>
      </c>
      <c r="Y58" s="205" t="str">
        <f t="shared" si="0"/>
        <v/>
      </c>
      <c r="Z58" s="205" t="str">
        <f t="shared" si="1"/>
        <v/>
      </c>
      <c r="AA58" s="163">
        <f t="shared" si="2"/>
        <v>0</v>
      </c>
    </row>
    <row r="59" spans="1:27" ht="26.1" customHeight="1" thickTop="1" thickBot="1">
      <c r="A59" s="32"/>
      <c r="B59" s="33"/>
      <c r="C59" s="32"/>
      <c r="D59" s="218"/>
      <c r="E59" s="219"/>
      <c r="F59" s="220"/>
      <c r="G59" s="34"/>
      <c r="H59" s="221"/>
      <c r="I59" s="2"/>
      <c r="J59" s="221"/>
      <c r="K59" s="2"/>
      <c r="L59" s="221"/>
      <c r="M59" s="2"/>
      <c r="N59" s="221"/>
      <c r="O59" s="2"/>
      <c r="P59" s="221"/>
      <c r="Q59" s="2"/>
      <c r="R59" s="221"/>
      <c r="S59" s="2"/>
      <c r="T59" s="169" t="str">
        <f t="shared" si="3"/>
        <v/>
      </c>
      <c r="U59" s="39" t="str">
        <f t="shared" si="4"/>
        <v/>
      </c>
      <c r="V59" s="170"/>
      <c r="W59" s="40"/>
      <c r="X59" s="41" t="str">
        <f t="shared" si="5"/>
        <v/>
      </c>
      <c r="Y59" s="205" t="str">
        <f t="shared" si="0"/>
        <v/>
      </c>
      <c r="Z59" s="205" t="str">
        <f t="shared" si="1"/>
        <v/>
      </c>
      <c r="AA59" s="163">
        <f t="shared" si="2"/>
        <v>0</v>
      </c>
    </row>
    <row r="60" spans="1:27" ht="26.1" customHeight="1" thickTop="1" thickBot="1">
      <c r="A60" s="32"/>
      <c r="B60" s="33"/>
      <c r="C60" s="32"/>
      <c r="D60" s="218"/>
      <c r="E60" s="219"/>
      <c r="F60" s="220"/>
      <c r="G60" s="34"/>
      <c r="H60" s="221"/>
      <c r="I60" s="2"/>
      <c r="J60" s="221"/>
      <c r="K60" s="2"/>
      <c r="L60" s="221"/>
      <c r="M60" s="2"/>
      <c r="N60" s="221"/>
      <c r="O60" s="2"/>
      <c r="P60" s="221"/>
      <c r="Q60" s="2"/>
      <c r="R60" s="221"/>
      <c r="S60" s="2"/>
      <c r="T60" s="169" t="str">
        <f t="shared" si="3"/>
        <v/>
      </c>
      <c r="U60" s="39" t="str">
        <f t="shared" si="4"/>
        <v/>
      </c>
      <c r="V60" s="170"/>
      <c r="W60" s="40"/>
      <c r="X60" s="41" t="str">
        <f t="shared" si="5"/>
        <v/>
      </c>
      <c r="Y60" s="205" t="str">
        <f t="shared" si="0"/>
        <v/>
      </c>
      <c r="Z60" s="205" t="str">
        <f t="shared" si="1"/>
        <v/>
      </c>
      <c r="AA60" s="163">
        <f t="shared" si="2"/>
        <v>0</v>
      </c>
    </row>
    <row r="61" spans="1:27" ht="26.1" customHeight="1" thickTop="1" thickBot="1">
      <c r="A61" s="32"/>
      <c r="B61" s="33"/>
      <c r="C61" s="32"/>
      <c r="D61" s="218"/>
      <c r="E61" s="219"/>
      <c r="F61" s="220"/>
      <c r="G61" s="34"/>
      <c r="H61" s="221"/>
      <c r="I61" s="2"/>
      <c r="J61" s="221"/>
      <c r="K61" s="2"/>
      <c r="L61" s="221"/>
      <c r="M61" s="2"/>
      <c r="N61" s="221"/>
      <c r="O61" s="2"/>
      <c r="P61" s="221"/>
      <c r="Q61" s="2"/>
      <c r="R61" s="221"/>
      <c r="S61" s="2"/>
      <c r="T61" s="169" t="str">
        <f t="shared" si="3"/>
        <v/>
      </c>
      <c r="U61" s="39" t="str">
        <f t="shared" si="4"/>
        <v/>
      </c>
      <c r="V61" s="170"/>
      <c r="W61" s="40"/>
      <c r="X61" s="41" t="str">
        <f t="shared" si="5"/>
        <v/>
      </c>
      <c r="Y61" s="205" t="str">
        <f t="shared" si="0"/>
        <v/>
      </c>
      <c r="Z61" s="205" t="str">
        <f t="shared" si="1"/>
        <v/>
      </c>
      <c r="AA61" s="163">
        <f t="shared" si="2"/>
        <v>0</v>
      </c>
    </row>
    <row r="62" spans="1:27" ht="26.1" customHeight="1" thickTop="1" thickBot="1">
      <c r="A62" s="32"/>
      <c r="B62" s="33"/>
      <c r="C62" s="32"/>
      <c r="D62" s="218"/>
      <c r="E62" s="219"/>
      <c r="F62" s="220"/>
      <c r="G62" s="34"/>
      <c r="H62" s="221"/>
      <c r="I62" s="2"/>
      <c r="J62" s="221"/>
      <c r="K62" s="2"/>
      <c r="L62" s="221"/>
      <c r="M62" s="2"/>
      <c r="N62" s="221"/>
      <c r="O62" s="2"/>
      <c r="P62" s="221"/>
      <c r="Q62" s="2"/>
      <c r="R62" s="221"/>
      <c r="S62" s="2"/>
      <c r="T62" s="169" t="str">
        <f t="shared" si="3"/>
        <v/>
      </c>
      <c r="U62" s="39" t="str">
        <f t="shared" si="4"/>
        <v/>
      </c>
      <c r="V62" s="170"/>
      <c r="W62" s="40"/>
      <c r="X62" s="41" t="str">
        <f t="shared" si="5"/>
        <v/>
      </c>
      <c r="Y62" s="205" t="str">
        <f t="shared" si="0"/>
        <v/>
      </c>
      <c r="Z62" s="205" t="str">
        <f t="shared" si="1"/>
        <v/>
      </c>
      <c r="AA62" s="163">
        <f t="shared" si="2"/>
        <v>0</v>
      </c>
    </row>
    <row r="63" spans="1:27" ht="26.1" customHeight="1" thickTop="1" thickBot="1">
      <c r="A63" s="32"/>
      <c r="B63" s="33"/>
      <c r="C63" s="32"/>
      <c r="D63" s="218"/>
      <c r="E63" s="219"/>
      <c r="F63" s="220"/>
      <c r="G63" s="34"/>
      <c r="H63" s="221"/>
      <c r="I63" s="2"/>
      <c r="J63" s="221"/>
      <c r="K63" s="2"/>
      <c r="L63" s="221"/>
      <c r="M63" s="2"/>
      <c r="N63" s="221"/>
      <c r="O63" s="2"/>
      <c r="P63" s="221"/>
      <c r="Q63" s="2"/>
      <c r="R63" s="221"/>
      <c r="S63" s="2"/>
      <c r="T63" s="169" t="str">
        <f t="shared" si="3"/>
        <v/>
      </c>
      <c r="U63" s="39" t="str">
        <f t="shared" si="4"/>
        <v/>
      </c>
      <c r="V63" s="170"/>
      <c r="W63" s="40"/>
      <c r="X63" s="41" t="str">
        <f t="shared" si="5"/>
        <v/>
      </c>
      <c r="Y63" s="205" t="str">
        <f t="shared" si="0"/>
        <v/>
      </c>
      <c r="Z63" s="205" t="str">
        <f t="shared" si="1"/>
        <v/>
      </c>
      <c r="AA63" s="163">
        <f t="shared" si="2"/>
        <v>0</v>
      </c>
    </row>
    <row r="64" spans="1:27" ht="26.1" customHeight="1" thickTop="1" thickBot="1">
      <c r="A64" s="32"/>
      <c r="B64" s="33"/>
      <c r="C64" s="32"/>
      <c r="D64" s="218"/>
      <c r="E64" s="219"/>
      <c r="F64" s="220"/>
      <c r="G64" s="34"/>
      <c r="H64" s="221"/>
      <c r="I64" s="2"/>
      <c r="J64" s="221"/>
      <c r="K64" s="2"/>
      <c r="L64" s="221"/>
      <c r="M64" s="2"/>
      <c r="N64" s="221"/>
      <c r="O64" s="2"/>
      <c r="P64" s="221"/>
      <c r="Q64" s="2"/>
      <c r="R64" s="221"/>
      <c r="S64" s="2"/>
      <c r="T64" s="169" t="str">
        <f t="shared" si="3"/>
        <v/>
      </c>
      <c r="U64" s="39" t="str">
        <f t="shared" si="4"/>
        <v/>
      </c>
      <c r="V64" s="170"/>
      <c r="W64" s="40"/>
      <c r="X64" s="41" t="str">
        <f t="shared" si="5"/>
        <v/>
      </c>
      <c r="Y64" s="205" t="str">
        <f t="shared" si="0"/>
        <v/>
      </c>
      <c r="Z64" s="205" t="str">
        <f t="shared" si="1"/>
        <v/>
      </c>
      <c r="AA64" s="163">
        <f t="shared" si="2"/>
        <v>0</v>
      </c>
    </row>
    <row r="65" spans="1:27" ht="26.1" customHeight="1" thickTop="1" thickBot="1">
      <c r="A65" s="32"/>
      <c r="B65" s="33"/>
      <c r="C65" s="32"/>
      <c r="D65" s="218"/>
      <c r="E65" s="219"/>
      <c r="F65" s="220"/>
      <c r="G65" s="34"/>
      <c r="H65" s="221"/>
      <c r="I65" s="2"/>
      <c r="J65" s="221"/>
      <c r="K65" s="2"/>
      <c r="L65" s="221"/>
      <c r="M65" s="2"/>
      <c r="N65" s="221"/>
      <c r="O65" s="2"/>
      <c r="P65" s="221"/>
      <c r="Q65" s="2"/>
      <c r="R65" s="221"/>
      <c r="S65" s="2"/>
      <c r="T65" s="169" t="str">
        <f t="shared" si="3"/>
        <v/>
      </c>
      <c r="U65" s="39" t="str">
        <f t="shared" si="4"/>
        <v/>
      </c>
      <c r="V65" s="170"/>
      <c r="W65" s="40"/>
      <c r="X65" s="41" t="str">
        <f t="shared" si="5"/>
        <v/>
      </c>
      <c r="Y65" s="205" t="str">
        <f t="shared" si="0"/>
        <v/>
      </c>
      <c r="Z65" s="205" t="str">
        <f t="shared" si="1"/>
        <v/>
      </c>
      <c r="AA65" s="163">
        <f t="shared" si="2"/>
        <v>0</v>
      </c>
    </row>
    <row r="66" spans="1:27" ht="26.1" customHeight="1" thickTop="1" thickBot="1">
      <c r="A66" s="32"/>
      <c r="B66" s="33"/>
      <c r="C66" s="32"/>
      <c r="D66" s="218"/>
      <c r="E66" s="219"/>
      <c r="F66" s="220"/>
      <c r="G66" s="34"/>
      <c r="H66" s="221"/>
      <c r="I66" s="2"/>
      <c r="J66" s="221"/>
      <c r="K66" s="2"/>
      <c r="L66" s="221"/>
      <c r="M66" s="2"/>
      <c r="N66" s="221"/>
      <c r="O66" s="2"/>
      <c r="P66" s="221"/>
      <c r="Q66" s="2"/>
      <c r="R66" s="221"/>
      <c r="S66" s="2"/>
      <c r="T66" s="169" t="str">
        <f t="shared" si="3"/>
        <v/>
      </c>
      <c r="U66" s="39" t="str">
        <f t="shared" si="4"/>
        <v/>
      </c>
      <c r="V66" s="170"/>
      <c r="W66" s="40"/>
      <c r="X66" s="41" t="str">
        <f t="shared" si="5"/>
        <v/>
      </c>
      <c r="Y66" s="205" t="str">
        <f t="shared" si="0"/>
        <v/>
      </c>
      <c r="Z66" s="205" t="str">
        <f t="shared" si="1"/>
        <v/>
      </c>
      <c r="AA66" s="163">
        <f t="shared" si="2"/>
        <v>0</v>
      </c>
    </row>
    <row r="67" spans="1:27" ht="26.1" customHeight="1" thickTop="1" thickBot="1">
      <c r="A67" s="32"/>
      <c r="B67" s="33"/>
      <c r="C67" s="32"/>
      <c r="D67" s="218"/>
      <c r="E67" s="219"/>
      <c r="F67" s="220"/>
      <c r="G67" s="34"/>
      <c r="H67" s="221"/>
      <c r="I67" s="2"/>
      <c r="J67" s="221"/>
      <c r="K67" s="2"/>
      <c r="L67" s="221"/>
      <c r="M67" s="2"/>
      <c r="N67" s="221"/>
      <c r="O67" s="2"/>
      <c r="P67" s="221"/>
      <c r="Q67" s="2"/>
      <c r="R67" s="221"/>
      <c r="S67" s="2"/>
      <c r="T67" s="169" t="str">
        <f t="shared" si="3"/>
        <v/>
      </c>
      <c r="U67" s="39" t="str">
        <f t="shared" si="4"/>
        <v/>
      </c>
      <c r="V67" s="170"/>
      <c r="W67" s="40"/>
      <c r="X67" s="41" t="str">
        <f t="shared" si="5"/>
        <v/>
      </c>
      <c r="Y67" s="205" t="str">
        <f t="shared" si="0"/>
        <v/>
      </c>
      <c r="Z67" s="205" t="str">
        <f t="shared" si="1"/>
        <v/>
      </c>
      <c r="AA67" s="163">
        <f t="shared" si="2"/>
        <v>0</v>
      </c>
    </row>
    <row r="68" spans="1:27" ht="26.1" customHeight="1" thickTop="1" thickBot="1">
      <c r="A68" s="32"/>
      <c r="B68" s="33"/>
      <c r="C68" s="32"/>
      <c r="D68" s="218"/>
      <c r="E68" s="219"/>
      <c r="F68" s="220"/>
      <c r="G68" s="34"/>
      <c r="H68" s="221"/>
      <c r="I68" s="2"/>
      <c r="J68" s="221"/>
      <c r="K68" s="2"/>
      <c r="L68" s="221"/>
      <c r="M68" s="2"/>
      <c r="N68" s="221"/>
      <c r="O68" s="2"/>
      <c r="P68" s="221"/>
      <c r="Q68" s="2"/>
      <c r="R68" s="221"/>
      <c r="S68" s="2"/>
      <c r="T68" s="169" t="str">
        <f t="shared" si="3"/>
        <v/>
      </c>
      <c r="U68" s="39" t="str">
        <f t="shared" si="4"/>
        <v/>
      </c>
      <c r="V68" s="170"/>
      <c r="W68" s="40"/>
      <c r="X68" s="41" t="str">
        <f t="shared" si="5"/>
        <v/>
      </c>
      <c r="Y68" s="205" t="str">
        <f t="shared" si="0"/>
        <v/>
      </c>
      <c r="Z68" s="205" t="str">
        <f t="shared" si="1"/>
        <v/>
      </c>
      <c r="AA68" s="163">
        <f t="shared" si="2"/>
        <v>0</v>
      </c>
    </row>
    <row r="69" spans="1:27" ht="26.1" customHeight="1" thickTop="1" thickBot="1">
      <c r="A69" s="32"/>
      <c r="B69" s="33"/>
      <c r="C69" s="32"/>
      <c r="D69" s="218"/>
      <c r="E69" s="219"/>
      <c r="F69" s="220"/>
      <c r="G69" s="34"/>
      <c r="H69" s="221"/>
      <c r="I69" s="2"/>
      <c r="J69" s="221"/>
      <c r="K69" s="2"/>
      <c r="L69" s="221"/>
      <c r="M69" s="2"/>
      <c r="N69" s="221"/>
      <c r="O69" s="2"/>
      <c r="P69" s="221"/>
      <c r="Q69" s="2"/>
      <c r="R69" s="221"/>
      <c r="S69" s="2"/>
      <c r="T69" s="169" t="str">
        <f t="shared" si="3"/>
        <v/>
      </c>
      <c r="U69" s="39" t="str">
        <f t="shared" si="4"/>
        <v/>
      </c>
      <c r="V69" s="170"/>
      <c r="W69" s="40"/>
      <c r="X69" s="41" t="str">
        <f t="shared" si="5"/>
        <v/>
      </c>
      <c r="Y69" s="205" t="str">
        <f t="shared" si="0"/>
        <v/>
      </c>
      <c r="Z69" s="205" t="str">
        <f t="shared" si="1"/>
        <v/>
      </c>
      <c r="AA69" s="163">
        <f t="shared" si="2"/>
        <v>0</v>
      </c>
    </row>
    <row r="70" spans="1:27" ht="26.1" customHeight="1" thickTop="1" thickBot="1">
      <c r="A70" s="32"/>
      <c r="B70" s="33"/>
      <c r="C70" s="32"/>
      <c r="D70" s="218"/>
      <c r="E70" s="219"/>
      <c r="F70" s="220"/>
      <c r="G70" s="34"/>
      <c r="H70" s="221"/>
      <c r="I70" s="2"/>
      <c r="J70" s="221"/>
      <c r="K70" s="2"/>
      <c r="L70" s="221"/>
      <c r="M70" s="2"/>
      <c r="N70" s="221"/>
      <c r="O70" s="2"/>
      <c r="P70" s="221"/>
      <c r="Q70" s="2"/>
      <c r="R70" s="221"/>
      <c r="S70" s="2"/>
      <c r="T70" s="169" t="str">
        <f t="shared" si="3"/>
        <v/>
      </c>
      <c r="U70" s="39" t="str">
        <f t="shared" si="4"/>
        <v/>
      </c>
      <c r="V70" s="170"/>
      <c r="W70" s="40"/>
      <c r="X70" s="41" t="str">
        <f t="shared" si="5"/>
        <v/>
      </c>
      <c r="Y70" s="205" t="str">
        <f t="shared" si="0"/>
        <v/>
      </c>
      <c r="Z70" s="205" t="str">
        <f t="shared" si="1"/>
        <v/>
      </c>
      <c r="AA70" s="163">
        <f t="shared" si="2"/>
        <v>0</v>
      </c>
    </row>
    <row r="71" spans="1:27" ht="26.1" customHeight="1" thickTop="1" thickBot="1">
      <c r="A71" s="32"/>
      <c r="B71" s="33"/>
      <c r="C71" s="32"/>
      <c r="D71" s="218"/>
      <c r="E71" s="219"/>
      <c r="F71" s="220"/>
      <c r="G71" s="34"/>
      <c r="H71" s="221"/>
      <c r="I71" s="2"/>
      <c r="J71" s="221"/>
      <c r="K71" s="2"/>
      <c r="L71" s="221"/>
      <c r="M71" s="2"/>
      <c r="N71" s="221"/>
      <c r="O71" s="2"/>
      <c r="P71" s="221"/>
      <c r="Q71" s="2"/>
      <c r="R71" s="221"/>
      <c r="S71" s="2"/>
      <c r="T71" s="169" t="str">
        <f t="shared" si="3"/>
        <v/>
      </c>
      <c r="U71" s="39" t="str">
        <f t="shared" si="4"/>
        <v/>
      </c>
      <c r="V71" s="170"/>
      <c r="W71" s="40"/>
      <c r="X71" s="41" t="str">
        <f t="shared" si="5"/>
        <v/>
      </c>
      <c r="Y71" s="205" t="str">
        <f t="shared" si="0"/>
        <v/>
      </c>
      <c r="Z71" s="205" t="str">
        <f t="shared" si="1"/>
        <v/>
      </c>
      <c r="AA71" s="163">
        <f t="shared" si="2"/>
        <v>0</v>
      </c>
    </row>
    <row r="72" spans="1:27" ht="26.1" customHeight="1" thickTop="1" thickBot="1">
      <c r="A72" s="32"/>
      <c r="B72" s="33"/>
      <c r="C72" s="32"/>
      <c r="D72" s="218"/>
      <c r="E72" s="219"/>
      <c r="F72" s="220"/>
      <c r="G72" s="34"/>
      <c r="H72" s="221"/>
      <c r="I72" s="2"/>
      <c r="J72" s="221"/>
      <c r="K72" s="2"/>
      <c r="L72" s="221"/>
      <c r="M72" s="2"/>
      <c r="N72" s="221"/>
      <c r="O72" s="2"/>
      <c r="P72" s="221"/>
      <c r="Q72" s="2"/>
      <c r="R72" s="221"/>
      <c r="S72" s="2"/>
      <c r="T72" s="169" t="str">
        <f t="shared" si="3"/>
        <v/>
      </c>
      <c r="U72" s="39" t="str">
        <f t="shared" si="4"/>
        <v/>
      </c>
      <c r="V72" s="170"/>
      <c r="W72" s="40"/>
      <c r="X72" s="41" t="str">
        <f t="shared" si="5"/>
        <v/>
      </c>
      <c r="Y72" s="205" t="str">
        <f t="shared" si="0"/>
        <v/>
      </c>
      <c r="Z72" s="205" t="str">
        <f t="shared" si="1"/>
        <v/>
      </c>
      <c r="AA72" s="163">
        <f t="shared" si="2"/>
        <v>0</v>
      </c>
    </row>
    <row r="73" spans="1:27" ht="26.1" customHeight="1" thickTop="1" thickBot="1">
      <c r="A73" s="32"/>
      <c r="B73" s="33"/>
      <c r="C73" s="32"/>
      <c r="D73" s="218"/>
      <c r="E73" s="219"/>
      <c r="F73" s="220"/>
      <c r="G73" s="34"/>
      <c r="H73" s="221"/>
      <c r="I73" s="2"/>
      <c r="J73" s="221"/>
      <c r="K73" s="2"/>
      <c r="L73" s="221"/>
      <c r="M73" s="2"/>
      <c r="N73" s="221"/>
      <c r="O73" s="2"/>
      <c r="P73" s="221"/>
      <c r="Q73" s="2"/>
      <c r="R73" s="221"/>
      <c r="S73" s="2"/>
      <c r="T73" s="169" t="str">
        <f t="shared" si="3"/>
        <v/>
      </c>
      <c r="U73" s="39" t="str">
        <f t="shared" si="4"/>
        <v/>
      </c>
      <c r="V73" s="170"/>
      <c r="W73" s="40"/>
      <c r="X73" s="41" t="str">
        <f t="shared" si="5"/>
        <v/>
      </c>
      <c r="Y73" s="205" t="str">
        <f t="shared" si="0"/>
        <v/>
      </c>
      <c r="Z73" s="205" t="str">
        <f t="shared" si="1"/>
        <v/>
      </c>
      <c r="AA73" s="163">
        <f t="shared" si="2"/>
        <v>0</v>
      </c>
    </row>
    <row r="74" spans="1:27" ht="26.1" customHeight="1" thickTop="1" thickBot="1">
      <c r="A74" s="32"/>
      <c r="B74" s="33"/>
      <c r="C74" s="32"/>
      <c r="D74" s="218"/>
      <c r="E74" s="219"/>
      <c r="F74" s="220"/>
      <c r="G74" s="34"/>
      <c r="H74" s="221"/>
      <c r="I74" s="2"/>
      <c r="J74" s="221"/>
      <c r="K74" s="2"/>
      <c r="L74" s="221"/>
      <c r="M74" s="2"/>
      <c r="N74" s="221"/>
      <c r="O74" s="2"/>
      <c r="P74" s="221"/>
      <c r="Q74" s="2"/>
      <c r="R74" s="221"/>
      <c r="S74" s="2"/>
      <c r="T74" s="169" t="str">
        <f t="shared" si="3"/>
        <v/>
      </c>
      <c r="U74" s="39" t="str">
        <f t="shared" si="4"/>
        <v/>
      </c>
      <c r="V74" s="170"/>
      <c r="W74" s="40"/>
      <c r="X74" s="41" t="str">
        <f t="shared" si="5"/>
        <v/>
      </c>
      <c r="Y74" s="205" t="str">
        <f t="shared" si="0"/>
        <v/>
      </c>
      <c r="Z74" s="205" t="str">
        <f t="shared" si="1"/>
        <v/>
      </c>
      <c r="AA74" s="163">
        <f t="shared" si="2"/>
        <v>0</v>
      </c>
    </row>
    <row r="75" spans="1:27" ht="26.1" customHeight="1" thickTop="1" thickBot="1">
      <c r="A75" s="32"/>
      <c r="B75" s="33"/>
      <c r="C75" s="32"/>
      <c r="D75" s="218"/>
      <c r="E75" s="219"/>
      <c r="F75" s="220"/>
      <c r="G75" s="34"/>
      <c r="H75" s="221"/>
      <c r="I75" s="2"/>
      <c r="J75" s="221"/>
      <c r="K75" s="2"/>
      <c r="L75" s="221"/>
      <c r="M75" s="2"/>
      <c r="N75" s="221"/>
      <c r="O75" s="2"/>
      <c r="P75" s="221"/>
      <c r="Q75" s="2"/>
      <c r="R75" s="221"/>
      <c r="S75" s="2"/>
      <c r="T75" s="169" t="str">
        <f t="shared" si="3"/>
        <v/>
      </c>
      <c r="U75" s="39" t="str">
        <f t="shared" si="4"/>
        <v/>
      </c>
      <c r="V75" s="170"/>
      <c r="W75" s="40"/>
      <c r="X75" s="41" t="str">
        <f t="shared" si="5"/>
        <v/>
      </c>
      <c r="Y75" s="205" t="str">
        <f t="shared" si="0"/>
        <v/>
      </c>
      <c r="Z75" s="205" t="str">
        <f t="shared" si="1"/>
        <v/>
      </c>
      <c r="AA75" s="163">
        <f t="shared" si="2"/>
        <v>0</v>
      </c>
    </row>
    <row r="76" spans="1:27" ht="26.1" customHeight="1" thickTop="1" thickBot="1">
      <c r="A76" s="32"/>
      <c r="B76" s="33"/>
      <c r="C76" s="32"/>
      <c r="D76" s="218"/>
      <c r="E76" s="219"/>
      <c r="F76" s="220"/>
      <c r="G76" s="34"/>
      <c r="H76" s="221"/>
      <c r="I76" s="2"/>
      <c r="J76" s="221"/>
      <c r="K76" s="2"/>
      <c r="L76" s="221"/>
      <c r="M76" s="2"/>
      <c r="N76" s="221"/>
      <c r="O76" s="2"/>
      <c r="P76" s="221"/>
      <c r="Q76" s="2"/>
      <c r="R76" s="221"/>
      <c r="S76" s="2"/>
      <c r="T76" s="169" t="str">
        <f t="shared" si="3"/>
        <v/>
      </c>
      <c r="U76" s="39" t="str">
        <f t="shared" si="4"/>
        <v/>
      </c>
      <c r="V76" s="170"/>
      <c r="W76" s="40"/>
      <c r="X76" s="41" t="str">
        <f t="shared" si="5"/>
        <v/>
      </c>
      <c r="Y76" s="205" t="str">
        <f t="shared" si="0"/>
        <v/>
      </c>
      <c r="Z76" s="205" t="str">
        <f t="shared" si="1"/>
        <v/>
      </c>
      <c r="AA76" s="163">
        <f t="shared" si="2"/>
        <v>0</v>
      </c>
    </row>
    <row r="77" spans="1:27" ht="26.1" customHeight="1" thickTop="1" thickBot="1">
      <c r="A77" s="32"/>
      <c r="B77" s="33"/>
      <c r="C77" s="32"/>
      <c r="D77" s="218"/>
      <c r="E77" s="219"/>
      <c r="F77" s="220"/>
      <c r="G77" s="34"/>
      <c r="H77" s="221"/>
      <c r="I77" s="2"/>
      <c r="J77" s="221"/>
      <c r="K77" s="2"/>
      <c r="L77" s="221"/>
      <c r="M77" s="2"/>
      <c r="N77" s="221"/>
      <c r="O77" s="2"/>
      <c r="P77" s="221"/>
      <c r="Q77" s="2"/>
      <c r="R77" s="221"/>
      <c r="S77" s="2"/>
      <c r="T77" s="169" t="str">
        <f t="shared" si="3"/>
        <v/>
      </c>
      <c r="U77" s="39" t="str">
        <f t="shared" si="4"/>
        <v/>
      </c>
      <c r="V77" s="170"/>
      <c r="W77" s="40"/>
      <c r="X77" s="41" t="str">
        <f t="shared" si="5"/>
        <v/>
      </c>
      <c r="Y77" s="205" t="str">
        <f t="shared" si="0"/>
        <v/>
      </c>
      <c r="Z77" s="205" t="str">
        <f t="shared" si="1"/>
        <v/>
      </c>
      <c r="AA77" s="163">
        <f t="shared" si="2"/>
        <v>0</v>
      </c>
    </row>
    <row r="78" spans="1:27" ht="26.1" customHeight="1" thickTop="1" thickBot="1">
      <c r="A78" s="32"/>
      <c r="B78" s="33"/>
      <c r="C78" s="32"/>
      <c r="D78" s="218"/>
      <c r="E78" s="219"/>
      <c r="F78" s="220"/>
      <c r="G78" s="34"/>
      <c r="H78" s="221"/>
      <c r="I78" s="2"/>
      <c r="J78" s="221"/>
      <c r="K78" s="2"/>
      <c r="L78" s="221"/>
      <c r="M78" s="2"/>
      <c r="N78" s="221"/>
      <c r="O78" s="2"/>
      <c r="P78" s="221"/>
      <c r="Q78" s="2"/>
      <c r="R78" s="221"/>
      <c r="S78" s="2"/>
      <c r="T78" s="169" t="str">
        <f t="shared" si="3"/>
        <v/>
      </c>
      <c r="U78" s="39" t="str">
        <f t="shared" si="4"/>
        <v/>
      </c>
      <c r="V78" s="170"/>
      <c r="W78" s="40"/>
      <c r="X78" s="41" t="str">
        <f t="shared" si="5"/>
        <v/>
      </c>
      <c r="Y78" s="205" t="str">
        <f t="shared" ref="Y78:Y141" si="6">IF(AND(COUNTA(G78)=1,COUNTIF(T78:U78,"x")=0),1,"")</f>
        <v/>
      </c>
      <c r="Z78" s="205" t="str">
        <f t="shared" ref="Z78:Z141" si="7">IF(AND($Y78=1,F78="x"),1,"")</f>
        <v/>
      </c>
      <c r="AA78" s="163">
        <f t="shared" ref="AA78:AA141" si="8">IF(AND(U78="X",F78="X"),1,0)</f>
        <v>0</v>
      </c>
    </row>
    <row r="79" spans="1:27" ht="26.1" customHeight="1" thickTop="1" thickBot="1">
      <c r="A79" s="32"/>
      <c r="B79" s="33"/>
      <c r="C79" s="32"/>
      <c r="D79" s="218"/>
      <c r="E79" s="219"/>
      <c r="F79" s="220"/>
      <c r="G79" s="34"/>
      <c r="H79" s="221"/>
      <c r="I79" s="2"/>
      <c r="J79" s="221"/>
      <c r="K79" s="2"/>
      <c r="L79" s="221"/>
      <c r="M79" s="2"/>
      <c r="N79" s="221"/>
      <c r="O79" s="2"/>
      <c r="P79" s="221"/>
      <c r="Q79" s="2"/>
      <c r="R79" s="221"/>
      <c r="S79" s="2"/>
      <c r="T79" s="169" t="str">
        <f t="shared" ref="T79:T142" si="9">IF(AND(COUNTA(I79,K79,M79,O79,Q79,S79)=0,COUNTA(H79,J79,L79,N79,P79,R79)=6),"x","")</f>
        <v/>
      </c>
      <c r="U79" s="39" t="str">
        <f t="shared" ref="U79:U142" si="10">IF(COUNTA(I79,K79,M79,O79,Q79,S79)=1,"x","")</f>
        <v/>
      </c>
      <c r="V79" s="170"/>
      <c r="W79" s="40"/>
      <c r="X79" s="41" t="str">
        <f t="shared" ref="X79:X142" si="11">IF(AND(T79="x",U79="",V79&gt;0),EDATE(V79,$X$9),"")</f>
        <v/>
      </c>
      <c r="Y79" s="205" t="str">
        <f t="shared" si="6"/>
        <v/>
      </c>
      <c r="Z79" s="205" t="str">
        <f t="shared" si="7"/>
        <v/>
      </c>
      <c r="AA79" s="163">
        <f t="shared" si="8"/>
        <v>0</v>
      </c>
    </row>
    <row r="80" spans="1:27" ht="26.1" customHeight="1" thickTop="1" thickBot="1">
      <c r="A80" s="32"/>
      <c r="B80" s="33"/>
      <c r="C80" s="32"/>
      <c r="D80" s="218"/>
      <c r="E80" s="219"/>
      <c r="F80" s="220"/>
      <c r="G80" s="34"/>
      <c r="H80" s="221"/>
      <c r="I80" s="2"/>
      <c r="J80" s="221"/>
      <c r="K80" s="2"/>
      <c r="L80" s="221"/>
      <c r="M80" s="2"/>
      <c r="N80" s="221"/>
      <c r="O80" s="2"/>
      <c r="P80" s="221"/>
      <c r="Q80" s="2"/>
      <c r="R80" s="221"/>
      <c r="S80" s="2"/>
      <c r="T80" s="169" t="str">
        <f t="shared" si="9"/>
        <v/>
      </c>
      <c r="U80" s="39" t="str">
        <f t="shared" si="10"/>
        <v/>
      </c>
      <c r="V80" s="170"/>
      <c r="W80" s="40"/>
      <c r="X80" s="41" t="str">
        <f t="shared" si="11"/>
        <v/>
      </c>
      <c r="Y80" s="205" t="str">
        <f t="shared" si="6"/>
        <v/>
      </c>
      <c r="Z80" s="205" t="str">
        <f t="shared" si="7"/>
        <v/>
      </c>
      <c r="AA80" s="163">
        <f t="shared" si="8"/>
        <v>0</v>
      </c>
    </row>
    <row r="81" spans="1:27" ht="26.1" customHeight="1" thickTop="1" thickBot="1">
      <c r="A81" s="32"/>
      <c r="B81" s="33"/>
      <c r="C81" s="32"/>
      <c r="D81" s="218"/>
      <c r="E81" s="219"/>
      <c r="F81" s="220"/>
      <c r="G81" s="34"/>
      <c r="H81" s="221"/>
      <c r="I81" s="2"/>
      <c r="J81" s="221"/>
      <c r="K81" s="2"/>
      <c r="L81" s="221"/>
      <c r="M81" s="2"/>
      <c r="N81" s="221"/>
      <c r="O81" s="2"/>
      <c r="P81" s="221"/>
      <c r="Q81" s="2"/>
      <c r="R81" s="221"/>
      <c r="S81" s="2"/>
      <c r="T81" s="169" t="str">
        <f t="shared" si="9"/>
        <v/>
      </c>
      <c r="U81" s="39" t="str">
        <f t="shared" si="10"/>
        <v/>
      </c>
      <c r="V81" s="170"/>
      <c r="W81" s="40"/>
      <c r="X81" s="41" t="str">
        <f t="shared" si="11"/>
        <v/>
      </c>
      <c r="Y81" s="205" t="str">
        <f t="shared" si="6"/>
        <v/>
      </c>
      <c r="Z81" s="205" t="str">
        <f t="shared" si="7"/>
        <v/>
      </c>
      <c r="AA81" s="163">
        <f t="shared" si="8"/>
        <v>0</v>
      </c>
    </row>
    <row r="82" spans="1:27" ht="26.1" customHeight="1" thickTop="1" thickBot="1">
      <c r="A82" s="32"/>
      <c r="B82" s="33"/>
      <c r="C82" s="32"/>
      <c r="D82" s="218"/>
      <c r="E82" s="219"/>
      <c r="F82" s="220"/>
      <c r="G82" s="34"/>
      <c r="H82" s="221"/>
      <c r="I82" s="2"/>
      <c r="J82" s="221"/>
      <c r="K82" s="2"/>
      <c r="L82" s="221"/>
      <c r="M82" s="2"/>
      <c r="N82" s="221"/>
      <c r="O82" s="2"/>
      <c r="P82" s="221"/>
      <c r="Q82" s="2"/>
      <c r="R82" s="221"/>
      <c r="S82" s="2"/>
      <c r="T82" s="169" t="str">
        <f t="shared" si="9"/>
        <v/>
      </c>
      <c r="U82" s="39" t="str">
        <f t="shared" si="10"/>
        <v/>
      </c>
      <c r="V82" s="170"/>
      <c r="W82" s="40"/>
      <c r="X82" s="41" t="str">
        <f t="shared" si="11"/>
        <v/>
      </c>
      <c r="Y82" s="205" t="str">
        <f t="shared" si="6"/>
        <v/>
      </c>
      <c r="Z82" s="205" t="str">
        <f t="shared" si="7"/>
        <v/>
      </c>
      <c r="AA82" s="163">
        <f t="shared" si="8"/>
        <v>0</v>
      </c>
    </row>
    <row r="83" spans="1:27" ht="26.1" customHeight="1" thickTop="1" thickBot="1">
      <c r="A83" s="32"/>
      <c r="B83" s="33"/>
      <c r="C83" s="32"/>
      <c r="D83" s="218"/>
      <c r="E83" s="219"/>
      <c r="F83" s="220"/>
      <c r="G83" s="34"/>
      <c r="H83" s="221"/>
      <c r="I83" s="2"/>
      <c r="J83" s="221"/>
      <c r="K83" s="2"/>
      <c r="L83" s="221"/>
      <c r="M83" s="2"/>
      <c r="N83" s="221"/>
      <c r="O83" s="2"/>
      <c r="P83" s="221"/>
      <c r="Q83" s="2"/>
      <c r="R83" s="221"/>
      <c r="S83" s="2"/>
      <c r="T83" s="169" t="str">
        <f t="shared" si="9"/>
        <v/>
      </c>
      <c r="U83" s="39" t="str">
        <f t="shared" si="10"/>
        <v/>
      </c>
      <c r="V83" s="170"/>
      <c r="W83" s="40"/>
      <c r="X83" s="41" t="str">
        <f t="shared" si="11"/>
        <v/>
      </c>
      <c r="Y83" s="205" t="str">
        <f t="shared" si="6"/>
        <v/>
      </c>
      <c r="Z83" s="205" t="str">
        <f t="shared" si="7"/>
        <v/>
      </c>
      <c r="AA83" s="163">
        <f t="shared" si="8"/>
        <v>0</v>
      </c>
    </row>
    <row r="84" spans="1:27" ht="26.1" customHeight="1" thickTop="1" thickBot="1">
      <c r="A84" s="32"/>
      <c r="B84" s="33"/>
      <c r="C84" s="32"/>
      <c r="D84" s="218"/>
      <c r="E84" s="219"/>
      <c r="F84" s="220"/>
      <c r="G84" s="34"/>
      <c r="H84" s="221"/>
      <c r="I84" s="2"/>
      <c r="J84" s="221"/>
      <c r="K84" s="2"/>
      <c r="L84" s="221"/>
      <c r="M84" s="2"/>
      <c r="N84" s="221"/>
      <c r="O84" s="2"/>
      <c r="P84" s="221"/>
      <c r="Q84" s="2"/>
      <c r="R84" s="221"/>
      <c r="S84" s="2"/>
      <c r="T84" s="169" t="str">
        <f t="shared" si="9"/>
        <v/>
      </c>
      <c r="U84" s="39" t="str">
        <f t="shared" si="10"/>
        <v/>
      </c>
      <c r="V84" s="170"/>
      <c r="W84" s="40"/>
      <c r="X84" s="41" t="str">
        <f t="shared" si="11"/>
        <v/>
      </c>
      <c r="Y84" s="205" t="str">
        <f t="shared" si="6"/>
        <v/>
      </c>
      <c r="Z84" s="205" t="str">
        <f t="shared" si="7"/>
        <v/>
      </c>
      <c r="AA84" s="163">
        <f t="shared" si="8"/>
        <v>0</v>
      </c>
    </row>
    <row r="85" spans="1:27" ht="26.1" customHeight="1" thickTop="1" thickBot="1">
      <c r="A85" s="32"/>
      <c r="B85" s="33"/>
      <c r="C85" s="32"/>
      <c r="D85" s="218"/>
      <c r="E85" s="219"/>
      <c r="F85" s="220"/>
      <c r="G85" s="34"/>
      <c r="H85" s="221"/>
      <c r="I85" s="2"/>
      <c r="J85" s="221"/>
      <c r="K85" s="2"/>
      <c r="L85" s="221"/>
      <c r="M85" s="2"/>
      <c r="N85" s="221"/>
      <c r="O85" s="2"/>
      <c r="P85" s="221"/>
      <c r="Q85" s="2"/>
      <c r="R85" s="221"/>
      <c r="S85" s="2"/>
      <c r="T85" s="169" t="str">
        <f t="shared" si="9"/>
        <v/>
      </c>
      <c r="U85" s="39" t="str">
        <f t="shared" si="10"/>
        <v/>
      </c>
      <c r="V85" s="170"/>
      <c r="W85" s="40"/>
      <c r="X85" s="41" t="str">
        <f t="shared" si="11"/>
        <v/>
      </c>
      <c r="Y85" s="205" t="str">
        <f t="shared" si="6"/>
        <v/>
      </c>
      <c r="Z85" s="205" t="str">
        <f t="shared" si="7"/>
        <v/>
      </c>
      <c r="AA85" s="163">
        <f t="shared" si="8"/>
        <v>0</v>
      </c>
    </row>
    <row r="86" spans="1:27" ht="26.1" customHeight="1" thickTop="1" thickBot="1">
      <c r="A86" s="32"/>
      <c r="B86" s="33"/>
      <c r="C86" s="32"/>
      <c r="D86" s="218"/>
      <c r="E86" s="219"/>
      <c r="F86" s="220"/>
      <c r="G86" s="34"/>
      <c r="H86" s="221"/>
      <c r="I86" s="2"/>
      <c r="J86" s="221"/>
      <c r="K86" s="2"/>
      <c r="L86" s="221"/>
      <c r="M86" s="2"/>
      <c r="N86" s="221"/>
      <c r="O86" s="2"/>
      <c r="P86" s="221"/>
      <c r="Q86" s="2"/>
      <c r="R86" s="221"/>
      <c r="S86" s="2"/>
      <c r="T86" s="169" t="str">
        <f t="shared" si="9"/>
        <v/>
      </c>
      <c r="U86" s="39" t="str">
        <f t="shared" si="10"/>
        <v/>
      </c>
      <c r="V86" s="170"/>
      <c r="W86" s="40"/>
      <c r="X86" s="41" t="str">
        <f t="shared" si="11"/>
        <v/>
      </c>
      <c r="Y86" s="205" t="str">
        <f t="shared" si="6"/>
        <v/>
      </c>
      <c r="Z86" s="205" t="str">
        <f t="shared" si="7"/>
        <v/>
      </c>
      <c r="AA86" s="163">
        <f t="shared" si="8"/>
        <v>0</v>
      </c>
    </row>
    <row r="87" spans="1:27" ht="26.1" customHeight="1" thickTop="1" thickBot="1">
      <c r="A87" s="32"/>
      <c r="B87" s="33"/>
      <c r="C87" s="32"/>
      <c r="D87" s="218"/>
      <c r="E87" s="219"/>
      <c r="F87" s="220"/>
      <c r="G87" s="34"/>
      <c r="H87" s="221"/>
      <c r="I87" s="2"/>
      <c r="J87" s="221"/>
      <c r="K87" s="2"/>
      <c r="L87" s="221"/>
      <c r="M87" s="2"/>
      <c r="N87" s="221"/>
      <c r="O87" s="2"/>
      <c r="P87" s="221"/>
      <c r="Q87" s="2"/>
      <c r="R87" s="221"/>
      <c r="S87" s="2"/>
      <c r="T87" s="169" t="str">
        <f t="shared" si="9"/>
        <v/>
      </c>
      <c r="U87" s="39" t="str">
        <f t="shared" si="10"/>
        <v/>
      </c>
      <c r="V87" s="170"/>
      <c r="W87" s="40"/>
      <c r="X87" s="41" t="str">
        <f t="shared" si="11"/>
        <v/>
      </c>
      <c r="Y87" s="205" t="str">
        <f t="shared" si="6"/>
        <v/>
      </c>
      <c r="Z87" s="205" t="str">
        <f t="shared" si="7"/>
        <v/>
      </c>
      <c r="AA87" s="163">
        <f t="shared" si="8"/>
        <v>0</v>
      </c>
    </row>
    <row r="88" spans="1:27" ht="26.1" customHeight="1" thickTop="1" thickBot="1">
      <c r="A88" s="32"/>
      <c r="B88" s="33"/>
      <c r="C88" s="32"/>
      <c r="D88" s="218"/>
      <c r="E88" s="219"/>
      <c r="F88" s="220"/>
      <c r="G88" s="34"/>
      <c r="H88" s="221"/>
      <c r="I88" s="2"/>
      <c r="J88" s="221"/>
      <c r="K88" s="2"/>
      <c r="L88" s="221"/>
      <c r="M88" s="2"/>
      <c r="N88" s="221"/>
      <c r="O88" s="2"/>
      <c r="P88" s="221"/>
      <c r="Q88" s="2"/>
      <c r="R88" s="221"/>
      <c r="S88" s="2"/>
      <c r="T88" s="169" t="str">
        <f t="shared" si="9"/>
        <v/>
      </c>
      <c r="U88" s="39" t="str">
        <f t="shared" si="10"/>
        <v/>
      </c>
      <c r="V88" s="170"/>
      <c r="W88" s="40"/>
      <c r="X88" s="41" t="str">
        <f t="shared" si="11"/>
        <v/>
      </c>
      <c r="Y88" s="205" t="str">
        <f t="shared" si="6"/>
        <v/>
      </c>
      <c r="Z88" s="205" t="str">
        <f t="shared" si="7"/>
        <v/>
      </c>
      <c r="AA88" s="163">
        <f t="shared" si="8"/>
        <v>0</v>
      </c>
    </row>
    <row r="89" spans="1:27" ht="26.1" customHeight="1" thickTop="1" thickBot="1">
      <c r="A89" s="32"/>
      <c r="B89" s="33"/>
      <c r="C89" s="32"/>
      <c r="D89" s="218"/>
      <c r="E89" s="219"/>
      <c r="F89" s="220"/>
      <c r="G89" s="34"/>
      <c r="H89" s="221"/>
      <c r="I89" s="2"/>
      <c r="J89" s="221"/>
      <c r="K89" s="2"/>
      <c r="L89" s="221"/>
      <c r="M89" s="2"/>
      <c r="N89" s="221"/>
      <c r="O89" s="2"/>
      <c r="P89" s="221"/>
      <c r="Q89" s="2"/>
      <c r="R89" s="221"/>
      <c r="S89" s="2"/>
      <c r="T89" s="169" t="str">
        <f t="shared" si="9"/>
        <v/>
      </c>
      <c r="U89" s="39" t="str">
        <f t="shared" si="10"/>
        <v/>
      </c>
      <c r="V89" s="170"/>
      <c r="W89" s="40"/>
      <c r="X89" s="41" t="str">
        <f t="shared" si="11"/>
        <v/>
      </c>
      <c r="Y89" s="205" t="str">
        <f t="shared" si="6"/>
        <v/>
      </c>
      <c r="Z89" s="205" t="str">
        <f t="shared" si="7"/>
        <v/>
      </c>
      <c r="AA89" s="163">
        <f t="shared" si="8"/>
        <v>0</v>
      </c>
    </row>
    <row r="90" spans="1:27" ht="26.1" customHeight="1" thickTop="1" thickBot="1">
      <c r="A90" s="32"/>
      <c r="B90" s="33"/>
      <c r="C90" s="32"/>
      <c r="D90" s="218"/>
      <c r="E90" s="219"/>
      <c r="F90" s="220"/>
      <c r="G90" s="34"/>
      <c r="H90" s="221"/>
      <c r="I90" s="2"/>
      <c r="J90" s="221"/>
      <c r="K90" s="2"/>
      <c r="L90" s="221"/>
      <c r="M90" s="2"/>
      <c r="N90" s="221"/>
      <c r="O90" s="2"/>
      <c r="P90" s="221"/>
      <c r="Q90" s="2"/>
      <c r="R90" s="221"/>
      <c r="S90" s="2"/>
      <c r="T90" s="169" t="str">
        <f t="shared" si="9"/>
        <v/>
      </c>
      <c r="U90" s="39" t="str">
        <f t="shared" si="10"/>
        <v/>
      </c>
      <c r="V90" s="170"/>
      <c r="W90" s="40"/>
      <c r="X90" s="41" t="str">
        <f t="shared" si="11"/>
        <v/>
      </c>
      <c r="Y90" s="205" t="str">
        <f t="shared" si="6"/>
        <v/>
      </c>
      <c r="Z90" s="205" t="str">
        <f t="shared" si="7"/>
        <v/>
      </c>
      <c r="AA90" s="163">
        <f t="shared" si="8"/>
        <v>0</v>
      </c>
    </row>
    <row r="91" spans="1:27" ht="26.1" customHeight="1" thickTop="1" thickBot="1">
      <c r="A91" s="32"/>
      <c r="B91" s="33"/>
      <c r="C91" s="32"/>
      <c r="D91" s="218"/>
      <c r="E91" s="219"/>
      <c r="F91" s="220"/>
      <c r="G91" s="34"/>
      <c r="H91" s="221"/>
      <c r="I91" s="2"/>
      <c r="J91" s="221"/>
      <c r="K91" s="2"/>
      <c r="L91" s="221"/>
      <c r="M91" s="2"/>
      <c r="N91" s="221"/>
      <c r="O91" s="2"/>
      <c r="P91" s="221"/>
      <c r="Q91" s="2"/>
      <c r="R91" s="221"/>
      <c r="S91" s="2"/>
      <c r="T91" s="169" t="str">
        <f t="shared" si="9"/>
        <v/>
      </c>
      <c r="U91" s="39" t="str">
        <f t="shared" si="10"/>
        <v/>
      </c>
      <c r="V91" s="170"/>
      <c r="W91" s="40"/>
      <c r="X91" s="41" t="str">
        <f t="shared" si="11"/>
        <v/>
      </c>
      <c r="Y91" s="205" t="str">
        <f t="shared" si="6"/>
        <v/>
      </c>
      <c r="Z91" s="205" t="str">
        <f t="shared" si="7"/>
        <v/>
      </c>
      <c r="AA91" s="163">
        <f t="shared" si="8"/>
        <v>0</v>
      </c>
    </row>
    <row r="92" spans="1:27" ht="26.1" customHeight="1" thickTop="1" thickBot="1">
      <c r="A92" s="32"/>
      <c r="B92" s="33"/>
      <c r="C92" s="32"/>
      <c r="D92" s="218"/>
      <c r="E92" s="219"/>
      <c r="F92" s="220"/>
      <c r="G92" s="34"/>
      <c r="H92" s="221"/>
      <c r="I92" s="2"/>
      <c r="J92" s="221"/>
      <c r="K92" s="2"/>
      <c r="L92" s="221"/>
      <c r="M92" s="2"/>
      <c r="N92" s="221"/>
      <c r="O92" s="2"/>
      <c r="P92" s="221"/>
      <c r="Q92" s="2"/>
      <c r="R92" s="221"/>
      <c r="S92" s="2"/>
      <c r="T92" s="169" t="str">
        <f t="shared" si="9"/>
        <v/>
      </c>
      <c r="U92" s="39" t="str">
        <f t="shared" si="10"/>
        <v/>
      </c>
      <c r="V92" s="170"/>
      <c r="W92" s="40"/>
      <c r="X92" s="41" t="str">
        <f t="shared" si="11"/>
        <v/>
      </c>
      <c r="Y92" s="205" t="str">
        <f t="shared" si="6"/>
        <v/>
      </c>
      <c r="Z92" s="205" t="str">
        <f t="shared" si="7"/>
        <v/>
      </c>
      <c r="AA92" s="163">
        <f t="shared" si="8"/>
        <v>0</v>
      </c>
    </row>
    <row r="93" spans="1:27" ht="26.1" customHeight="1" thickTop="1" thickBot="1">
      <c r="A93" s="32"/>
      <c r="B93" s="33"/>
      <c r="C93" s="32"/>
      <c r="D93" s="218"/>
      <c r="E93" s="219"/>
      <c r="F93" s="220"/>
      <c r="G93" s="34"/>
      <c r="H93" s="221"/>
      <c r="I93" s="2"/>
      <c r="J93" s="221"/>
      <c r="K93" s="2"/>
      <c r="L93" s="221"/>
      <c r="M93" s="2"/>
      <c r="N93" s="221"/>
      <c r="O93" s="2"/>
      <c r="P93" s="221"/>
      <c r="Q93" s="2"/>
      <c r="R93" s="221"/>
      <c r="S93" s="2"/>
      <c r="T93" s="169" t="str">
        <f t="shared" si="9"/>
        <v/>
      </c>
      <c r="U93" s="39" t="str">
        <f t="shared" si="10"/>
        <v/>
      </c>
      <c r="V93" s="170"/>
      <c r="W93" s="40"/>
      <c r="X93" s="41" t="str">
        <f t="shared" si="11"/>
        <v/>
      </c>
      <c r="Y93" s="205" t="str">
        <f t="shared" si="6"/>
        <v/>
      </c>
      <c r="Z93" s="205" t="str">
        <f t="shared" si="7"/>
        <v/>
      </c>
      <c r="AA93" s="163">
        <f t="shared" si="8"/>
        <v>0</v>
      </c>
    </row>
    <row r="94" spans="1:27" ht="26.1" customHeight="1" thickTop="1" thickBot="1">
      <c r="A94" s="32"/>
      <c r="B94" s="33"/>
      <c r="C94" s="32"/>
      <c r="D94" s="218"/>
      <c r="E94" s="219"/>
      <c r="F94" s="220"/>
      <c r="G94" s="34"/>
      <c r="H94" s="221"/>
      <c r="I94" s="2"/>
      <c r="J94" s="221"/>
      <c r="K94" s="2"/>
      <c r="L94" s="221"/>
      <c r="M94" s="2"/>
      <c r="N94" s="221"/>
      <c r="O94" s="2"/>
      <c r="P94" s="221"/>
      <c r="Q94" s="2"/>
      <c r="R94" s="221"/>
      <c r="S94" s="2"/>
      <c r="T94" s="169" t="str">
        <f t="shared" si="9"/>
        <v/>
      </c>
      <c r="U94" s="39" t="str">
        <f t="shared" si="10"/>
        <v/>
      </c>
      <c r="V94" s="170"/>
      <c r="W94" s="40"/>
      <c r="X94" s="41" t="str">
        <f t="shared" si="11"/>
        <v/>
      </c>
      <c r="Y94" s="205" t="str">
        <f t="shared" si="6"/>
        <v/>
      </c>
      <c r="Z94" s="205" t="str">
        <f t="shared" si="7"/>
        <v/>
      </c>
      <c r="AA94" s="163">
        <f t="shared" si="8"/>
        <v>0</v>
      </c>
    </row>
    <row r="95" spans="1:27" ht="26.1" customHeight="1" thickTop="1" thickBot="1">
      <c r="A95" s="32"/>
      <c r="B95" s="33"/>
      <c r="C95" s="32"/>
      <c r="D95" s="218"/>
      <c r="E95" s="219"/>
      <c r="F95" s="220"/>
      <c r="G95" s="34"/>
      <c r="H95" s="221"/>
      <c r="I95" s="2"/>
      <c r="J95" s="221"/>
      <c r="K95" s="2"/>
      <c r="L95" s="221"/>
      <c r="M95" s="2"/>
      <c r="N95" s="221"/>
      <c r="O95" s="2"/>
      <c r="P95" s="221"/>
      <c r="Q95" s="2"/>
      <c r="R95" s="221"/>
      <c r="S95" s="2"/>
      <c r="T95" s="169" t="str">
        <f t="shared" si="9"/>
        <v/>
      </c>
      <c r="U95" s="39" t="str">
        <f t="shared" si="10"/>
        <v/>
      </c>
      <c r="V95" s="170"/>
      <c r="W95" s="40"/>
      <c r="X95" s="41" t="str">
        <f t="shared" si="11"/>
        <v/>
      </c>
      <c r="Y95" s="205" t="str">
        <f t="shared" si="6"/>
        <v/>
      </c>
      <c r="Z95" s="205" t="str">
        <f t="shared" si="7"/>
        <v/>
      </c>
      <c r="AA95" s="163">
        <f t="shared" si="8"/>
        <v>0</v>
      </c>
    </row>
    <row r="96" spans="1:27" ht="26.1" customHeight="1" thickTop="1" thickBot="1">
      <c r="A96" s="32"/>
      <c r="B96" s="33"/>
      <c r="C96" s="32"/>
      <c r="D96" s="218"/>
      <c r="E96" s="219"/>
      <c r="F96" s="220"/>
      <c r="G96" s="34"/>
      <c r="H96" s="221"/>
      <c r="I96" s="2"/>
      <c r="J96" s="221"/>
      <c r="K96" s="2"/>
      <c r="L96" s="221"/>
      <c r="M96" s="2"/>
      <c r="N96" s="221"/>
      <c r="O96" s="2"/>
      <c r="P96" s="221"/>
      <c r="Q96" s="2"/>
      <c r="R96" s="221"/>
      <c r="S96" s="2"/>
      <c r="T96" s="169" t="str">
        <f t="shared" si="9"/>
        <v/>
      </c>
      <c r="U96" s="39" t="str">
        <f t="shared" si="10"/>
        <v/>
      </c>
      <c r="V96" s="170"/>
      <c r="W96" s="40"/>
      <c r="X96" s="41" t="str">
        <f t="shared" si="11"/>
        <v/>
      </c>
      <c r="Y96" s="205" t="str">
        <f t="shared" si="6"/>
        <v/>
      </c>
      <c r="Z96" s="205" t="str">
        <f t="shared" si="7"/>
        <v/>
      </c>
      <c r="AA96" s="163">
        <f t="shared" si="8"/>
        <v>0</v>
      </c>
    </row>
    <row r="97" spans="1:27" ht="26.1" customHeight="1" thickTop="1" thickBot="1">
      <c r="A97" s="32"/>
      <c r="B97" s="33"/>
      <c r="C97" s="32"/>
      <c r="D97" s="218"/>
      <c r="E97" s="219"/>
      <c r="F97" s="220"/>
      <c r="G97" s="34"/>
      <c r="H97" s="221"/>
      <c r="I97" s="2"/>
      <c r="J97" s="221"/>
      <c r="K97" s="2"/>
      <c r="L97" s="221"/>
      <c r="M97" s="2"/>
      <c r="N97" s="221"/>
      <c r="O97" s="2"/>
      <c r="P97" s="221"/>
      <c r="Q97" s="2"/>
      <c r="R97" s="221"/>
      <c r="S97" s="2"/>
      <c r="T97" s="169" t="str">
        <f t="shared" si="9"/>
        <v/>
      </c>
      <c r="U97" s="39" t="str">
        <f t="shared" si="10"/>
        <v/>
      </c>
      <c r="V97" s="170"/>
      <c r="W97" s="40"/>
      <c r="X97" s="41" t="str">
        <f t="shared" si="11"/>
        <v/>
      </c>
      <c r="Y97" s="205" t="str">
        <f t="shared" si="6"/>
        <v/>
      </c>
      <c r="Z97" s="205" t="str">
        <f t="shared" si="7"/>
        <v/>
      </c>
      <c r="AA97" s="163">
        <f t="shared" si="8"/>
        <v>0</v>
      </c>
    </row>
    <row r="98" spans="1:27" ht="26.1" customHeight="1" thickTop="1" thickBot="1">
      <c r="A98" s="32"/>
      <c r="B98" s="33"/>
      <c r="C98" s="32"/>
      <c r="D98" s="218"/>
      <c r="E98" s="219"/>
      <c r="F98" s="220"/>
      <c r="G98" s="34"/>
      <c r="H98" s="221"/>
      <c r="I98" s="2"/>
      <c r="J98" s="221"/>
      <c r="K98" s="2"/>
      <c r="L98" s="221"/>
      <c r="M98" s="2"/>
      <c r="N98" s="221"/>
      <c r="O98" s="2"/>
      <c r="P98" s="221"/>
      <c r="Q98" s="2"/>
      <c r="R98" s="221"/>
      <c r="S98" s="2"/>
      <c r="T98" s="169" t="str">
        <f t="shared" si="9"/>
        <v/>
      </c>
      <c r="U98" s="39" t="str">
        <f t="shared" si="10"/>
        <v/>
      </c>
      <c r="V98" s="170"/>
      <c r="W98" s="40"/>
      <c r="X98" s="41" t="str">
        <f t="shared" si="11"/>
        <v/>
      </c>
      <c r="Y98" s="205" t="str">
        <f t="shared" si="6"/>
        <v/>
      </c>
      <c r="Z98" s="205" t="str">
        <f t="shared" si="7"/>
        <v/>
      </c>
      <c r="AA98" s="163">
        <f t="shared" si="8"/>
        <v>0</v>
      </c>
    </row>
    <row r="99" spans="1:27" ht="26.1" customHeight="1" thickTop="1" thickBot="1">
      <c r="A99" s="32"/>
      <c r="B99" s="33"/>
      <c r="C99" s="32"/>
      <c r="D99" s="218"/>
      <c r="E99" s="219"/>
      <c r="F99" s="220"/>
      <c r="G99" s="34"/>
      <c r="H99" s="221"/>
      <c r="I99" s="2"/>
      <c r="J99" s="221"/>
      <c r="K99" s="2"/>
      <c r="L99" s="221"/>
      <c r="M99" s="2"/>
      <c r="N99" s="221"/>
      <c r="O99" s="2"/>
      <c r="P99" s="221"/>
      <c r="Q99" s="2"/>
      <c r="R99" s="221"/>
      <c r="S99" s="2"/>
      <c r="T99" s="169" t="str">
        <f t="shared" si="9"/>
        <v/>
      </c>
      <c r="U99" s="39" t="str">
        <f t="shared" si="10"/>
        <v/>
      </c>
      <c r="V99" s="170"/>
      <c r="W99" s="40"/>
      <c r="X99" s="41" t="str">
        <f t="shared" si="11"/>
        <v/>
      </c>
      <c r="Y99" s="205" t="str">
        <f t="shared" si="6"/>
        <v/>
      </c>
      <c r="Z99" s="205" t="str">
        <f t="shared" si="7"/>
        <v/>
      </c>
      <c r="AA99" s="163">
        <f t="shared" si="8"/>
        <v>0</v>
      </c>
    </row>
    <row r="100" spans="1:27" ht="26.1" customHeight="1" thickTop="1" thickBot="1">
      <c r="A100" s="32"/>
      <c r="B100" s="33"/>
      <c r="C100" s="32"/>
      <c r="D100" s="218"/>
      <c r="E100" s="219"/>
      <c r="F100" s="220"/>
      <c r="G100" s="34"/>
      <c r="H100" s="221"/>
      <c r="I100" s="2"/>
      <c r="J100" s="221"/>
      <c r="K100" s="2"/>
      <c r="L100" s="221"/>
      <c r="M100" s="2"/>
      <c r="N100" s="221"/>
      <c r="O100" s="2"/>
      <c r="P100" s="221"/>
      <c r="Q100" s="2"/>
      <c r="R100" s="221"/>
      <c r="S100" s="2"/>
      <c r="T100" s="169" t="str">
        <f t="shared" si="9"/>
        <v/>
      </c>
      <c r="U100" s="39" t="str">
        <f t="shared" si="10"/>
        <v/>
      </c>
      <c r="V100" s="170"/>
      <c r="W100" s="40"/>
      <c r="X100" s="41" t="str">
        <f t="shared" si="11"/>
        <v/>
      </c>
      <c r="Y100" s="205" t="str">
        <f t="shared" si="6"/>
        <v/>
      </c>
      <c r="Z100" s="205" t="str">
        <f t="shared" si="7"/>
        <v/>
      </c>
      <c r="AA100" s="163">
        <f t="shared" si="8"/>
        <v>0</v>
      </c>
    </row>
    <row r="101" spans="1:27" ht="26.1" customHeight="1" thickTop="1" thickBot="1">
      <c r="A101" s="32"/>
      <c r="B101" s="33"/>
      <c r="C101" s="32"/>
      <c r="D101" s="218"/>
      <c r="E101" s="219"/>
      <c r="F101" s="220"/>
      <c r="G101" s="34"/>
      <c r="H101" s="221"/>
      <c r="I101" s="2"/>
      <c r="J101" s="221"/>
      <c r="K101" s="2"/>
      <c r="L101" s="221"/>
      <c r="M101" s="2"/>
      <c r="N101" s="221"/>
      <c r="O101" s="2"/>
      <c r="P101" s="221"/>
      <c r="Q101" s="2"/>
      <c r="R101" s="221"/>
      <c r="S101" s="2"/>
      <c r="T101" s="169" t="str">
        <f t="shared" si="9"/>
        <v/>
      </c>
      <c r="U101" s="39" t="str">
        <f t="shared" si="10"/>
        <v/>
      </c>
      <c r="V101" s="170"/>
      <c r="W101" s="40"/>
      <c r="X101" s="41" t="str">
        <f t="shared" si="11"/>
        <v/>
      </c>
      <c r="Y101" s="205" t="str">
        <f t="shared" si="6"/>
        <v/>
      </c>
      <c r="Z101" s="205" t="str">
        <f t="shared" si="7"/>
        <v/>
      </c>
      <c r="AA101" s="163">
        <f t="shared" si="8"/>
        <v>0</v>
      </c>
    </row>
    <row r="102" spans="1:27" ht="26.1" customHeight="1" thickTop="1" thickBot="1">
      <c r="A102" s="32"/>
      <c r="B102" s="33"/>
      <c r="C102" s="32"/>
      <c r="D102" s="218"/>
      <c r="E102" s="219"/>
      <c r="F102" s="220"/>
      <c r="G102" s="34"/>
      <c r="H102" s="221"/>
      <c r="I102" s="2"/>
      <c r="J102" s="221"/>
      <c r="K102" s="2"/>
      <c r="L102" s="221"/>
      <c r="M102" s="2"/>
      <c r="N102" s="221"/>
      <c r="O102" s="2"/>
      <c r="P102" s="221"/>
      <c r="Q102" s="2"/>
      <c r="R102" s="221"/>
      <c r="S102" s="2"/>
      <c r="T102" s="169" t="str">
        <f t="shared" si="9"/>
        <v/>
      </c>
      <c r="U102" s="39" t="str">
        <f t="shared" si="10"/>
        <v/>
      </c>
      <c r="V102" s="170"/>
      <c r="W102" s="40"/>
      <c r="X102" s="41" t="str">
        <f t="shared" si="11"/>
        <v/>
      </c>
      <c r="Y102" s="205" t="str">
        <f t="shared" si="6"/>
        <v/>
      </c>
      <c r="Z102" s="205" t="str">
        <f t="shared" si="7"/>
        <v/>
      </c>
      <c r="AA102" s="163">
        <f t="shared" si="8"/>
        <v>0</v>
      </c>
    </row>
    <row r="103" spans="1:27" ht="26.1" customHeight="1" thickTop="1" thickBot="1">
      <c r="A103" s="32"/>
      <c r="B103" s="33"/>
      <c r="C103" s="32"/>
      <c r="D103" s="218"/>
      <c r="E103" s="219"/>
      <c r="F103" s="220"/>
      <c r="G103" s="34"/>
      <c r="H103" s="221"/>
      <c r="I103" s="2"/>
      <c r="J103" s="221"/>
      <c r="K103" s="2"/>
      <c r="L103" s="221"/>
      <c r="M103" s="2"/>
      <c r="N103" s="221"/>
      <c r="O103" s="2"/>
      <c r="P103" s="221"/>
      <c r="Q103" s="2"/>
      <c r="R103" s="221"/>
      <c r="S103" s="2"/>
      <c r="T103" s="169" t="str">
        <f t="shared" si="9"/>
        <v/>
      </c>
      <c r="U103" s="39" t="str">
        <f t="shared" si="10"/>
        <v/>
      </c>
      <c r="V103" s="170"/>
      <c r="W103" s="40"/>
      <c r="X103" s="41" t="str">
        <f t="shared" si="11"/>
        <v/>
      </c>
      <c r="Y103" s="205" t="str">
        <f t="shared" si="6"/>
        <v/>
      </c>
      <c r="Z103" s="205" t="str">
        <f t="shared" si="7"/>
        <v/>
      </c>
      <c r="AA103" s="163">
        <f t="shared" si="8"/>
        <v>0</v>
      </c>
    </row>
    <row r="104" spans="1:27" ht="26.1" customHeight="1" thickTop="1" thickBot="1">
      <c r="A104" s="32"/>
      <c r="B104" s="33"/>
      <c r="C104" s="32"/>
      <c r="D104" s="218"/>
      <c r="E104" s="219"/>
      <c r="F104" s="220"/>
      <c r="G104" s="34"/>
      <c r="H104" s="221"/>
      <c r="I104" s="2"/>
      <c r="J104" s="221"/>
      <c r="K104" s="2"/>
      <c r="L104" s="221"/>
      <c r="M104" s="2"/>
      <c r="N104" s="221"/>
      <c r="O104" s="2"/>
      <c r="P104" s="221"/>
      <c r="Q104" s="2"/>
      <c r="R104" s="221"/>
      <c r="S104" s="2"/>
      <c r="T104" s="169" t="str">
        <f t="shared" si="9"/>
        <v/>
      </c>
      <c r="U104" s="39" t="str">
        <f t="shared" si="10"/>
        <v/>
      </c>
      <c r="V104" s="170"/>
      <c r="W104" s="40"/>
      <c r="X104" s="41" t="str">
        <f t="shared" si="11"/>
        <v/>
      </c>
      <c r="Y104" s="205" t="str">
        <f t="shared" si="6"/>
        <v/>
      </c>
      <c r="Z104" s="205" t="str">
        <f t="shared" si="7"/>
        <v/>
      </c>
      <c r="AA104" s="163">
        <f t="shared" si="8"/>
        <v>0</v>
      </c>
    </row>
    <row r="105" spans="1:27" ht="26.1" customHeight="1" thickTop="1" thickBot="1">
      <c r="A105" s="32"/>
      <c r="B105" s="33"/>
      <c r="C105" s="32"/>
      <c r="D105" s="218"/>
      <c r="E105" s="219"/>
      <c r="F105" s="220"/>
      <c r="G105" s="34"/>
      <c r="H105" s="221"/>
      <c r="I105" s="2"/>
      <c r="J105" s="221"/>
      <c r="K105" s="2"/>
      <c r="L105" s="221"/>
      <c r="M105" s="2"/>
      <c r="N105" s="221"/>
      <c r="O105" s="2"/>
      <c r="P105" s="221"/>
      <c r="Q105" s="2"/>
      <c r="R105" s="221"/>
      <c r="S105" s="2"/>
      <c r="T105" s="169" t="str">
        <f t="shared" si="9"/>
        <v/>
      </c>
      <c r="U105" s="39" t="str">
        <f t="shared" si="10"/>
        <v/>
      </c>
      <c r="V105" s="170"/>
      <c r="W105" s="40"/>
      <c r="X105" s="41" t="str">
        <f t="shared" si="11"/>
        <v/>
      </c>
      <c r="Y105" s="205" t="str">
        <f t="shared" si="6"/>
        <v/>
      </c>
      <c r="Z105" s="205" t="str">
        <f t="shared" si="7"/>
        <v/>
      </c>
      <c r="AA105" s="163">
        <f t="shared" si="8"/>
        <v>0</v>
      </c>
    </row>
    <row r="106" spans="1:27" ht="26.1" customHeight="1" thickTop="1" thickBot="1">
      <c r="A106" s="32"/>
      <c r="B106" s="33"/>
      <c r="C106" s="32"/>
      <c r="D106" s="218"/>
      <c r="E106" s="219"/>
      <c r="F106" s="220"/>
      <c r="G106" s="34"/>
      <c r="H106" s="221"/>
      <c r="I106" s="2"/>
      <c r="J106" s="221"/>
      <c r="K106" s="2"/>
      <c r="L106" s="221"/>
      <c r="M106" s="2"/>
      <c r="N106" s="221"/>
      <c r="O106" s="2"/>
      <c r="P106" s="221"/>
      <c r="Q106" s="2"/>
      <c r="R106" s="221"/>
      <c r="S106" s="2"/>
      <c r="T106" s="169" t="str">
        <f t="shared" si="9"/>
        <v/>
      </c>
      <c r="U106" s="39" t="str">
        <f t="shared" si="10"/>
        <v/>
      </c>
      <c r="V106" s="170"/>
      <c r="W106" s="40"/>
      <c r="X106" s="41" t="str">
        <f t="shared" si="11"/>
        <v/>
      </c>
      <c r="Y106" s="205" t="str">
        <f t="shared" si="6"/>
        <v/>
      </c>
      <c r="Z106" s="205" t="str">
        <f t="shared" si="7"/>
        <v/>
      </c>
      <c r="AA106" s="163">
        <f t="shared" si="8"/>
        <v>0</v>
      </c>
    </row>
    <row r="107" spans="1:27" ht="26.1" customHeight="1" thickTop="1" thickBot="1">
      <c r="A107" s="32"/>
      <c r="B107" s="33"/>
      <c r="C107" s="32"/>
      <c r="D107" s="218"/>
      <c r="E107" s="219"/>
      <c r="F107" s="220"/>
      <c r="G107" s="34"/>
      <c r="H107" s="221"/>
      <c r="I107" s="2"/>
      <c r="J107" s="221"/>
      <c r="K107" s="2"/>
      <c r="L107" s="221"/>
      <c r="M107" s="2"/>
      <c r="N107" s="221"/>
      <c r="O107" s="2"/>
      <c r="P107" s="221"/>
      <c r="Q107" s="2"/>
      <c r="R107" s="221"/>
      <c r="S107" s="2"/>
      <c r="T107" s="169" t="str">
        <f t="shared" si="9"/>
        <v/>
      </c>
      <c r="U107" s="39" t="str">
        <f t="shared" si="10"/>
        <v/>
      </c>
      <c r="V107" s="170"/>
      <c r="W107" s="40"/>
      <c r="X107" s="41" t="str">
        <f t="shared" si="11"/>
        <v/>
      </c>
      <c r="Y107" s="205" t="str">
        <f t="shared" si="6"/>
        <v/>
      </c>
      <c r="Z107" s="205" t="str">
        <f t="shared" si="7"/>
        <v/>
      </c>
      <c r="AA107" s="163">
        <f t="shared" si="8"/>
        <v>0</v>
      </c>
    </row>
    <row r="108" spans="1:27" ht="26.1" customHeight="1" thickTop="1" thickBot="1">
      <c r="A108" s="32"/>
      <c r="B108" s="33"/>
      <c r="C108" s="32"/>
      <c r="D108" s="218"/>
      <c r="E108" s="219"/>
      <c r="F108" s="220"/>
      <c r="G108" s="34"/>
      <c r="H108" s="221"/>
      <c r="I108" s="2"/>
      <c r="J108" s="221"/>
      <c r="K108" s="2"/>
      <c r="L108" s="221"/>
      <c r="M108" s="2"/>
      <c r="N108" s="221"/>
      <c r="O108" s="2"/>
      <c r="P108" s="221"/>
      <c r="Q108" s="2"/>
      <c r="R108" s="221"/>
      <c r="S108" s="2"/>
      <c r="T108" s="169" t="str">
        <f t="shared" si="9"/>
        <v/>
      </c>
      <c r="U108" s="39" t="str">
        <f t="shared" si="10"/>
        <v/>
      </c>
      <c r="V108" s="170"/>
      <c r="W108" s="40"/>
      <c r="X108" s="41" t="str">
        <f t="shared" si="11"/>
        <v/>
      </c>
      <c r="Y108" s="205" t="str">
        <f t="shared" si="6"/>
        <v/>
      </c>
      <c r="Z108" s="205" t="str">
        <f t="shared" si="7"/>
        <v/>
      </c>
      <c r="AA108" s="163">
        <f t="shared" si="8"/>
        <v>0</v>
      </c>
    </row>
    <row r="109" spans="1:27" ht="26.1" customHeight="1" thickTop="1" thickBot="1">
      <c r="A109" s="32"/>
      <c r="B109" s="33"/>
      <c r="C109" s="32"/>
      <c r="D109" s="218"/>
      <c r="E109" s="219"/>
      <c r="F109" s="220"/>
      <c r="G109" s="34"/>
      <c r="H109" s="221"/>
      <c r="I109" s="2"/>
      <c r="J109" s="221"/>
      <c r="K109" s="2"/>
      <c r="L109" s="221"/>
      <c r="M109" s="2"/>
      <c r="N109" s="221"/>
      <c r="O109" s="2"/>
      <c r="P109" s="221"/>
      <c r="Q109" s="2"/>
      <c r="R109" s="221"/>
      <c r="S109" s="2"/>
      <c r="T109" s="169" t="str">
        <f t="shared" si="9"/>
        <v/>
      </c>
      <c r="U109" s="39" t="str">
        <f t="shared" si="10"/>
        <v/>
      </c>
      <c r="V109" s="170"/>
      <c r="W109" s="40"/>
      <c r="X109" s="41" t="str">
        <f t="shared" si="11"/>
        <v/>
      </c>
      <c r="Y109" s="205" t="str">
        <f t="shared" si="6"/>
        <v/>
      </c>
      <c r="Z109" s="205" t="str">
        <f t="shared" si="7"/>
        <v/>
      </c>
      <c r="AA109" s="163">
        <f t="shared" si="8"/>
        <v>0</v>
      </c>
    </row>
    <row r="110" spans="1:27" ht="26.1" customHeight="1" thickTop="1" thickBot="1">
      <c r="A110" s="32"/>
      <c r="B110" s="33"/>
      <c r="C110" s="32"/>
      <c r="D110" s="218"/>
      <c r="E110" s="219"/>
      <c r="F110" s="220"/>
      <c r="G110" s="34"/>
      <c r="H110" s="221"/>
      <c r="I110" s="2"/>
      <c r="J110" s="221"/>
      <c r="K110" s="2"/>
      <c r="L110" s="221"/>
      <c r="M110" s="2"/>
      <c r="N110" s="221"/>
      <c r="O110" s="2"/>
      <c r="P110" s="221"/>
      <c r="Q110" s="2"/>
      <c r="R110" s="221"/>
      <c r="S110" s="2"/>
      <c r="T110" s="169" t="str">
        <f t="shared" si="9"/>
        <v/>
      </c>
      <c r="U110" s="39" t="str">
        <f t="shared" si="10"/>
        <v/>
      </c>
      <c r="V110" s="170"/>
      <c r="W110" s="40"/>
      <c r="X110" s="41" t="str">
        <f t="shared" si="11"/>
        <v/>
      </c>
      <c r="Y110" s="205" t="str">
        <f t="shared" si="6"/>
        <v/>
      </c>
      <c r="Z110" s="205" t="str">
        <f t="shared" si="7"/>
        <v/>
      </c>
      <c r="AA110" s="163">
        <f t="shared" si="8"/>
        <v>0</v>
      </c>
    </row>
    <row r="111" spans="1:27" ht="26.1" customHeight="1" thickTop="1" thickBot="1">
      <c r="A111" s="32"/>
      <c r="B111" s="33"/>
      <c r="C111" s="32"/>
      <c r="D111" s="218"/>
      <c r="E111" s="219"/>
      <c r="F111" s="220"/>
      <c r="G111" s="34"/>
      <c r="H111" s="221"/>
      <c r="I111" s="2"/>
      <c r="J111" s="221"/>
      <c r="K111" s="2"/>
      <c r="L111" s="221"/>
      <c r="M111" s="2"/>
      <c r="N111" s="221"/>
      <c r="O111" s="2"/>
      <c r="P111" s="221"/>
      <c r="Q111" s="2"/>
      <c r="R111" s="221"/>
      <c r="S111" s="2"/>
      <c r="T111" s="169" t="str">
        <f t="shared" si="9"/>
        <v/>
      </c>
      <c r="U111" s="39" t="str">
        <f t="shared" si="10"/>
        <v/>
      </c>
      <c r="V111" s="170"/>
      <c r="W111" s="40"/>
      <c r="X111" s="41" t="str">
        <f t="shared" si="11"/>
        <v/>
      </c>
      <c r="Y111" s="205" t="str">
        <f t="shared" si="6"/>
        <v/>
      </c>
      <c r="Z111" s="205" t="str">
        <f t="shared" si="7"/>
        <v/>
      </c>
      <c r="AA111" s="163">
        <f t="shared" si="8"/>
        <v>0</v>
      </c>
    </row>
    <row r="112" spans="1:27" ht="26.1" customHeight="1" thickTop="1" thickBot="1">
      <c r="A112" s="32"/>
      <c r="B112" s="33"/>
      <c r="C112" s="32"/>
      <c r="D112" s="218"/>
      <c r="E112" s="219"/>
      <c r="F112" s="220"/>
      <c r="G112" s="34"/>
      <c r="H112" s="221"/>
      <c r="I112" s="2"/>
      <c r="J112" s="221"/>
      <c r="K112" s="2"/>
      <c r="L112" s="221"/>
      <c r="M112" s="2"/>
      <c r="N112" s="221"/>
      <c r="O112" s="2"/>
      <c r="P112" s="221"/>
      <c r="Q112" s="2"/>
      <c r="R112" s="221"/>
      <c r="S112" s="2"/>
      <c r="T112" s="169" t="str">
        <f t="shared" si="9"/>
        <v/>
      </c>
      <c r="U112" s="39" t="str">
        <f t="shared" si="10"/>
        <v/>
      </c>
      <c r="V112" s="170"/>
      <c r="W112" s="40"/>
      <c r="X112" s="41" t="str">
        <f t="shared" si="11"/>
        <v/>
      </c>
      <c r="Y112" s="205" t="str">
        <f t="shared" si="6"/>
        <v/>
      </c>
      <c r="Z112" s="205" t="str">
        <f t="shared" si="7"/>
        <v/>
      </c>
      <c r="AA112" s="163">
        <f t="shared" si="8"/>
        <v>0</v>
      </c>
    </row>
    <row r="113" spans="1:27" ht="26.1" customHeight="1" thickTop="1" thickBot="1">
      <c r="A113" s="32"/>
      <c r="B113" s="33"/>
      <c r="C113" s="32"/>
      <c r="D113" s="218"/>
      <c r="E113" s="219"/>
      <c r="F113" s="220"/>
      <c r="G113" s="34"/>
      <c r="H113" s="221"/>
      <c r="I113" s="2"/>
      <c r="J113" s="221"/>
      <c r="K113" s="2"/>
      <c r="L113" s="221"/>
      <c r="M113" s="2"/>
      <c r="N113" s="221"/>
      <c r="O113" s="2"/>
      <c r="P113" s="221"/>
      <c r="Q113" s="2"/>
      <c r="R113" s="221"/>
      <c r="S113" s="2"/>
      <c r="T113" s="169" t="str">
        <f t="shared" si="9"/>
        <v/>
      </c>
      <c r="U113" s="39" t="str">
        <f t="shared" si="10"/>
        <v/>
      </c>
      <c r="V113" s="170"/>
      <c r="W113" s="40"/>
      <c r="X113" s="41" t="str">
        <f t="shared" si="11"/>
        <v/>
      </c>
      <c r="Y113" s="205" t="str">
        <f t="shared" si="6"/>
        <v/>
      </c>
      <c r="Z113" s="205" t="str">
        <f t="shared" si="7"/>
        <v/>
      </c>
      <c r="AA113" s="163">
        <f t="shared" si="8"/>
        <v>0</v>
      </c>
    </row>
    <row r="114" spans="1:27" ht="26.1" customHeight="1" thickTop="1" thickBot="1">
      <c r="A114" s="32"/>
      <c r="B114" s="33"/>
      <c r="C114" s="32"/>
      <c r="D114" s="218"/>
      <c r="E114" s="219"/>
      <c r="F114" s="220"/>
      <c r="G114" s="34"/>
      <c r="H114" s="221"/>
      <c r="I114" s="2"/>
      <c r="J114" s="221"/>
      <c r="K114" s="2"/>
      <c r="L114" s="221"/>
      <c r="M114" s="2"/>
      <c r="N114" s="221"/>
      <c r="O114" s="2"/>
      <c r="P114" s="221"/>
      <c r="Q114" s="2"/>
      <c r="R114" s="221"/>
      <c r="S114" s="2"/>
      <c r="T114" s="169" t="str">
        <f t="shared" si="9"/>
        <v/>
      </c>
      <c r="U114" s="39" t="str">
        <f t="shared" si="10"/>
        <v/>
      </c>
      <c r="V114" s="170"/>
      <c r="W114" s="40"/>
      <c r="X114" s="41" t="str">
        <f t="shared" si="11"/>
        <v/>
      </c>
      <c r="Y114" s="205" t="str">
        <f t="shared" si="6"/>
        <v/>
      </c>
      <c r="Z114" s="205" t="str">
        <f t="shared" si="7"/>
        <v/>
      </c>
      <c r="AA114" s="163">
        <f t="shared" si="8"/>
        <v>0</v>
      </c>
    </row>
    <row r="115" spans="1:27" ht="26.1" customHeight="1" thickTop="1" thickBot="1">
      <c r="A115" s="32"/>
      <c r="B115" s="33"/>
      <c r="C115" s="32"/>
      <c r="D115" s="218"/>
      <c r="E115" s="219"/>
      <c r="F115" s="220"/>
      <c r="G115" s="34"/>
      <c r="H115" s="221"/>
      <c r="I115" s="2"/>
      <c r="J115" s="221"/>
      <c r="K115" s="2"/>
      <c r="L115" s="221"/>
      <c r="M115" s="2"/>
      <c r="N115" s="221"/>
      <c r="O115" s="2"/>
      <c r="P115" s="221"/>
      <c r="Q115" s="2"/>
      <c r="R115" s="221"/>
      <c r="S115" s="2"/>
      <c r="T115" s="169" t="str">
        <f t="shared" si="9"/>
        <v/>
      </c>
      <c r="U115" s="39" t="str">
        <f t="shared" si="10"/>
        <v/>
      </c>
      <c r="V115" s="170"/>
      <c r="W115" s="40"/>
      <c r="X115" s="41" t="str">
        <f t="shared" si="11"/>
        <v/>
      </c>
      <c r="Y115" s="205" t="str">
        <f t="shared" si="6"/>
        <v/>
      </c>
      <c r="Z115" s="205" t="str">
        <f t="shared" si="7"/>
        <v/>
      </c>
      <c r="AA115" s="163">
        <f t="shared" si="8"/>
        <v>0</v>
      </c>
    </row>
    <row r="116" spans="1:27" ht="26.1" customHeight="1" thickTop="1" thickBot="1">
      <c r="A116" s="32"/>
      <c r="B116" s="33"/>
      <c r="C116" s="32"/>
      <c r="D116" s="218"/>
      <c r="E116" s="219"/>
      <c r="F116" s="220"/>
      <c r="G116" s="34"/>
      <c r="H116" s="221"/>
      <c r="I116" s="2"/>
      <c r="J116" s="221"/>
      <c r="K116" s="2"/>
      <c r="L116" s="221"/>
      <c r="M116" s="2"/>
      <c r="N116" s="221"/>
      <c r="O116" s="2"/>
      <c r="P116" s="221"/>
      <c r="Q116" s="2"/>
      <c r="R116" s="221"/>
      <c r="S116" s="2"/>
      <c r="T116" s="169" t="str">
        <f t="shared" si="9"/>
        <v/>
      </c>
      <c r="U116" s="39" t="str">
        <f t="shared" si="10"/>
        <v/>
      </c>
      <c r="V116" s="170"/>
      <c r="W116" s="40"/>
      <c r="X116" s="41" t="str">
        <f t="shared" si="11"/>
        <v/>
      </c>
      <c r="Y116" s="205" t="str">
        <f t="shared" si="6"/>
        <v/>
      </c>
      <c r="Z116" s="205" t="str">
        <f t="shared" si="7"/>
        <v/>
      </c>
      <c r="AA116" s="163">
        <f t="shared" si="8"/>
        <v>0</v>
      </c>
    </row>
    <row r="117" spans="1:27" ht="26.1" customHeight="1" thickTop="1" thickBot="1">
      <c r="A117" s="32"/>
      <c r="B117" s="33"/>
      <c r="C117" s="32"/>
      <c r="D117" s="218"/>
      <c r="E117" s="219"/>
      <c r="F117" s="220"/>
      <c r="G117" s="34"/>
      <c r="H117" s="221"/>
      <c r="I117" s="2"/>
      <c r="J117" s="221"/>
      <c r="K117" s="2"/>
      <c r="L117" s="221"/>
      <c r="M117" s="2"/>
      <c r="N117" s="221"/>
      <c r="O117" s="2"/>
      <c r="P117" s="221"/>
      <c r="Q117" s="2"/>
      <c r="R117" s="221"/>
      <c r="S117" s="2"/>
      <c r="T117" s="169" t="str">
        <f t="shared" si="9"/>
        <v/>
      </c>
      <c r="U117" s="39" t="str">
        <f t="shared" si="10"/>
        <v/>
      </c>
      <c r="V117" s="170"/>
      <c r="W117" s="40"/>
      <c r="X117" s="41" t="str">
        <f t="shared" si="11"/>
        <v/>
      </c>
      <c r="Y117" s="205" t="str">
        <f t="shared" si="6"/>
        <v/>
      </c>
      <c r="Z117" s="205" t="str">
        <f t="shared" si="7"/>
        <v/>
      </c>
      <c r="AA117" s="163">
        <f t="shared" si="8"/>
        <v>0</v>
      </c>
    </row>
    <row r="118" spans="1:27" ht="26.1" customHeight="1" thickTop="1" thickBot="1">
      <c r="A118" s="32"/>
      <c r="B118" s="33"/>
      <c r="C118" s="32"/>
      <c r="D118" s="218"/>
      <c r="E118" s="219"/>
      <c r="F118" s="220"/>
      <c r="G118" s="34"/>
      <c r="H118" s="221"/>
      <c r="I118" s="2"/>
      <c r="J118" s="221"/>
      <c r="K118" s="2"/>
      <c r="L118" s="221"/>
      <c r="M118" s="2"/>
      <c r="N118" s="221"/>
      <c r="O118" s="2"/>
      <c r="P118" s="221"/>
      <c r="Q118" s="2"/>
      <c r="R118" s="221"/>
      <c r="S118" s="2"/>
      <c r="T118" s="169" t="str">
        <f t="shared" si="9"/>
        <v/>
      </c>
      <c r="U118" s="39" t="str">
        <f t="shared" si="10"/>
        <v/>
      </c>
      <c r="V118" s="170"/>
      <c r="W118" s="40"/>
      <c r="X118" s="41" t="str">
        <f t="shared" si="11"/>
        <v/>
      </c>
      <c r="Y118" s="205" t="str">
        <f t="shared" si="6"/>
        <v/>
      </c>
      <c r="Z118" s="205" t="str">
        <f t="shared" si="7"/>
        <v/>
      </c>
      <c r="AA118" s="163">
        <f t="shared" si="8"/>
        <v>0</v>
      </c>
    </row>
    <row r="119" spans="1:27" ht="26.1" customHeight="1" thickTop="1" thickBot="1">
      <c r="A119" s="32"/>
      <c r="B119" s="33"/>
      <c r="C119" s="32"/>
      <c r="D119" s="218"/>
      <c r="E119" s="219"/>
      <c r="F119" s="220"/>
      <c r="G119" s="34"/>
      <c r="H119" s="221"/>
      <c r="I119" s="2"/>
      <c r="J119" s="221"/>
      <c r="K119" s="2"/>
      <c r="L119" s="221"/>
      <c r="M119" s="2"/>
      <c r="N119" s="221"/>
      <c r="O119" s="2"/>
      <c r="P119" s="221"/>
      <c r="Q119" s="2"/>
      <c r="R119" s="221"/>
      <c r="S119" s="2"/>
      <c r="T119" s="169" t="str">
        <f t="shared" si="9"/>
        <v/>
      </c>
      <c r="U119" s="39" t="str">
        <f t="shared" si="10"/>
        <v/>
      </c>
      <c r="V119" s="170"/>
      <c r="W119" s="40"/>
      <c r="X119" s="41" t="str">
        <f t="shared" si="11"/>
        <v/>
      </c>
      <c r="Y119" s="205" t="str">
        <f t="shared" si="6"/>
        <v/>
      </c>
      <c r="Z119" s="205" t="str">
        <f t="shared" si="7"/>
        <v/>
      </c>
      <c r="AA119" s="163">
        <f t="shared" si="8"/>
        <v>0</v>
      </c>
    </row>
    <row r="120" spans="1:27" ht="26.1" customHeight="1" thickTop="1" thickBot="1">
      <c r="A120" s="32"/>
      <c r="B120" s="33"/>
      <c r="C120" s="32"/>
      <c r="D120" s="218"/>
      <c r="E120" s="219"/>
      <c r="F120" s="220"/>
      <c r="G120" s="34"/>
      <c r="H120" s="221"/>
      <c r="I120" s="2"/>
      <c r="J120" s="221"/>
      <c r="K120" s="2"/>
      <c r="L120" s="221"/>
      <c r="M120" s="2"/>
      <c r="N120" s="221"/>
      <c r="O120" s="2"/>
      <c r="P120" s="221"/>
      <c r="Q120" s="2"/>
      <c r="R120" s="221"/>
      <c r="S120" s="2"/>
      <c r="T120" s="169" t="str">
        <f t="shared" si="9"/>
        <v/>
      </c>
      <c r="U120" s="39" t="str">
        <f t="shared" si="10"/>
        <v/>
      </c>
      <c r="V120" s="170"/>
      <c r="W120" s="40"/>
      <c r="X120" s="41" t="str">
        <f t="shared" si="11"/>
        <v/>
      </c>
      <c r="Y120" s="205" t="str">
        <f t="shared" si="6"/>
        <v/>
      </c>
      <c r="Z120" s="205" t="str">
        <f t="shared" si="7"/>
        <v/>
      </c>
      <c r="AA120" s="163">
        <f t="shared" si="8"/>
        <v>0</v>
      </c>
    </row>
    <row r="121" spans="1:27" ht="26.1" customHeight="1" thickTop="1" thickBot="1">
      <c r="A121" s="32"/>
      <c r="B121" s="33"/>
      <c r="C121" s="32"/>
      <c r="D121" s="218"/>
      <c r="E121" s="219"/>
      <c r="F121" s="220"/>
      <c r="G121" s="34"/>
      <c r="H121" s="221"/>
      <c r="I121" s="2"/>
      <c r="J121" s="221"/>
      <c r="K121" s="2"/>
      <c r="L121" s="221"/>
      <c r="M121" s="2"/>
      <c r="N121" s="221"/>
      <c r="O121" s="2"/>
      <c r="P121" s="221"/>
      <c r="Q121" s="2"/>
      <c r="R121" s="221"/>
      <c r="S121" s="2"/>
      <c r="T121" s="169" t="str">
        <f t="shared" si="9"/>
        <v/>
      </c>
      <c r="U121" s="39" t="str">
        <f t="shared" si="10"/>
        <v/>
      </c>
      <c r="V121" s="170"/>
      <c r="W121" s="40"/>
      <c r="X121" s="41" t="str">
        <f t="shared" si="11"/>
        <v/>
      </c>
      <c r="Y121" s="205" t="str">
        <f t="shared" si="6"/>
        <v/>
      </c>
      <c r="Z121" s="205" t="str">
        <f t="shared" si="7"/>
        <v/>
      </c>
      <c r="AA121" s="163">
        <f t="shared" si="8"/>
        <v>0</v>
      </c>
    </row>
    <row r="122" spans="1:27" ht="26.1" customHeight="1" thickTop="1" thickBot="1">
      <c r="A122" s="32"/>
      <c r="B122" s="33"/>
      <c r="C122" s="32"/>
      <c r="D122" s="218"/>
      <c r="E122" s="219"/>
      <c r="F122" s="220"/>
      <c r="G122" s="34"/>
      <c r="H122" s="221"/>
      <c r="I122" s="2"/>
      <c r="J122" s="221"/>
      <c r="K122" s="2"/>
      <c r="L122" s="221"/>
      <c r="M122" s="2"/>
      <c r="N122" s="221"/>
      <c r="O122" s="2"/>
      <c r="P122" s="221"/>
      <c r="Q122" s="2"/>
      <c r="R122" s="221"/>
      <c r="S122" s="2"/>
      <c r="T122" s="169" t="str">
        <f t="shared" si="9"/>
        <v/>
      </c>
      <c r="U122" s="39" t="str">
        <f t="shared" si="10"/>
        <v/>
      </c>
      <c r="V122" s="170"/>
      <c r="W122" s="40"/>
      <c r="X122" s="41" t="str">
        <f t="shared" si="11"/>
        <v/>
      </c>
      <c r="Y122" s="205" t="str">
        <f t="shared" si="6"/>
        <v/>
      </c>
      <c r="Z122" s="205" t="str">
        <f t="shared" si="7"/>
        <v/>
      </c>
      <c r="AA122" s="163">
        <f t="shared" si="8"/>
        <v>0</v>
      </c>
    </row>
    <row r="123" spans="1:27" ht="26.1" customHeight="1" thickTop="1" thickBot="1">
      <c r="A123" s="32"/>
      <c r="B123" s="33"/>
      <c r="C123" s="32"/>
      <c r="D123" s="218"/>
      <c r="E123" s="219"/>
      <c r="F123" s="220"/>
      <c r="G123" s="34"/>
      <c r="H123" s="221"/>
      <c r="I123" s="2"/>
      <c r="J123" s="221"/>
      <c r="K123" s="2"/>
      <c r="L123" s="221"/>
      <c r="M123" s="2"/>
      <c r="N123" s="221"/>
      <c r="O123" s="2"/>
      <c r="P123" s="221"/>
      <c r="Q123" s="2"/>
      <c r="R123" s="221"/>
      <c r="S123" s="2"/>
      <c r="T123" s="169" t="str">
        <f t="shared" si="9"/>
        <v/>
      </c>
      <c r="U123" s="39" t="str">
        <f t="shared" si="10"/>
        <v/>
      </c>
      <c r="V123" s="170"/>
      <c r="W123" s="40"/>
      <c r="X123" s="41" t="str">
        <f t="shared" si="11"/>
        <v/>
      </c>
      <c r="Y123" s="205" t="str">
        <f t="shared" si="6"/>
        <v/>
      </c>
      <c r="Z123" s="205" t="str">
        <f t="shared" si="7"/>
        <v/>
      </c>
      <c r="AA123" s="163">
        <f t="shared" si="8"/>
        <v>0</v>
      </c>
    </row>
    <row r="124" spans="1:27" ht="26.1" customHeight="1" thickTop="1" thickBot="1">
      <c r="A124" s="32"/>
      <c r="B124" s="33"/>
      <c r="C124" s="32"/>
      <c r="D124" s="218"/>
      <c r="E124" s="219"/>
      <c r="F124" s="220"/>
      <c r="G124" s="34"/>
      <c r="H124" s="221"/>
      <c r="I124" s="2"/>
      <c r="J124" s="221"/>
      <c r="K124" s="2"/>
      <c r="L124" s="221"/>
      <c r="M124" s="2"/>
      <c r="N124" s="221"/>
      <c r="O124" s="2"/>
      <c r="P124" s="221"/>
      <c r="Q124" s="2"/>
      <c r="R124" s="221"/>
      <c r="S124" s="2"/>
      <c r="T124" s="169" t="str">
        <f t="shared" si="9"/>
        <v/>
      </c>
      <c r="U124" s="39" t="str">
        <f t="shared" si="10"/>
        <v/>
      </c>
      <c r="V124" s="170"/>
      <c r="W124" s="40"/>
      <c r="X124" s="41" t="str">
        <f t="shared" si="11"/>
        <v/>
      </c>
      <c r="Y124" s="205" t="str">
        <f t="shared" si="6"/>
        <v/>
      </c>
      <c r="Z124" s="205" t="str">
        <f t="shared" si="7"/>
        <v/>
      </c>
      <c r="AA124" s="163">
        <f t="shared" si="8"/>
        <v>0</v>
      </c>
    </row>
    <row r="125" spans="1:27" ht="26.1" customHeight="1" thickTop="1" thickBot="1">
      <c r="A125" s="32"/>
      <c r="B125" s="33"/>
      <c r="C125" s="32"/>
      <c r="D125" s="218"/>
      <c r="E125" s="219"/>
      <c r="F125" s="220"/>
      <c r="G125" s="34"/>
      <c r="H125" s="221"/>
      <c r="I125" s="2"/>
      <c r="J125" s="221"/>
      <c r="K125" s="2"/>
      <c r="L125" s="221"/>
      <c r="M125" s="2"/>
      <c r="N125" s="221"/>
      <c r="O125" s="2"/>
      <c r="P125" s="221"/>
      <c r="Q125" s="2"/>
      <c r="R125" s="221"/>
      <c r="S125" s="2"/>
      <c r="T125" s="169" t="str">
        <f t="shared" si="9"/>
        <v/>
      </c>
      <c r="U125" s="39" t="str">
        <f t="shared" si="10"/>
        <v/>
      </c>
      <c r="V125" s="170"/>
      <c r="W125" s="40"/>
      <c r="X125" s="41" t="str">
        <f t="shared" si="11"/>
        <v/>
      </c>
      <c r="Y125" s="205" t="str">
        <f t="shared" si="6"/>
        <v/>
      </c>
      <c r="Z125" s="205" t="str">
        <f t="shared" si="7"/>
        <v/>
      </c>
      <c r="AA125" s="163">
        <f t="shared" si="8"/>
        <v>0</v>
      </c>
    </row>
    <row r="126" spans="1:27" ht="26.1" customHeight="1" thickTop="1" thickBot="1">
      <c r="A126" s="32"/>
      <c r="B126" s="33"/>
      <c r="C126" s="32"/>
      <c r="D126" s="218"/>
      <c r="E126" s="219"/>
      <c r="F126" s="220"/>
      <c r="G126" s="34"/>
      <c r="H126" s="221"/>
      <c r="I126" s="2"/>
      <c r="J126" s="221"/>
      <c r="K126" s="2"/>
      <c r="L126" s="221"/>
      <c r="M126" s="2"/>
      <c r="N126" s="221"/>
      <c r="O126" s="2"/>
      <c r="P126" s="221"/>
      <c r="Q126" s="2"/>
      <c r="R126" s="221"/>
      <c r="S126" s="2"/>
      <c r="T126" s="169" t="str">
        <f t="shared" si="9"/>
        <v/>
      </c>
      <c r="U126" s="39" t="str">
        <f t="shared" si="10"/>
        <v/>
      </c>
      <c r="V126" s="170"/>
      <c r="W126" s="40"/>
      <c r="X126" s="41" t="str">
        <f t="shared" si="11"/>
        <v/>
      </c>
      <c r="Y126" s="205" t="str">
        <f t="shared" si="6"/>
        <v/>
      </c>
      <c r="Z126" s="205" t="str">
        <f t="shared" si="7"/>
        <v/>
      </c>
      <c r="AA126" s="163">
        <f t="shared" si="8"/>
        <v>0</v>
      </c>
    </row>
    <row r="127" spans="1:27" ht="26.1" customHeight="1" thickTop="1" thickBot="1">
      <c r="A127" s="32"/>
      <c r="B127" s="33"/>
      <c r="C127" s="32"/>
      <c r="D127" s="218"/>
      <c r="E127" s="219"/>
      <c r="F127" s="220"/>
      <c r="G127" s="34"/>
      <c r="H127" s="221"/>
      <c r="I127" s="2"/>
      <c r="J127" s="221"/>
      <c r="K127" s="2"/>
      <c r="L127" s="221"/>
      <c r="M127" s="2"/>
      <c r="N127" s="221"/>
      <c r="O127" s="2"/>
      <c r="P127" s="221"/>
      <c r="Q127" s="2"/>
      <c r="R127" s="221"/>
      <c r="S127" s="2"/>
      <c r="T127" s="169" t="str">
        <f t="shared" si="9"/>
        <v/>
      </c>
      <c r="U127" s="39" t="str">
        <f t="shared" si="10"/>
        <v/>
      </c>
      <c r="V127" s="170"/>
      <c r="W127" s="40"/>
      <c r="X127" s="41" t="str">
        <f t="shared" si="11"/>
        <v/>
      </c>
      <c r="Y127" s="205" t="str">
        <f t="shared" si="6"/>
        <v/>
      </c>
      <c r="Z127" s="205" t="str">
        <f t="shared" si="7"/>
        <v/>
      </c>
      <c r="AA127" s="163">
        <f t="shared" si="8"/>
        <v>0</v>
      </c>
    </row>
    <row r="128" spans="1:27" ht="26.1" customHeight="1" thickTop="1" thickBot="1">
      <c r="A128" s="32"/>
      <c r="B128" s="33"/>
      <c r="C128" s="32"/>
      <c r="D128" s="218"/>
      <c r="E128" s="219"/>
      <c r="F128" s="220"/>
      <c r="G128" s="34"/>
      <c r="H128" s="221"/>
      <c r="I128" s="2"/>
      <c r="J128" s="221"/>
      <c r="K128" s="2"/>
      <c r="L128" s="221"/>
      <c r="M128" s="2"/>
      <c r="N128" s="221"/>
      <c r="O128" s="2"/>
      <c r="P128" s="221"/>
      <c r="Q128" s="2"/>
      <c r="R128" s="221"/>
      <c r="S128" s="2"/>
      <c r="T128" s="169" t="str">
        <f t="shared" si="9"/>
        <v/>
      </c>
      <c r="U128" s="39" t="str">
        <f t="shared" si="10"/>
        <v/>
      </c>
      <c r="V128" s="170"/>
      <c r="W128" s="40"/>
      <c r="X128" s="41" t="str">
        <f t="shared" si="11"/>
        <v/>
      </c>
      <c r="Y128" s="205" t="str">
        <f t="shared" si="6"/>
        <v/>
      </c>
      <c r="Z128" s="205" t="str">
        <f t="shared" si="7"/>
        <v/>
      </c>
      <c r="AA128" s="163">
        <f t="shared" si="8"/>
        <v>0</v>
      </c>
    </row>
    <row r="129" spans="1:27" ht="26.1" customHeight="1" thickTop="1" thickBot="1">
      <c r="A129" s="32"/>
      <c r="B129" s="33"/>
      <c r="C129" s="32"/>
      <c r="D129" s="218"/>
      <c r="E129" s="219"/>
      <c r="F129" s="220"/>
      <c r="G129" s="34"/>
      <c r="H129" s="221"/>
      <c r="I129" s="2"/>
      <c r="J129" s="221"/>
      <c r="K129" s="2"/>
      <c r="L129" s="221"/>
      <c r="M129" s="2"/>
      <c r="N129" s="221"/>
      <c r="O129" s="2"/>
      <c r="P129" s="221"/>
      <c r="Q129" s="2"/>
      <c r="R129" s="221"/>
      <c r="S129" s="2"/>
      <c r="T129" s="169" t="str">
        <f t="shared" si="9"/>
        <v/>
      </c>
      <c r="U129" s="39" t="str">
        <f t="shared" si="10"/>
        <v/>
      </c>
      <c r="V129" s="170"/>
      <c r="W129" s="40"/>
      <c r="X129" s="41" t="str">
        <f t="shared" si="11"/>
        <v/>
      </c>
      <c r="Y129" s="205" t="str">
        <f t="shared" si="6"/>
        <v/>
      </c>
      <c r="Z129" s="205" t="str">
        <f t="shared" si="7"/>
        <v/>
      </c>
      <c r="AA129" s="163">
        <f t="shared" si="8"/>
        <v>0</v>
      </c>
    </row>
    <row r="130" spans="1:27" ht="26.1" customHeight="1" thickTop="1" thickBot="1">
      <c r="A130" s="32"/>
      <c r="B130" s="33"/>
      <c r="C130" s="32"/>
      <c r="D130" s="218"/>
      <c r="E130" s="219"/>
      <c r="F130" s="220"/>
      <c r="G130" s="34"/>
      <c r="H130" s="221"/>
      <c r="I130" s="2"/>
      <c r="J130" s="221"/>
      <c r="K130" s="2"/>
      <c r="L130" s="221"/>
      <c r="M130" s="2"/>
      <c r="N130" s="221"/>
      <c r="O130" s="2"/>
      <c r="P130" s="221"/>
      <c r="Q130" s="2"/>
      <c r="R130" s="221"/>
      <c r="S130" s="2"/>
      <c r="T130" s="169" t="str">
        <f t="shared" si="9"/>
        <v/>
      </c>
      <c r="U130" s="39" t="str">
        <f t="shared" si="10"/>
        <v/>
      </c>
      <c r="V130" s="170"/>
      <c r="W130" s="40"/>
      <c r="X130" s="41" t="str">
        <f t="shared" si="11"/>
        <v/>
      </c>
      <c r="Y130" s="205" t="str">
        <f t="shared" si="6"/>
        <v/>
      </c>
      <c r="Z130" s="205" t="str">
        <f t="shared" si="7"/>
        <v/>
      </c>
      <c r="AA130" s="163">
        <f t="shared" si="8"/>
        <v>0</v>
      </c>
    </row>
    <row r="131" spans="1:27" ht="26.1" customHeight="1" thickTop="1" thickBot="1">
      <c r="A131" s="32"/>
      <c r="B131" s="33"/>
      <c r="C131" s="32"/>
      <c r="D131" s="218"/>
      <c r="E131" s="219"/>
      <c r="F131" s="220"/>
      <c r="G131" s="34"/>
      <c r="H131" s="221"/>
      <c r="I131" s="2"/>
      <c r="J131" s="221"/>
      <c r="K131" s="2"/>
      <c r="L131" s="221"/>
      <c r="M131" s="2"/>
      <c r="N131" s="221"/>
      <c r="O131" s="2"/>
      <c r="P131" s="221"/>
      <c r="Q131" s="2"/>
      <c r="R131" s="221"/>
      <c r="S131" s="2"/>
      <c r="T131" s="169" t="str">
        <f t="shared" si="9"/>
        <v/>
      </c>
      <c r="U131" s="39" t="str">
        <f t="shared" si="10"/>
        <v/>
      </c>
      <c r="V131" s="170"/>
      <c r="W131" s="40"/>
      <c r="X131" s="41" t="str">
        <f t="shared" si="11"/>
        <v/>
      </c>
      <c r="Y131" s="205" t="str">
        <f t="shared" si="6"/>
        <v/>
      </c>
      <c r="Z131" s="205" t="str">
        <f t="shared" si="7"/>
        <v/>
      </c>
      <c r="AA131" s="163">
        <f t="shared" si="8"/>
        <v>0</v>
      </c>
    </row>
    <row r="132" spans="1:27" ht="26.1" customHeight="1" thickTop="1" thickBot="1">
      <c r="A132" s="32"/>
      <c r="B132" s="33"/>
      <c r="C132" s="32"/>
      <c r="D132" s="218"/>
      <c r="E132" s="219"/>
      <c r="F132" s="220"/>
      <c r="G132" s="34"/>
      <c r="H132" s="221"/>
      <c r="I132" s="2"/>
      <c r="J132" s="221"/>
      <c r="K132" s="2"/>
      <c r="L132" s="221"/>
      <c r="M132" s="2"/>
      <c r="N132" s="221"/>
      <c r="O132" s="2"/>
      <c r="P132" s="221"/>
      <c r="Q132" s="2"/>
      <c r="R132" s="221"/>
      <c r="S132" s="2"/>
      <c r="T132" s="169" t="str">
        <f t="shared" si="9"/>
        <v/>
      </c>
      <c r="U132" s="39" t="str">
        <f t="shared" si="10"/>
        <v/>
      </c>
      <c r="V132" s="170"/>
      <c r="W132" s="40"/>
      <c r="X132" s="41" t="str">
        <f t="shared" si="11"/>
        <v/>
      </c>
      <c r="Y132" s="205" t="str">
        <f t="shared" si="6"/>
        <v/>
      </c>
      <c r="Z132" s="205" t="str">
        <f t="shared" si="7"/>
        <v/>
      </c>
      <c r="AA132" s="163">
        <f t="shared" si="8"/>
        <v>0</v>
      </c>
    </row>
    <row r="133" spans="1:27" ht="26.1" customHeight="1" thickTop="1" thickBot="1">
      <c r="A133" s="32"/>
      <c r="B133" s="33"/>
      <c r="C133" s="32"/>
      <c r="D133" s="218"/>
      <c r="E133" s="219"/>
      <c r="F133" s="220"/>
      <c r="G133" s="34"/>
      <c r="H133" s="221"/>
      <c r="I133" s="2"/>
      <c r="J133" s="221"/>
      <c r="K133" s="2"/>
      <c r="L133" s="221"/>
      <c r="M133" s="2"/>
      <c r="N133" s="221"/>
      <c r="O133" s="2"/>
      <c r="P133" s="221"/>
      <c r="Q133" s="2"/>
      <c r="R133" s="221"/>
      <c r="S133" s="2"/>
      <c r="T133" s="169" t="str">
        <f t="shared" si="9"/>
        <v/>
      </c>
      <c r="U133" s="39" t="str">
        <f t="shared" si="10"/>
        <v/>
      </c>
      <c r="V133" s="170"/>
      <c r="W133" s="40"/>
      <c r="X133" s="41" t="str">
        <f t="shared" si="11"/>
        <v/>
      </c>
      <c r="Y133" s="205" t="str">
        <f t="shared" si="6"/>
        <v/>
      </c>
      <c r="Z133" s="205" t="str">
        <f t="shared" si="7"/>
        <v/>
      </c>
      <c r="AA133" s="163">
        <f t="shared" si="8"/>
        <v>0</v>
      </c>
    </row>
    <row r="134" spans="1:27" ht="26.1" customHeight="1" thickTop="1" thickBot="1">
      <c r="A134" s="32"/>
      <c r="B134" s="33"/>
      <c r="C134" s="32"/>
      <c r="D134" s="218"/>
      <c r="E134" s="219"/>
      <c r="F134" s="220"/>
      <c r="G134" s="34"/>
      <c r="H134" s="221"/>
      <c r="I134" s="2"/>
      <c r="J134" s="221"/>
      <c r="K134" s="2"/>
      <c r="L134" s="221"/>
      <c r="M134" s="2"/>
      <c r="N134" s="221"/>
      <c r="O134" s="2"/>
      <c r="P134" s="221"/>
      <c r="Q134" s="2"/>
      <c r="R134" s="221"/>
      <c r="S134" s="2"/>
      <c r="T134" s="169" t="str">
        <f t="shared" si="9"/>
        <v/>
      </c>
      <c r="U134" s="39" t="str">
        <f t="shared" si="10"/>
        <v/>
      </c>
      <c r="V134" s="170"/>
      <c r="W134" s="40"/>
      <c r="X134" s="41" t="str">
        <f t="shared" si="11"/>
        <v/>
      </c>
      <c r="Y134" s="205" t="str">
        <f t="shared" si="6"/>
        <v/>
      </c>
      <c r="Z134" s="205" t="str">
        <f t="shared" si="7"/>
        <v/>
      </c>
      <c r="AA134" s="163">
        <f t="shared" si="8"/>
        <v>0</v>
      </c>
    </row>
    <row r="135" spans="1:27" ht="26.1" customHeight="1" thickTop="1" thickBot="1">
      <c r="A135" s="32"/>
      <c r="B135" s="33"/>
      <c r="C135" s="32"/>
      <c r="D135" s="218"/>
      <c r="E135" s="219"/>
      <c r="F135" s="220"/>
      <c r="G135" s="34"/>
      <c r="H135" s="221"/>
      <c r="I135" s="2"/>
      <c r="J135" s="221"/>
      <c r="K135" s="2"/>
      <c r="L135" s="221"/>
      <c r="M135" s="2"/>
      <c r="N135" s="221"/>
      <c r="O135" s="2"/>
      <c r="P135" s="221"/>
      <c r="Q135" s="2"/>
      <c r="R135" s="221"/>
      <c r="S135" s="2"/>
      <c r="T135" s="169" t="str">
        <f t="shared" si="9"/>
        <v/>
      </c>
      <c r="U135" s="39" t="str">
        <f t="shared" si="10"/>
        <v/>
      </c>
      <c r="V135" s="170"/>
      <c r="W135" s="40"/>
      <c r="X135" s="41" t="str">
        <f t="shared" si="11"/>
        <v/>
      </c>
      <c r="Y135" s="205" t="str">
        <f t="shared" si="6"/>
        <v/>
      </c>
      <c r="Z135" s="205" t="str">
        <f t="shared" si="7"/>
        <v/>
      </c>
      <c r="AA135" s="163">
        <f t="shared" si="8"/>
        <v>0</v>
      </c>
    </row>
    <row r="136" spans="1:27" ht="26.1" customHeight="1" thickTop="1" thickBot="1">
      <c r="A136" s="32"/>
      <c r="B136" s="33"/>
      <c r="C136" s="32"/>
      <c r="D136" s="218"/>
      <c r="E136" s="219"/>
      <c r="F136" s="220"/>
      <c r="G136" s="34"/>
      <c r="H136" s="221"/>
      <c r="I136" s="2"/>
      <c r="J136" s="221"/>
      <c r="K136" s="2"/>
      <c r="L136" s="221"/>
      <c r="M136" s="2"/>
      <c r="N136" s="221"/>
      <c r="O136" s="2"/>
      <c r="P136" s="221"/>
      <c r="Q136" s="2"/>
      <c r="R136" s="221"/>
      <c r="S136" s="2"/>
      <c r="T136" s="169" t="str">
        <f t="shared" si="9"/>
        <v/>
      </c>
      <c r="U136" s="39" t="str">
        <f t="shared" si="10"/>
        <v/>
      </c>
      <c r="V136" s="170"/>
      <c r="W136" s="40"/>
      <c r="X136" s="41" t="str">
        <f t="shared" si="11"/>
        <v/>
      </c>
      <c r="Y136" s="205" t="str">
        <f t="shared" si="6"/>
        <v/>
      </c>
      <c r="Z136" s="205" t="str">
        <f t="shared" si="7"/>
        <v/>
      </c>
      <c r="AA136" s="163">
        <f t="shared" si="8"/>
        <v>0</v>
      </c>
    </row>
    <row r="137" spans="1:27" ht="26.1" customHeight="1" thickTop="1" thickBot="1">
      <c r="A137" s="32"/>
      <c r="B137" s="33"/>
      <c r="C137" s="32"/>
      <c r="D137" s="218"/>
      <c r="E137" s="219"/>
      <c r="F137" s="220"/>
      <c r="G137" s="34"/>
      <c r="H137" s="221"/>
      <c r="I137" s="2"/>
      <c r="J137" s="221"/>
      <c r="K137" s="2"/>
      <c r="L137" s="221"/>
      <c r="M137" s="2"/>
      <c r="N137" s="221"/>
      <c r="O137" s="2"/>
      <c r="P137" s="221"/>
      <c r="Q137" s="2"/>
      <c r="R137" s="221"/>
      <c r="S137" s="2"/>
      <c r="T137" s="169" t="str">
        <f t="shared" si="9"/>
        <v/>
      </c>
      <c r="U137" s="39" t="str">
        <f t="shared" si="10"/>
        <v/>
      </c>
      <c r="V137" s="170"/>
      <c r="W137" s="40"/>
      <c r="X137" s="41" t="str">
        <f t="shared" si="11"/>
        <v/>
      </c>
      <c r="Y137" s="205" t="str">
        <f t="shared" si="6"/>
        <v/>
      </c>
      <c r="Z137" s="205" t="str">
        <f t="shared" si="7"/>
        <v/>
      </c>
      <c r="AA137" s="163">
        <f t="shared" si="8"/>
        <v>0</v>
      </c>
    </row>
    <row r="138" spans="1:27" ht="26.1" customHeight="1" thickTop="1" thickBot="1">
      <c r="A138" s="32"/>
      <c r="B138" s="33"/>
      <c r="C138" s="32"/>
      <c r="D138" s="218"/>
      <c r="E138" s="219"/>
      <c r="F138" s="220"/>
      <c r="G138" s="34"/>
      <c r="H138" s="221"/>
      <c r="I138" s="2"/>
      <c r="J138" s="221"/>
      <c r="K138" s="2"/>
      <c r="L138" s="221"/>
      <c r="M138" s="2"/>
      <c r="N138" s="221"/>
      <c r="O138" s="2"/>
      <c r="P138" s="221"/>
      <c r="Q138" s="2"/>
      <c r="R138" s="221"/>
      <c r="S138" s="2"/>
      <c r="T138" s="169" t="str">
        <f t="shared" si="9"/>
        <v/>
      </c>
      <c r="U138" s="39" t="str">
        <f t="shared" si="10"/>
        <v/>
      </c>
      <c r="V138" s="170"/>
      <c r="W138" s="40"/>
      <c r="X138" s="41" t="str">
        <f t="shared" si="11"/>
        <v/>
      </c>
      <c r="Y138" s="205" t="str">
        <f t="shared" si="6"/>
        <v/>
      </c>
      <c r="Z138" s="205" t="str">
        <f t="shared" si="7"/>
        <v/>
      </c>
      <c r="AA138" s="163">
        <f t="shared" si="8"/>
        <v>0</v>
      </c>
    </row>
    <row r="139" spans="1:27" ht="26.1" customHeight="1" thickTop="1" thickBot="1">
      <c r="A139" s="32"/>
      <c r="B139" s="33"/>
      <c r="C139" s="32"/>
      <c r="D139" s="218"/>
      <c r="E139" s="219"/>
      <c r="F139" s="220"/>
      <c r="G139" s="34"/>
      <c r="H139" s="221"/>
      <c r="I139" s="2"/>
      <c r="J139" s="221"/>
      <c r="K139" s="2"/>
      <c r="L139" s="221"/>
      <c r="M139" s="2"/>
      <c r="N139" s="221"/>
      <c r="O139" s="2"/>
      <c r="P139" s="221"/>
      <c r="Q139" s="2"/>
      <c r="R139" s="221"/>
      <c r="S139" s="2"/>
      <c r="T139" s="169" t="str">
        <f t="shared" si="9"/>
        <v/>
      </c>
      <c r="U139" s="39" t="str">
        <f t="shared" si="10"/>
        <v/>
      </c>
      <c r="V139" s="170"/>
      <c r="W139" s="40"/>
      <c r="X139" s="41" t="str">
        <f t="shared" si="11"/>
        <v/>
      </c>
      <c r="Y139" s="205" t="str">
        <f t="shared" si="6"/>
        <v/>
      </c>
      <c r="Z139" s="205" t="str">
        <f t="shared" si="7"/>
        <v/>
      </c>
      <c r="AA139" s="163">
        <f t="shared" si="8"/>
        <v>0</v>
      </c>
    </row>
    <row r="140" spans="1:27" ht="26.1" customHeight="1" thickTop="1" thickBot="1">
      <c r="A140" s="32"/>
      <c r="B140" s="33"/>
      <c r="C140" s="32"/>
      <c r="D140" s="218"/>
      <c r="E140" s="219"/>
      <c r="F140" s="220"/>
      <c r="G140" s="34"/>
      <c r="H140" s="221"/>
      <c r="I140" s="2"/>
      <c r="J140" s="221"/>
      <c r="K140" s="2"/>
      <c r="L140" s="221"/>
      <c r="M140" s="2"/>
      <c r="N140" s="221"/>
      <c r="O140" s="2"/>
      <c r="P140" s="221"/>
      <c r="Q140" s="2"/>
      <c r="R140" s="221"/>
      <c r="S140" s="2"/>
      <c r="T140" s="169" t="str">
        <f t="shared" si="9"/>
        <v/>
      </c>
      <c r="U140" s="39" t="str">
        <f t="shared" si="10"/>
        <v/>
      </c>
      <c r="V140" s="170"/>
      <c r="W140" s="40"/>
      <c r="X140" s="41" t="str">
        <f t="shared" si="11"/>
        <v/>
      </c>
      <c r="Y140" s="205" t="str">
        <f t="shared" si="6"/>
        <v/>
      </c>
      <c r="Z140" s="205" t="str">
        <f t="shared" si="7"/>
        <v/>
      </c>
      <c r="AA140" s="163">
        <f t="shared" si="8"/>
        <v>0</v>
      </c>
    </row>
    <row r="141" spans="1:27" ht="26.1" customHeight="1" thickTop="1" thickBot="1">
      <c r="A141" s="32"/>
      <c r="B141" s="33"/>
      <c r="C141" s="32"/>
      <c r="D141" s="218"/>
      <c r="E141" s="219"/>
      <c r="F141" s="220"/>
      <c r="G141" s="34"/>
      <c r="H141" s="221"/>
      <c r="I141" s="2"/>
      <c r="J141" s="221"/>
      <c r="K141" s="2"/>
      <c r="L141" s="221"/>
      <c r="M141" s="2"/>
      <c r="N141" s="221"/>
      <c r="O141" s="2"/>
      <c r="P141" s="221"/>
      <c r="Q141" s="2"/>
      <c r="R141" s="221"/>
      <c r="S141" s="2"/>
      <c r="T141" s="169" t="str">
        <f t="shared" si="9"/>
        <v/>
      </c>
      <c r="U141" s="39" t="str">
        <f t="shared" si="10"/>
        <v/>
      </c>
      <c r="V141" s="170"/>
      <c r="W141" s="40"/>
      <c r="X141" s="41" t="str">
        <f t="shared" si="11"/>
        <v/>
      </c>
      <c r="Y141" s="205" t="str">
        <f t="shared" si="6"/>
        <v/>
      </c>
      <c r="Z141" s="205" t="str">
        <f t="shared" si="7"/>
        <v/>
      </c>
      <c r="AA141" s="163">
        <f t="shared" si="8"/>
        <v>0</v>
      </c>
    </row>
    <row r="142" spans="1:27" ht="26.1" customHeight="1" thickTop="1" thickBot="1">
      <c r="A142" s="32"/>
      <c r="B142" s="33"/>
      <c r="C142" s="32"/>
      <c r="D142" s="218"/>
      <c r="E142" s="219"/>
      <c r="F142" s="220"/>
      <c r="G142" s="34"/>
      <c r="H142" s="221"/>
      <c r="I142" s="2"/>
      <c r="J142" s="221"/>
      <c r="K142" s="2"/>
      <c r="L142" s="221"/>
      <c r="M142" s="2"/>
      <c r="N142" s="221"/>
      <c r="O142" s="2"/>
      <c r="P142" s="221"/>
      <c r="Q142" s="2"/>
      <c r="R142" s="221"/>
      <c r="S142" s="2"/>
      <c r="T142" s="169" t="str">
        <f t="shared" si="9"/>
        <v/>
      </c>
      <c r="U142" s="39" t="str">
        <f t="shared" si="10"/>
        <v/>
      </c>
      <c r="V142" s="170"/>
      <c r="W142" s="40"/>
      <c r="X142" s="41" t="str">
        <f t="shared" si="11"/>
        <v/>
      </c>
      <c r="Y142" s="205" t="str">
        <f t="shared" ref="Y142:Y205" si="12">IF(AND(COUNTA(G142)=1,COUNTIF(T142:U142,"x")=0),1,"")</f>
        <v/>
      </c>
      <c r="Z142" s="205" t="str">
        <f t="shared" ref="Z142:Z205" si="13">IF(AND($Y142=1,F142="x"),1,"")</f>
        <v/>
      </c>
      <c r="AA142" s="163">
        <f t="shared" ref="AA142:AA205" si="14">IF(AND(U142="X",F142="X"),1,0)</f>
        <v>0</v>
      </c>
    </row>
    <row r="143" spans="1:27" ht="26.1" customHeight="1" thickTop="1" thickBot="1">
      <c r="A143" s="32"/>
      <c r="B143" s="33"/>
      <c r="C143" s="32"/>
      <c r="D143" s="218"/>
      <c r="E143" s="219"/>
      <c r="F143" s="220"/>
      <c r="G143" s="34"/>
      <c r="H143" s="221"/>
      <c r="I143" s="2"/>
      <c r="J143" s="221"/>
      <c r="K143" s="2"/>
      <c r="L143" s="221"/>
      <c r="M143" s="2"/>
      <c r="N143" s="221"/>
      <c r="O143" s="2"/>
      <c r="P143" s="221"/>
      <c r="Q143" s="2"/>
      <c r="R143" s="221"/>
      <c r="S143" s="2"/>
      <c r="T143" s="169" t="str">
        <f t="shared" ref="T143:T206" si="15">IF(AND(COUNTA(I143,K143,M143,O143,Q143,S143)=0,COUNTA(H143,J143,L143,N143,P143,R143)=6),"x","")</f>
        <v/>
      </c>
      <c r="U143" s="39" t="str">
        <f t="shared" ref="U143:U206" si="16">IF(COUNTA(I143,K143,M143,O143,Q143,S143)=1,"x","")</f>
        <v/>
      </c>
      <c r="V143" s="170"/>
      <c r="W143" s="40"/>
      <c r="X143" s="41" t="str">
        <f t="shared" ref="X143:X206" si="17">IF(AND(T143="x",U143="",V143&gt;0),EDATE(V143,$X$9),"")</f>
        <v/>
      </c>
      <c r="Y143" s="205" t="str">
        <f t="shared" si="12"/>
        <v/>
      </c>
      <c r="Z143" s="205" t="str">
        <f t="shared" si="13"/>
        <v/>
      </c>
      <c r="AA143" s="163">
        <f t="shared" si="14"/>
        <v>0</v>
      </c>
    </row>
    <row r="144" spans="1:27" ht="26.1" customHeight="1" thickTop="1" thickBot="1">
      <c r="A144" s="32"/>
      <c r="B144" s="33"/>
      <c r="C144" s="32"/>
      <c r="D144" s="218"/>
      <c r="E144" s="219"/>
      <c r="F144" s="220"/>
      <c r="G144" s="34"/>
      <c r="H144" s="221"/>
      <c r="I144" s="2"/>
      <c r="J144" s="221"/>
      <c r="K144" s="2"/>
      <c r="L144" s="221"/>
      <c r="M144" s="2"/>
      <c r="N144" s="221"/>
      <c r="O144" s="2"/>
      <c r="P144" s="221"/>
      <c r="Q144" s="2"/>
      <c r="R144" s="221"/>
      <c r="S144" s="2"/>
      <c r="T144" s="169" t="str">
        <f t="shared" si="15"/>
        <v/>
      </c>
      <c r="U144" s="39" t="str">
        <f t="shared" si="16"/>
        <v/>
      </c>
      <c r="V144" s="170"/>
      <c r="W144" s="40"/>
      <c r="X144" s="41" t="str">
        <f t="shared" si="17"/>
        <v/>
      </c>
      <c r="Y144" s="205" t="str">
        <f t="shared" si="12"/>
        <v/>
      </c>
      <c r="Z144" s="205" t="str">
        <f t="shared" si="13"/>
        <v/>
      </c>
      <c r="AA144" s="163">
        <f t="shared" si="14"/>
        <v>0</v>
      </c>
    </row>
    <row r="145" spans="1:27" ht="26.1" customHeight="1" thickTop="1" thickBot="1">
      <c r="A145" s="32"/>
      <c r="B145" s="33"/>
      <c r="C145" s="32"/>
      <c r="D145" s="218"/>
      <c r="E145" s="219"/>
      <c r="F145" s="220"/>
      <c r="G145" s="34"/>
      <c r="H145" s="221"/>
      <c r="I145" s="2"/>
      <c r="J145" s="221"/>
      <c r="K145" s="2"/>
      <c r="L145" s="221"/>
      <c r="M145" s="2"/>
      <c r="N145" s="221"/>
      <c r="O145" s="2"/>
      <c r="P145" s="221"/>
      <c r="Q145" s="2"/>
      <c r="R145" s="221"/>
      <c r="S145" s="2"/>
      <c r="T145" s="169" t="str">
        <f t="shared" si="15"/>
        <v/>
      </c>
      <c r="U145" s="39" t="str">
        <f t="shared" si="16"/>
        <v/>
      </c>
      <c r="V145" s="170"/>
      <c r="W145" s="40"/>
      <c r="X145" s="41" t="str">
        <f t="shared" si="17"/>
        <v/>
      </c>
      <c r="Y145" s="205" t="str">
        <f t="shared" si="12"/>
        <v/>
      </c>
      <c r="Z145" s="205" t="str">
        <f t="shared" si="13"/>
        <v/>
      </c>
      <c r="AA145" s="163">
        <f t="shared" si="14"/>
        <v>0</v>
      </c>
    </row>
    <row r="146" spans="1:27" ht="26.1" customHeight="1" thickTop="1" thickBot="1">
      <c r="A146" s="32"/>
      <c r="B146" s="33"/>
      <c r="C146" s="32"/>
      <c r="D146" s="218"/>
      <c r="E146" s="219"/>
      <c r="F146" s="220"/>
      <c r="G146" s="34"/>
      <c r="H146" s="221"/>
      <c r="I146" s="2"/>
      <c r="J146" s="221"/>
      <c r="K146" s="2"/>
      <c r="L146" s="221"/>
      <c r="M146" s="2"/>
      <c r="N146" s="221"/>
      <c r="O146" s="2"/>
      <c r="P146" s="221"/>
      <c r="Q146" s="2"/>
      <c r="R146" s="221"/>
      <c r="S146" s="2"/>
      <c r="T146" s="169" t="str">
        <f t="shared" si="15"/>
        <v/>
      </c>
      <c r="U146" s="39" t="str">
        <f t="shared" si="16"/>
        <v/>
      </c>
      <c r="V146" s="170"/>
      <c r="W146" s="40"/>
      <c r="X146" s="41" t="str">
        <f t="shared" si="17"/>
        <v/>
      </c>
      <c r="Y146" s="205" t="str">
        <f t="shared" si="12"/>
        <v/>
      </c>
      <c r="Z146" s="205" t="str">
        <f t="shared" si="13"/>
        <v/>
      </c>
      <c r="AA146" s="163">
        <f t="shared" si="14"/>
        <v>0</v>
      </c>
    </row>
    <row r="147" spans="1:27" ht="26.1" customHeight="1" thickTop="1" thickBot="1">
      <c r="A147" s="32"/>
      <c r="B147" s="33"/>
      <c r="C147" s="32"/>
      <c r="D147" s="218"/>
      <c r="E147" s="219"/>
      <c r="F147" s="220"/>
      <c r="G147" s="34"/>
      <c r="H147" s="221"/>
      <c r="I147" s="2"/>
      <c r="J147" s="221"/>
      <c r="K147" s="2"/>
      <c r="L147" s="221"/>
      <c r="M147" s="2"/>
      <c r="N147" s="221"/>
      <c r="O147" s="2"/>
      <c r="P147" s="221"/>
      <c r="Q147" s="2"/>
      <c r="R147" s="221"/>
      <c r="S147" s="2"/>
      <c r="T147" s="169" t="str">
        <f t="shared" si="15"/>
        <v/>
      </c>
      <c r="U147" s="39" t="str">
        <f t="shared" si="16"/>
        <v/>
      </c>
      <c r="V147" s="170"/>
      <c r="W147" s="40"/>
      <c r="X147" s="41" t="str">
        <f t="shared" si="17"/>
        <v/>
      </c>
      <c r="Y147" s="205" t="str">
        <f t="shared" si="12"/>
        <v/>
      </c>
      <c r="Z147" s="205" t="str">
        <f t="shared" si="13"/>
        <v/>
      </c>
      <c r="AA147" s="163">
        <f t="shared" si="14"/>
        <v>0</v>
      </c>
    </row>
    <row r="148" spans="1:27" ht="26.1" customHeight="1" thickTop="1" thickBot="1">
      <c r="A148" s="32"/>
      <c r="B148" s="33"/>
      <c r="C148" s="32"/>
      <c r="D148" s="218"/>
      <c r="E148" s="219"/>
      <c r="F148" s="220"/>
      <c r="G148" s="34"/>
      <c r="H148" s="221"/>
      <c r="I148" s="2"/>
      <c r="J148" s="221"/>
      <c r="K148" s="2"/>
      <c r="L148" s="221"/>
      <c r="M148" s="2"/>
      <c r="N148" s="221"/>
      <c r="O148" s="2"/>
      <c r="P148" s="221"/>
      <c r="Q148" s="2"/>
      <c r="R148" s="221"/>
      <c r="S148" s="2"/>
      <c r="T148" s="169" t="str">
        <f t="shared" si="15"/>
        <v/>
      </c>
      <c r="U148" s="39" t="str">
        <f t="shared" si="16"/>
        <v/>
      </c>
      <c r="V148" s="170"/>
      <c r="W148" s="40"/>
      <c r="X148" s="41" t="str">
        <f t="shared" si="17"/>
        <v/>
      </c>
      <c r="Y148" s="205" t="str">
        <f t="shared" si="12"/>
        <v/>
      </c>
      <c r="Z148" s="205" t="str">
        <f t="shared" si="13"/>
        <v/>
      </c>
      <c r="AA148" s="163">
        <f t="shared" si="14"/>
        <v>0</v>
      </c>
    </row>
    <row r="149" spans="1:27" ht="26.1" customHeight="1" thickTop="1" thickBot="1">
      <c r="A149" s="32"/>
      <c r="B149" s="33"/>
      <c r="C149" s="32"/>
      <c r="D149" s="218"/>
      <c r="E149" s="219"/>
      <c r="F149" s="220"/>
      <c r="G149" s="34"/>
      <c r="H149" s="221"/>
      <c r="I149" s="2"/>
      <c r="J149" s="221"/>
      <c r="K149" s="2"/>
      <c r="L149" s="221"/>
      <c r="M149" s="2"/>
      <c r="N149" s="221"/>
      <c r="O149" s="2"/>
      <c r="P149" s="221"/>
      <c r="Q149" s="2"/>
      <c r="R149" s="221"/>
      <c r="S149" s="2"/>
      <c r="T149" s="169" t="str">
        <f t="shared" si="15"/>
        <v/>
      </c>
      <c r="U149" s="39" t="str">
        <f t="shared" si="16"/>
        <v/>
      </c>
      <c r="V149" s="170"/>
      <c r="W149" s="40"/>
      <c r="X149" s="41" t="str">
        <f t="shared" si="17"/>
        <v/>
      </c>
      <c r="Y149" s="205" t="str">
        <f t="shared" si="12"/>
        <v/>
      </c>
      <c r="Z149" s="205" t="str">
        <f t="shared" si="13"/>
        <v/>
      </c>
      <c r="AA149" s="163">
        <f t="shared" si="14"/>
        <v>0</v>
      </c>
    </row>
    <row r="150" spans="1:27" ht="26.1" customHeight="1" thickTop="1" thickBot="1">
      <c r="A150" s="32"/>
      <c r="B150" s="33"/>
      <c r="C150" s="32"/>
      <c r="D150" s="218"/>
      <c r="E150" s="219"/>
      <c r="F150" s="220"/>
      <c r="G150" s="34"/>
      <c r="H150" s="221"/>
      <c r="I150" s="2"/>
      <c r="J150" s="221"/>
      <c r="K150" s="2"/>
      <c r="L150" s="221"/>
      <c r="M150" s="2"/>
      <c r="N150" s="221"/>
      <c r="O150" s="2"/>
      <c r="P150" s="221"/>
      <c r="Q150" s="2"/>
      <c r="R150" s="221"/>
      <c r="S150" s="2"/>
      <c r="T150" s="169" t="str">
        <f t="shared" si="15"/>
        <v/>
      </c>
      <c r="U150" s="39" t="str">
        <f t="shared" si="16"/>
        <v/>
      </c>
      <c r="V150" s="170"/>
      <c r="W150" s="40"/>
      <c r="X150" s="41" t="str">
        <f t="shared" si="17"/>
        <v/>
      </c>
      <c r="Y150" s="205" t="str">
        <f t="shared" si="12"/>
        <v/>
      </c>
      <c r="Z150" s="205" t="str">
        <f t="shared" si="13"/>
        <v/>
      </c>
      <c r="AA150" s="163">
        <f t="shared" si="14"/>
        <v>0</v>
      </c>
    </row>
    <row r="151" spans="1:27" ht="26.1" customHeight="1" thickTop="1" thickBot="1">
      <c r="A151" s="32"/>
      <c r="B151" s="33"/>
      <c r="C151" s="32"/>
      <c r="D151" s="218"/>
      <c r="E151" s="219"/>
      <c r="F151" s="220"/>
      <c r="G151" s="34"/>
      <c r="H151" s="221"/>
      <c r="I151" s="2"/>
      <c r="J151" s="221"/>
      <c r="K151" s="2"/>
      <c r="L151" s="221"/>
      <c r="M151" s="2"/>
      <c r="N151" s="221"/>
      <c r="O151" s="2"/>
      <c r="P151" s="221"/>
      <c r="Q151" s="2"/>
      <c r="R151" s="221"/>
      <c r="S151" s="2"/>
      <c r="T151" s="169" t="str">
        <f t="shared" si="15"/>
        <v/>
      </c>
      <c r="U151" s="39" t="str">
        <f t="shared" si="16"/>
        <v/>
      </c>
      <c r="V151" s="170"/>
      <c r="W151" s="40"/>
      <c r="X151" s="41" t="str">
        <f t="shared" si="17"/>
        <v/>
      </c>
      <c r="Y151" s="205" t="str">
        <f t="shared" si="12"/>
        <v/>
      </c>
      <c r="Z151" s="205" t="str">
        <f t="shared" si="13"/>
        <v/>
      </c>
      <c r="AA151" s="163">
        <f t="shared" si="14"/>
        <v>0</v>
      </c>
    </row>
    <row r="152" spans="1:27" ht="26.1" customHeight="1" thickTop="1" thickBot="1">
      <c r="A152" s="32"/>
      <c r="B152" s="33"/>
      <c r="C152" s="32"/>
      <c r="D152" s="218"/>
      <c r="E152" s="219"/>
      <c r="F152" s="220"/>
      <c r="G152" s="34"/>
      <c r="H152" s="221"/>
      <c r="I152" s="2"/>
      <c r="J152" s="221"/>
      <c r="K152" s="2"/>
      <c r="L152" s="221"/>
      <c r="M152" s="2"/>
      <c r="N152" s="221"/>
      <c r="O152" s="2"/>
      <c r="P152" s="221"/>
      <c r="Q152" s="2"/>
      <c r="R152" s="221"/>
      <c r="S152" s="2"/>
      <c r="T152" s="169" t="str">
        <f t="shared" si="15"/>
        <v/>
      </c>
      <c r="U152" s="39" t="str">
        <f t="shared" si="16"/>
        <v/>
      </c>
      <c r="V152" s="170"/>
      <c r="W152" s="40"/>
      <c r="X152" s="41" t="str">
        <f t="shared" si="17"/>
        <v/>
      </c>
      <c r="Y152" s="205" t="str">
        <f t="shared" si="12"/>
        <v/>
      </c>
      <c r="Z152" s="205" t="str">
        <f t="shared" si="13"/>
        <v/>
      </c>
      <c r="AA152" s="163">
        <f t="shared" si="14"/>
        <v>0</v>
      </c>
    </row>
    <row r="153" spans="1:27" ht="26.1" customHeight="1" thickTop="1" thickBot="1">
      <c r="A153" s="32"/>
      <c r="B153" s="33"/>
      <c r="C153" s="32"/>
      <c r="D153" s="218"/>
      <c r="E153" s="219"/>
      <c r="F153" s="220"/>
      <c r="G153" s="34"/>
      <c r="H153" s="221"/>
      <c r="I153" s="2"/>
      <c r="J153" s="221"/>
      <c r="K153" s="2"/>
      <c r="L153" s="221"/>
      <c r="M153" s="2"/>
      <c r="N153" s="221"/>
      <c r="O153" s="2"/>
      <c r="P153" s="221"/>
      <c r="Q153" s="2"/>
      <c r="R153" s="221"/>
      <c r="S153" s="2"/>
      <c r="T153" s="169" t="str">
        <f t="shared" si="15"/>
        <v/>
      </c>
      <c r="U153" s="39" t="str">
        <f t="shared" si="16"/>
        <v/>
      </c>
      <c r="V153" s="170"/>
      <c r="W153" s="40"/>
      <c r="X153" s="41" t="str">
        <f t="shared" si="17"/>
        <v/>
      </c>
      <c r="Y153" s="205" t="str">
        <f t="shared" si="12"/>
        <v/>
      </c>
      <c r="Z153" s="205" t="str">
        <f t="shared" si="13"/>
        <v/>
      </c>
      <c r="AA153" s="163">
        <f t="shared" si="14"/>
        <v>0</v>
      </c>
    </row>
    <row r="154" spans="1:27" ht="26.1" customHeight="1" thickTop="1" thickBot="1">
      <c r="A154" s="32"/>
      <c r="B154" s="33"/>
      <c r="C154" s="32"/>
      <c r="D154" s="218"/>
      <c r="E154" s="219"/>
      <c r="F154" s="220"/>
      <c r="G154" s="34"/>
      <c r="H154" s="221"/>
      <c r="I154" s="2"/>
      <c r="J154" s="221"/>
      <c r="K154" s="2"/>
      <c r="L154" s="221"/>
      <c r="M154" s="2"/>
      <c r="N154" s="221"/>
      <c r="O154" s="2"/>
      <c r="P154" s="221"/>
      <c r="Q154" s="2"/>
      <c r="R154" s="221"/>
      <c r="S154" s="2"/>
      <c r="T154" s="169" t="str">
        <f t="shared" si="15"/>
        <v/>
      </c>
      <c r="U154" s="39" t="str">
        <f t="shared" si="16"/>
        <v/>
      </c>
      <c r="V154" s="170"/>
      <c r="W154" s="40"/>
      <c r="X154" s="41" t="str">
        <f t="shared" si="17"/>
        <v/>
      </c>
      <c r="Y154" s="205" t="str">
        <f t="shared" si="12"/>
        <v/>
      </c>
      <c r="Z154" s="205" t="str">
        <f t="shared" si="13"/>
        <v/>
      </c>
      <c r="AA154" s="163">
        <f t="shared" si="14"/>
        <v>0</v>
      </c>
    </row>
    <row r="155" spans="1:27" ht="26.1" customHeight="1" thickTop="1" thickBot="1">
      <c r="A155" s="32"/>
      <c r="B155" s="33"/>
      <c r="C155" s="32"/>
      <c r="D155" s="218"/>
      <c r="E155" s="219"/>
      <c r="F155" s="220"/>
      <c r="G155" s="34"/>
      <c r="H155" s="221"/>
      <c r="I155" s="2"/>
      <c r="J155" s="221"/>
      <c r="K155" s="2"/>
      <c r="L155" s="221"/>
      <c r="M155" s="2"/>
      <c r="N155" s="221"/>
      <c r="O155" s="2"/>
      <c r="P155" s="221"/>
      <c r="Q155" s="2"/>
      <c r="R155" s="221"/>
      <c r="S155" s="2"/>
      <c r="T155" s="169" t="str">
        <f t="shared" si="15"/>
        <v/>
      </c>
      <c r="U155" s="39" t="str">
        <f t="shared" si="16"/>
        <v/>
      </c>
      <c r="V155" s="170"/>
      <c r="W155" s="40"/>
      <c r="X155" s="41" t="str">
        <f t="shared" si="17"/>
        <v/>
      </c>
      <c r="Y155" s="205" t="str">
        <f t="shared" si="12"/>
        <v/>
      </c>
      <c r="Z155" s="205" t="str">
        <f t="shared" si="13"/>
        <v/>
      </c>
      <c r="AA155" s="163">
        <f t="shared" si="14"/>
        <v>0</v>
      </c>
    </row>
    <row r="156" spans="1:27" ht="26.1" customHeight="1" thickTop="1" thickBot="1">
      <c r="A156" s="32"/>
      <c r="B156" s="33"/>
      <c r="C156" s="32"/>
      <c r="D156" s="218"/>
      <c r="E156" s="219"/>
      <c r="F156" s="220"/>
      <c r="G156" s="34"/>
      <c r="H156" s="221"/>
      <c r="I156" s="2"/>
      <c r="J156" s="221"/>
      <c r="K156" s="2"/>
      <c r="L156" s="221"/>
      <c r="M156" s="2"/>
      <c r="N156" s="221"/>
      <c r="O156" s="2"/>
      <c r="P156" s="221"/>
      <c r="Q156" s="2"/>
      <c r="R156" s="221"/>
      <c r="S156" s="2"/>
      <c r="T156" s="169" t="str">
        <f t="shared" si="15"/>
        <v/>
      </c>
      <c r="U156" s="39" t="str">
        <f t="shared" si="16"/>
        <v/>
      </c>
      <c r="V156" s="170"/>
      <c r="W156" s="40"/>
      <c r="X156" s="41" t="str">
        <f t="shared" si="17"/>
        <v/>
      </c>
      <c r="Y156" s="205" t="str">
        <f t="shared" si="12"/>
        <v/>
      </c>
      <c r="Z156" s="205" t="str">
        <f t="shared" si="13"/>
        <v/>
      </c>
      <c r="AA156" s="163">
        <f t="shared" si="14"/>
        <v>0</v>
      </c>
    </row>
    <row r="157" spans="1:27" ht="26.1" customHeight="1" thickTop="1" thickBot="1">
      <c r="A157" s="32"/>
      <c r="B157" s="33"/>
      <c r="C157" s="32"/>
      <c r="D157" s="218"/>
      <c r="E157" s="219"/>
      <c r="F157" s="220"/>
      <c r="G157" s="34"/>
      <c r="H157" s="221"/>
      <c r="I157" s="2"/>
      <c r="J157" s="221"/>
      <c r="K157" s="2"/>
      <c r="L157" s="221"/>
      <c r="M157" s="2"/>
      <c r="N157" s="221"/>
      <c r="O157" s="2"/>
      <c r="P157" s="221"/>
      <c r="Q157" s="2"/>
      <c r="R157" s="221"/>
      <c r="S157" s="2"/>
      <c r="T157" s="169" t="str">
        <f t="shared" si="15"/>
        <v/>
      </c>
      <c r="U157" s="39" t="str">
        <f t="shared" si="16"/>
        <v/>
      </c>
      <c r="V157" s="170"/>
      <c r="W157" s="40"/>
      <c r="X157" s="41" t="str">
        <f t="shared" si="17"/>
        <v/>
      </c>
      <c r="Y157" s="205" t="str">
        <f t="shared" si="12"/>
        <v/>
      </c>
      <c r="Z157" s="205" t="str">
        <f t="shared" si="13"/>
        <v/>
      </c>
      <c r="AA157" s="163">
        <f t="shared" si="14"/>
        <v>0</v>
      </c>
    </row>
    <row r="158" spans="1:27" ht="26.1" customHeight="1" thickTop="1" thickBot="1">
      <c r="A158" s="32"/>
      <c r="B158" s="33"/>
      <c r="C158" s="32"/>
      <c r="D158" s="218"/>
      <c r="E158" s="219"/>
      <c r="F158" s="220"/>
      <c r="G158" s="34"/>
      <c r="H158" s="221"/>
      <c r="I158" s="2"/>
      <c r="J158" s="221"/>
      <c r="K158" s="2"/>
      <c r="L158" s="221"/>
      <c r="M158" s="2"/>
      <c r="N158" s="221"/>
      <c r="O158" s="2"/>
      <c r="P158" s="221"/>
      <c r="Q158" s="2"/>
      <c r="R158" s="221"/>
      <c r="S158" s="2"/>
      <c r="T158" s="169" t="str">
        <f t="shared" si="15"/>
        <v/>
      </c>
      <c r="U158" s="39" t="str">
        <f t="shared" si="16"/>
        <v/>
      </c>
      <c r="V158" s="170"/>
      <c r="W158" s="40"/>
      <c r="X158" s="41" t="str">
        <f t="shared" si="17"/>
        <v/>
      </c>
      <c r="Y158" s="205" t="str">
        <f t="shared" si="12"/>
        <v/>
      </c>
      <c r="Z158" s="205" t="str">
        <f t="shared" si="13"/>
        <v/>
      </c>
      <c r="AA158" s="163">
        <f t="shared" si="14"/>
        <v>0</v>
      </c>
    </row>
    <row r="159" spans="1:27" ht="26.1" customHeight="1" thickTop="1" thickBot="1">
      <c r="A159" s="32"/>
      <c r="B159" s="33"/>
      <c r="C159" s="32"/>
      <c r="D159" s="218"/>
      <c r="E159" s="219"/>
      <c r="F159" s="220"/>
      <c r="G159" s="34"/>
      <c r="H159" s="221"/>
      <c r="I159" s="2"/>
      <c r="J159" s="221"/>
      <c r="K159" s="2"/>
      <c r="L159" s="221"/>
      <c r="M159" s="2"/>
      <c r="N159" s="221"/>
      <c r="O159" s="2"/>
      <c r="P159" s="221"/>
      <c r="Q159" s="2"/>
      <c r="R159" s="221"/>
      <c r="S159" s="2"/>
      <c r="T159" s="169" t="str">
        <f t="shared" si="15"/>
        <v/>
      </c>
      <c r="U159" s="39" t="str">
        <f t="shared" si="16"/>
        <v/>
      </c>
      <c r="V159" s="170"/>
      <c r="W159" s="40"/>
      <c r="X159" s="41" t="str">
        <f t="shared" si="17"/>
        <v/>
      </c>
      <c r="Y159" s="205" t="str">
        <f t="shared" si="12"/>
        <v/>
      </c>
      <c r="Z159" s="205" t="str">
        <f t="shared" si="13"/>
        <v/>
      </c>
      <c r="AA159" s="163">
        <f t="shared" si="14"/>
        <v>0</v>
      </c>
    </row>
    <row r="160" spans="1:27" ht="26.1" customHeight="1" thickTop="1" thickBot="1">
      <c r="A160" s="32"/>
      <c r="B160" s="33"/>
      <c r="C160" s="32"/>
      <c r="D160" s="218"/>
      <c r="E160" s="219"/>
      <c r="F160" s="220"/>
      <c r="G160" s="34"/>
      <c r="H160" s="221"/>
      <c r="I160" s="2"/>
      <c r="J160" s="221"/>
      <c r="K160" s="2"/>
      <c r="L160" s="221"/>
      <c r="M160" s="2"/>
      <c r="N160" s="221"/>
      <c r="O160" s="2"/>
      <c r="P160" s="221"/>
      <c r="Q160" s="2"/>
      <c r="R160" s="221"/>
      <c r="S160" s="2"/>
      <c r="T160" s="169" t="str">
        <f t="shared" si="15"/>
        <v/>
      </c>
      <c r="U160" s="39" t="str">
        <f t="shared" si="16"/>
        <v/>
      </c>
      <c r="V160" s="170"/>
      <c r="W160" s="40"/>
      <c r="X160" s="41" t="str">
        <f t="shared" si="17"/>
        <v/>
      </c>
      <c r="Y160" s="205" t="str">
        <f t="shared" si="12"/>
        <v/>
      </c>
      <c r="Z160" s="205" t="str">
        <f t="shared" si="13"/>
        <v/>
      </c>
      <c r="AA160" s="163">
        <f t="shared" si="14"/>
        <v>0</v>
      </c>
    </row>
    <row r="161" spans="1:27" ht="26.1" customHeight="1" thickTop="1" thickBot="1">
      <c r="A161" s="32"/>
      <c r="B161" s="33"/>
      <c r="C161" s="32"/>
      <c r="D161" s="218"/>
      <c r="E161" s="219"/>
      <c r="F161" s="220"/>
      <c r="G161" s="34"/>
      <c r="H161" s="221"/>
      <c r="I161" s="2"/>
      <c r="J161" s="221"/>
      <c r="K161" s="2"/>
      <c r="L161" s="221"/>
      <c r="M161" s="2"/>
      <c r="N161" s="221"/>
      <c r="O161" s="2"/>
      <c r="P161" s="221"/>
      <c r="Q161" s="2"/>
      <c r="R161" s="221"/>
      <c r="S161" s="2"/>
      <c r="T161" s="169" t="str">
        <f t="shared" si="15"/>
        <v/>
      </c>
      <c r="U161" s="39" t="str">
        <f t="shared" si="16"/>
        <v/>
      </c>
      <c r="V161" s="170"/>
      <c r="W161" s="40"/>
      <c r="X161" s="41" t="str">
        <f t="shared" si="17"/>
        <v/>
      </c>
      <c r="Y161" s="205" t="str">
        <f t="shared" si="12"/>
        <v/>
      </c>
      <c r="Z161" s="205" t="str">
        <f t="shared" si="13"/>
        <v/>
      </c>
      <c r="AA161" s="163">
        <f t="shared" si="14"/>
        <v>0</v>
      </c>
    </row>
    <row r="162" spans="1:27" ht="26.1" customHeight="1" thickTop="1" thickBot="1">
      <c r="A162" s="32"/>
      <c r="B162" s="33"/>
      <c r="C162" s="32"/>
      <c r="D162" s="218"/>
      <c r="E162" s="219"/>
      <c r="F162" s="220"/>
      <c r="G162" s="34"/>
      <c r="H162" s="221"/>
      <c r="I162" s="2"/>
      <c r="J162" s="221"/>
      <c r="K162" s="2"/>
      <c r="L162" s="221"/>
      <c r="M162" s="2"/>
      <c r="N162" s="221"/>
      <c r="O162" s="2"/>
      <c r="P162" s="221"/>
      <c r="Q162" s="2"/>
      <c r="R162" s="221"/>
      <c r="S162" s="2"/>
      <c r="T162" s="169" t="str">
        <f t="shared" si="15"/>
        <v/>
      </c>
      <c r="U162" s="39" t="str">
        <f t="shared" si="16"/>
        <v/>
      </c>
      <c r="V162" s="170"/>
      <c r="W162" s="40"/>
      <c r="X162" s="41" t="str">
        <f t="shared" si="17"/>
        <v/>
      </c>
      <c r="Y162" s="205" t="str">
        <f t="shared" si="12"/>
        <v/>
      </c>
      <c r="Z162" s="205" t="str">
        <f t="shared" si="13"/>
        <v/>
      </c>
      <c r="AA162" s="163">
        <f t="shared" si="14"/>
        <v>0</v>
      </c>
    </row>
    <row r="163" spans="1:27" ht="26.1" customHeight="1" thickTop="1" thickBot="1">
      <c r="A163" s="32"/>
      <c r="B163" s="33"/>
      <c r="C163" s="32"/>
      <c r="D163" s="218"/>
      <c r="E163" s="219"/>
      <c r="F163" s="220"/>
      <c r="G163" s="34"/>
      <c r="H163" s="221"/>
      <c r="I163" s="2"/>
      <c r="J163" s="221"/>
      <c r="K163" s="2"/>
      <c r="L163" s="221"/>
      <c r="M163" s="2"/>
      <c r="N163" s="221"/>
      <c r="O163" s="2"/>
      <c r="P163" s="221"/>
      <c r="Q163" s="2"/>
      <c r="R163" s="221"/>
      <c r="S163" s="2"/>
      <c r="T163" s="169" t="str">
        <f t="shared" si="15"/>
        <v/>
      </c>
      <c r="U163" s="39" t="str">
        <f t="shared" si="16"/>
        <v/>
      </c>
      <c r="V163" s="170"/>
      <c r="W163" s="40"/>
      <c r="X163" s="41" t="str">
        <f t="shared" si="17"/>
        <v/>
      </c>
      <c r="Y163" s="205" t="str">
        <f t="shared" si="12"/>
        <v/>
      </c>
      <c r="Z163" s="205" t="str">
        <f t="shared" si="13"/>
        <v/>
      </c>
      <c r="AA163" s="163">
        <f t="shared" si="14"/>
        <v>0</v>
      </c>
    </row>
    <row r="164" spans="1:27" ht="26.1" customHeight="1" thickTop="1" thickBot="1">
      <c r="A164" s="32"/>
      <c r="B164" s="33"/>
      <c r="C164" s="32"/>
      <c r="D164" s="218"/>
      <c r="E164" s="219"/>
      <c r="F164" s="220"/>
      <c r="G164" s="34"/>
      <c r="H164" s="221"/>
      <c r="I164" s="2"/>
      <c r="J164" s="221"/>
      <c r="K164" s="2"/>
      <c r="L164" s="221"/>
      <c r="M164" s="2"/>
      <c r="N164" s="221"/>
      <c r="O164" s="2"/>
      <c r="P164" s="221"/>
      <c r="Q164" s="2"/>
      <c r="R164" s="221"/>
      <c r="S164" s="2"/>
      <c r="T164" s="169" t="str">
        <f t="shared" si="15"/>
        <v/>
      </c>
      <c r="U164" s="39" t="str">
        <f t="shared" si="16"/>
        <v/>
      </c>
      <c r="V164" s="170"/>
      <c r="W164" s="40"/>
      <c r="X164" s="41" t="str">
        <f t="shared" si="17"/>
        <v/>
      </c>
      <c r="Y164" s="205" t="str">
        <f t="shared" si="12"/>
        <v/>
      </c>
      <c r="Z164" s="205" t="str">
        <f t="shared" si="13"/>
        <v/>
      </c>
      <c r="AA164" s="163">
        <f t="shared" si="14"/>
        <v>0</v>
      </c>
    </row>
    <row r="165" spans="1:27" ht="26.1" customHeight="1" thickTop="1" thickBot="1">
      <c r="A165" s="32"/>
      <c r="B165" s="33"/>
      <c r="C165" s="32"/>
      <c r="D165" s="218"/>
      <c r="E165" s="219"/>
      <c r="F165" s="220"/>
      <c r="G165" s="34"/>
      <c r="H165" s="221"/>
      <c r="I165" s="2"/>
      <c r="J165" s="221"/>
      <c r="K165" s="2"/>
      <c r="L165" s="221"/>
      <c r="M165" s="2"/>
      <c r="N165" s="221"/>
      <c r="O165" s="2"/>
      <c r="P165" s="221"/>
      <c r="Q165" s="2"/>
      <c r="R165" s="221"/>
      <c r="S165" s="2"/>
      <c r="T165" s="169" t="str">
        <f t="shared" si="15"/>
        <v/>
      </c>
      <c r="U165" s="39" t="str">
        <f t="shared" si="16"/>
        <v/>
      </c>
      <c r="V165" s="170"/>
      <c r="W165" s="40"/>
      <c r="X165" s="41" t="str">
        <f t="shared" si="17"/>
        <v/>
      </c>
      <c r="Y165" s="205" t="str">
        <f t="shared" si="12"/>
        <v/>
      </c>
      <c r="Z165" s="205" t="str">
        <f t="shared" si="13"/>
        <v/>
      </c>
      <c r="AA165" s="163">
        <f t="shared" si="14"/>
        <v>0</v>
      </c>
    </row>
    <row r="166" spans="1:27" ht="26.1" customHeight="1" thickTop="1" thickBot="1">
      <c r="A166" s="32"/>
      <c r="B166" s="33"/>
      <c r="C166" s="32"/>
      <c r="D166" s="218"/>
      <c r="E166" s="219"/>
      <c r="F166" s="220"/>
      <c r="G166" s="34"/>
      <c r="H166" s="221"/>
      <c r="I166" s="2"/>
      <c r="J166" s="221"/>
      <c r="K166" s="2"/>
      <c r="L166" s="221"/>
      <c r="M166" s="2"/>
      <c r="N166" s="221"/>
      <c r="O166" s="2"/>
      <c r="P166" s="221"/>
      <c r="Q166" s="2"/>
      <c r="R166" s="221"/>
      <c r="S166" s="2"/>
      <c r="T166" s="169" t="str">
        <f t="shared" si="15"/>
        <v/>
      </c>
      <c r="U166" s="39" t="str">
        <f t="shared" si="16"/>
        <v/>
      </c>
      <c r="V166" s="170"/>
      <c r="W166" s="40"/>
      <c r="X166" s="41" t="str">
        <f t="shared" si="17"/>
        <v/>
      </c>
      <c r="Y166" s="205" t="str">
        <f t="shared" si="12"/>
        <v/>
      </c>
      <c r="Z166" s="205" t="str">
        <f t="shared" si="13"/>
        <v/>
      </c>
      <c r="AA166" s="163">
        <f t="shared" si="14"/>
        <v>0</v>
      </c>
    </row>
    <row r="167" spans="1:27" ht="26.1" customHeight="1" thickTop="1" thickBot="1">
      <c r="A167" s="32"/>
      <c r="B167" s="33"/>
      <c r="C167" s="32"/>
      <c r="D167" s="218"/>
      <c r="E167" s="219"/>
      <c r="F167" s="220"/>
      <c r="G167" s="34"/>
      <c r="H167" s="221"/>
      <c r="I167" s="2"/>
      <c r="J167" s="221"/>
      <c r="K167" s="2"/>
      <c r="L167" s="221"/>
      <c r="M167" s="2"/>
      <c r="N167" s="221"/>
      <c r="O167" s="2"/>
      <c r="P167" s="221"/>
      <c r="Q167" s="2"/>
      <c r="R167" s="221"/>
      <c r="S167" s="2"/>
      <c r="T167" s="169" t="str">
        <f t="shared" si="15"/>
        <v/>
      </c>
      <c r="U167" s="39" t="str">
        <f t="shared" si="16"/>
        <v/>
      </c>
      <c r="V167" s="170"/>
      <c r="W167" s="40"/>
      <c r="X167" s="41" t="str">
        <f t="shared" si="17"/>
        <v/>
      </c>
      <c r="Y167" s="205" t="str">
        <f t="shared" si="12"/>
        <v/>
      </c>
      <c r="Z167" s="205" t="str">
        <f t="shared" si="13"/>
        <v/>
      </c>
      <c r="AA167" s="163">
        <f t="shared" si="14"/>
        <v>0</v>
      </c>
    </row>
    <row r="168" spans="1:27" ht="26.1" customHeight="1" thickTop="1" thickBot="1">
      <c r="A168" s="32"/>
      <c r="B168" s="33"/>
      <c r="C168" s="32"/>
      <c r="D168" s="218"/>
      <c r="E168" s="219"/>
      <c r="F168" s="220"/>
      <c r="G168" s="34"/>
      <c r="H168" s="221"/>
      <c r="I168" s="2"/>
      <c r="J168" s="221"/>
      <c r="K168" s="2"/>
      <c r="L168" s="221"/>
      <c r="M168" s="2"/>
      <c r="N168" s="221"/>
      <c r="O168" s="2"/>
      <c r="P168" s="221"/>
      <c r="Q168" s="2"/>
      <c r="R168" s="221"/>
      <c r="S168" s="2"/>
      <c r="T168" s="169" t="str">
        <f t="shared" si="15"/>
        <v/>
      </c>
      <c r="U168" s="39" t="str">
        <f t="shared" si="16"/>
        <v/>
      </c>
      <c r="V168" s="170"/>
      <c r="W168" s="40"/>
      <c r="X168" s="41" t="str">
        <f t="shared" si="17"/>
        <v/>
      </c>
      <c r="Y168" s="205" t="str">
        <f t="shared" si="12"/>
        <v/>
      </c>
      <c r="Z168" s="205" t="str">
        <f t="shared" si="13"/>
        <v/>
      </c>
      <c r="AA168" s="163">
        <f t="shared" si="14"/>
        <v>0</v>
      </c>
    </row>
    <row r="169" spans="1:27" ht="26.1" customHeight="1" thickTop="1" thickBot="1">
      <c r="A169" s="32"/>
      <c r="B169" s="33"/>
      <c r="C169" s="32"/>
      <c r="D169" s="218"/>
      <c r="E169" s="219"/>
      <c r="F169" s="220"/>
      <c r="G169" s="34"/>
      <c r="H169" s="221"/>
      <c r="I169" s="2"/>
      <c r="J169" s="221"/>
      <c r="K169" s="2"/>
      <c r="L169" s="221"/>
      <c r="M169" s="2"/>
      <c r="N169" s="221"/>
      <c r="O169" s="2"/>
      <c r="P169" s="221"/>
      <c r="Q169" s="2"/>
      <c r="R169" s="221"/>
      <c r="S169" s="2"/>
      <c r="T169" s="169" t="str">
        <f t="shared" si="15"/>
        <v/>
      </c>
      <c r="U169" s="39" t="str">
        <f t="shared" si="16"/>
        <v/>
      </c>
      <c r="V169" s="170"/>
      <c r="W169" s="40"/>
      <c r="X169" s="41" t="str">
        <f t="shared" si="17"/>
        <v/>
      </c>
      <c r="Y169" s="205" t="str">
        <f t="shared" si="12"/>
        <v/>
      </c>
      <c r="Z169" s="205" t="str">
        <f t="shared" si="13"/>
        <v/>
      </c>
      <c r="AA169" s="163">
        <f t="shared" si="14"/>
        <v>0</v>
      </c>
    </row>
    <row r="170" spans="1:27" ht="26.1" customHeight="1" thickTop="1" thickBot="1">
      <c r="A170" s="32"/>
      <c r="B170" s="33"/>
      <c r="C170" s="32"/>
      <c r="D170" s="218"/>
      <c r="E170" s="219"/>
      <c r="F170" s="220"/>
      <c r="G170" s="34"/>
      <c r="H170" s="221"/>
      <c r="I170" s="2"/>
      <c r="J170" s="221"/>
      <c r="K170" s="2"/>
      <c r="L170" s="221"/>
      <c r="M170" s="2"/>
      <c r="N170" s="221"/>
      <c r="O170" s="2"/>
      <c r="P170" s="221"/>
      <c r="Q170" s="2"/>
      <c r="R170" s="221"/>
      <c r="S170" s="2"/>
      <c r="T170" s="169" t="str">
        <f t="shared" si="15"/>
        <v/>
      </c>
      <c r="U170" s="39" t="str">
        <f t="shared" si="16"/>
        <v/>
      </c>
      <c r="V170" s="170"/>
      <c r="W170" s="40"/>
      <c r="X170" s="41" t="str">
        <f t="shared" si="17"/>
        <v/>
      </c>
      <c r="Y170" s="205" t="str">
        <f t="shared" si="12"/>
        <v/>
      </c>
      <c r="Z170" s="205" t="str">
        <f t="shared" si="13"/>
        <v/>
      </c>
      <c r="AA170" s="163">
        <f t="shared" si="14"/>
        <v>0</v>
      </c>
    </row>
    <row r="171" spans="1:27" ht="26.1" customHeight="1" thickTop="1" thickBot="1">
      <c r="A171" s="32"/>
      <c r="B171" s="33"/>
      <c r="C171" s="32"/>
      <c r="D171" s="218"/>
      <c r="E171" s="219"/>
      <c r="F171" s="220"/>
      <c r="G171" s="34"/>
      <c r="H171" s="221"/>
      <c r="I171" s="2"/>
      <c r="J171" s="221"/>
      <c r="K171" s="2"/>
      <c r="L171" s="221"/>
      <c r="M171" s="2"/>
      <c r="N171" s="221"/>
      <c r="O171" s="2"/>
      <c r="P171" s="221"/>
      <c r="Q171" s="2"/>
      <c r="R171" s="221"/>
      <c r="S171" s="2"/>
      <c r="T171" s="169" t="str">
        <f t="shared" si="15"/>
        <v/>
      </c>
      <c r="U171" s="39" t="str">
        <f t="shared" si="16"/>
        <v/>
      </c>
      <c r="V171" s="170"/>
      <c r="W171" s="40"/>
      <c r="X171" s="41" t="str">
        <f t="shared" si="17"/>
        <v/>
      </c>
      <c r="Y171" s="205" t="str">
        <f t="shared" si="12"/>
        <v/>
      </c>
      <c r="Z171" s="205" t="str">
        <f t="shared" si="13"/>
        <v/>
      </c>
      <c r="AA171" s="163">
        <f t="shared" si="14"/>
        <v>0</v>
      </c>
    </row>
    <row r="172" spans="1:27" ht="26.1" customHeight="1" thickTop="1" thickBot="1">
      <c r="A172" s="32"/>
      <c r="B172" s="33"/>
      <c r="C172" s="32"/>
      <c r="D172" s="218"/>
      <c r="E172" s="219"/>
      <c r="F172" s="220"/>
      <c r="G172" s="34"/>
      <c r="H172" s="221"/>
      <c r="I172" s="2"/>
      <c r="J172" s="221"/>
      <c r="K172" s="2"/>
      <c r="L172" s="221"/>
      <c r="M172" s="2"/>
      <c r="N172" s="221"/>
      <c r="O172" s="2"/>
      <c r="P172" s="221"/>
      <c r="Q172" s="2"/>
      <c r="R172" s="221"/>
      <c r="S172" s="2"/>
      <c r="T172" s="169" t="str">
        <f t="shared" si="15"/>
        <v/>
      </c>
      <c r="U172" s="39" t="str">
        <f t="shared" si="16"/>
        <v/>
      </c>
      <c r="V172" s="170"/>
      <c r="W172" s="40"/>
      <c r="X172" s="41" t="str">
        <f t="shared" si="17"/>
        <v/>
      </c>
      <c r="Y172" s="205" t="str">
        <f t="shared" si="12"/>
        <v/>
      </c>
      <c r="Z172" s="205" t="str">
        <f t="shared" si="13"/>
        <v/>
      </c>
      <c r="AA172" s="163">
        <f t="shared" si="14"/>
        <v>0</v>
      </c>
    </row>
    <row r="173" spans="1:27" ht="26.1" customHeight="1" thickTop="1" thickBot="1">
      <c r="A173" s="32"/>
      <c r="B173" s="33"/>
      <c r="C173" s="32"/>
      <c r="D173" s="218"/>
      <c r="E173" s="219"/>
      <c r="F173" s="220"/>
      <c r="G173" s="34"/>
      <c r="H173" s="221"/>
      <c r="I173" s="2"/>
      <c r="J173" s="221"/>
      <c r="K173" s="2"/>
      <c r="L173" s="221"/>
      <c r="M173" s="2"/>
      <c r="N173" s="221"/>
      <c r="O173" s="2"/>
      <c r="P173" s="221"/>
      <c r="Q173" s="2"/>
      <c r="R173" s="221"/>
      <c r="S173" s="2"/>
      <c r="T173" s="169" t="str">
        <f t="shared" si="15"/>
        <v/>
      </c>
      <c r="U173" s="39" t="str">
        <f t="shared" si="16"/>
        <v/>
      </c>
      <c r="V173" s="170"/>
      <c r="W173" s="40"/>
      <c r="X173" s="41" t="str">
        <f t="shared" si="17"/>
        <v/>
      </c>
      <c r="Y173" s="205" t="str">
        <f t="shared" si="12"/>
        <v/>
      </c>
      <c r="Z173" s="205" t="str">
        <f t="shared" si="13"/>
        <v/>
      </c>
      <c r="AA173" s="163">
        <f t="shared" si="14"/>
        <v>0</v>
      </c>
    </row>
    <row r="174" spans="1:27" ht="26.1" customHeight="1" thickTop="1" thickBot="1">
      <c r="A174" s="32"/>
      <c r="B174" s="33"/>
      <c r="C174" s="32"/>
      <c r="D174" s="218"/>
      <c r="E174" s="219"/>
      <c r="F174" s="220"/>
      <c r="G174" s="34"/>
      <c r="H174" s="221"/>
      <c r="I174" s="2"/>
      <c r="J174" s="221"/>
      <c r="K174" s="2"/>
      <c r="L174" s="221"/>
      <c r="M174" s="2"/>
      <c r="N174" s="221"/>
      <c r="O174" s="2"/>
      <c r="P174" s="221"/>
      <c r="Q174" s="2"/>
      <c r="R174" s="221"/>
      <c r="S174" s="2"/>
      <c r="T174" s="169" t="str">
        <f t="shared" si="15"/>
        <v/>
      </c>
      <c r="U174" s="39" t="str">
        <f t="shared" si="16"/>
        <v/>
      </c>
      <c r="V174" s="170"/>
      <c r="W174" s="40"/>
      <c r="X174" s="41" t="str">
        <f t="shared" si="17"/>
        <v/>
      </c>
      <c r="Y174" s="205" t="str">
        <f t="shared" si="12"/>
        <v/>
      </c>
      <c r="Z174" s="205" t="str">
        <f t="shared" si="13"/>
        <v/>
      </c>
      <c r="AA174" s="163">
        <f t="shared" si="14"/>
        <v>0</v>
      </c>
    </row>
    <row r="175" spans="1:27" ht="26.1" customHeight="1" thickTop="1" thickBot="1">
      <c r="A175" s="32"/>
      <c r="B175" s="33"/>
      <c r="C175" s="32"/>
      <c r="D175" s="218"/>
      <c r="E175" s="219"/>
      <c r="F175" s="220"/>
      <c r="G175" s="34"/>
      <c r="H175" s="221"/>
      <c r="I175" s="2"/>
      <c r="J175" s="221"/>
      <c r="K175" s="2"/>
      <c r="L175" s="221"/>
      <c r="M175" s="2"/>
      <c r="N175" s="221"/>
      <c r="O175" s="2"/>
      <c r="P175" s="221"/>
      <c r="Q175" s="2"/>
      <c r="R175" s="221"/>
      <c r="S175" s="2"/>
      <c r="T175" s="169" t="str">
        <f t="shared" si="15"/>
        <v/>
      </c>
      <c r="U175" s="39" t="str">
        <f t="shared" si="16"/>
        <v/>
      </c>
      <c r="V175" s="170"/>
      <c r="W175" s="40"/>
      <c r="X175" s="41" t="str">
        <f t="shared" si="17"/>
        <v/>
      </c>
      <c r="Y175" s="205" t="str">
        <f t="shared" si="12"/>
        <v/>
      </c>
      <c r="Z175" s="205" t="str">
        <f t="shared" si="13"/>
        <v/>
      </c>
      <c r="AA175" s="163">
        <f t="shared" si="14"/>
        <v>0</v>
      </c>
    </row>
    <row r="176" spans="1:27" ht="26.1" customHeight="1" thickTop="1" thickBot="1">
      <c r="A176" s="32"/>
      <c r="B176" s="33"/>
      <c r="C176" s="32"/>
      <c r="D176" s="218"/>
      <c r="E176" s="219"/>
      <c r="F176" s="220"/>
      <c r="G176" s="34"/>
      <c r="H176" s="221"/>
      <c r="I176" s="2"/>
      <c r="J176" s="221"/>
      <c r="K176" s="2"/>
      <c r="L176" s="221"/>
      <c r="M176" s="2"/>
      <c r="N176" s="221"/>
      <c r="O176" s="2"/>
      <c r="P176" s="221"/>
      <c r="Q176" s="2"/>
      <c r="R176" s="221"/>
      <c r="S176" s="2"/>
      <c r="T176" s="169" t="str">
        <f t="shared" si="15"/>
        <v/>
      </c>
      <c r="U176" s="39" t="str">
        <f t="shared" si="16"/>
        <v/>
      </c>
      <c r="V176" s="170"/>
      <c r="W176" s="40"/>
      <c r="X176" s="41" t="str">
        <f t="shared" si="17"/>
        <v/>
      </c>
      <c r="Y176" s="205" t="str">
        <f t="shared" si="12"/>
        <v/>
      </c>
      <c r="Z176" s="205" t="str">
        <f t="shared" si="13"/>
        <v/>
      </c>
      <c r="AA176" s="163">
        <f t="shared" si="14"/>
        <v>0</v>
      </c>
    </row>
    <row r="177" spans="1:27" ht="26.1" customHeight="1" thickTop="1" thickBot="1">
      <c r="A177" s="32"/>
      <c r="B177" s="33"/>
      <c r="C177" s="32"/>
      <c r="D177" s="218"/>
      <c r="E177" s="219"/>
      <c r="F177" s="220"/>
      <c r="G177" s="34"/>
      <c r="H177" s="221"/>
      <c r="I177" s="2"/>
      <c r="J177" s="221"/>
      <c r="K177" s="2"/>
      <c r="L177" s="221"/>
      <c r="M177" s="2"/>
      <c r="N177" s="221"/>
      <c r="O177" s="2"/>
      <c r="P177" s="221"/>
      <c r="Q177" s="2"/>
      <c r="R177" s="221"/>
      <c r="S177" s="2"/>
      <c r="T177" s="169" t="str">
        <f t="shared" si="15"/>
        <v/>
      </c>
      <c r="U177" s="39" t="str">
        <f t="shared" si="16"/>
        <v/>
      </c>
      <c r="V177" s="170"/>
      <c r="W177" s="40"/>
      <c r="X177" s="41" t="str">
        <f t="shared" si="17"/>
        <v/>
      </c>
      <c r="Y177" s="205" t="str">
        <f t="shared" si="12"/>
        <v/>
      </c>
      <c r="Z177" s="205" t="str">
        <f t="shared" si="13"/>
        <v/>
      </c>
      <c r="AA177" s="163">
        <f t="shared" si="14"/>
        <v>0</v>
      </c>
    </row>
    <row r="178" spans="1:27" ht="26.1" customHeight="1" thickTop="1" thickBot="1">
      <c r="A178" s="32"/>
      <c r="B178" s="33"/>
      <c r="C178" s="32"/>
      <c r="D178" s="218"/>
      <c r="E178" s="219"/>
      <c r="F178" s="220"/>
      <c r="G178" s="34"/>
      <c r="H178" s="221"/>
      <c r="I178" s="2"/>
      <c r="J178" s="221"/>
      <c r="K178" s="2"/>
      <c r="L178" s="221"/>
      <c r="M178" s="2"/>
      <c r="N178" s="221"/>
      <c r="O178" s="2"/>
      <c r="P178" s="221"/>
      <c r="Q178" s="2"/>
      <c r="R178" s="221"/>
      <c r="S178" s="2"/>
      <c r="T178" s="169" t="str">
        <f t="shared" si="15"/>
        <v/>
      </c>
      <c r="U178" s="39" t="str">
        <f t="shared" si="16"/>
        <v/>
      </c>
      <c r="V178" s="170"/>
      <c r="W178" s="40"/>
      <c r="X178" s="41" t="str">
        <f t="shared" si="17"/>
        <v/>
      </c>
      <c r="Y178" s="205" t="str">
        <f t="shared" si="12"/>
        <v/>
      </c>
      <c r="Z178" s="205" t="str">
        <f t="shared" si="13"/>
        <v/>
      </c>
      <c r="AA178" s="163">
        <f t="shared" si="14"/>
        <v>0</v>
      </c>
    </row>
    <row r="179" spans="1:27" ht="26.1" customHeight="1" thickTop="1" thickBot="1">
      <c r="A179" s="32"/>
      <c r="B179" s="33"/>
      <c r="C179" s="32"/>
      <c r="D179" s="218"/>
      <c r="E179" s="219"/>
      <c r="F179" s="220"/>
      <c r="G179" s="34"/>
      <c r="H179" s="221"/>
      <c r="I179" s="2"/>
      <c r="J179" s="221"/>
      <c r="K179" s="2"/>
      <c r="L179" s="221"/>
      <c r="M179" s="2"/>
      <c r="N179" s="221"/>
      <c r="O179" s="2"/>
      <c r="P179" s="221"/>
      <c r="Q179" s="2"/>
      <c r="R179" s="221"/>
      <c r="S179" s="2"/>
      <c r="T179" s="169" t="str">
        <f t="shared" si="15"/>
        <v/>
      </c>
      <c r="U179" s="39" t="str">
        <f t="shared" si="16"/>
        <v/>
      </c>
      <c r="V179" s="170"/>
      <c r="W179" s="40"/>
      <c r="X179" s="41" t="str">
        <f t="shared" si="17"/>
        <v/>
      </c>
      <c r="Y179" s="205" t="str">
        <f t="shared" si="12"/>
        <v/>
      </c>
      <c r="Z179" s="205" t="str">
        <f t="shared" si="13"/>
        <v/>
      </c>
      <c r="AA179" s="163">
        <f t="shared" si="14"/>
        <v>0</v>
      </c>
    </row>
    <row r="180" spans="1:27" ht="26.1" customHeight="1" thickTop="1" thickBot="1">
      <c r="A180" s="32"/>
      <c r="B180" s="33"/>
      <c r="C180" s="32"/>
      <c r="D180" s="218"/>
      <c r="E180" s="219"/>
      <c r="F180" s="220"/>
      <c r="G180" s="34"/>
      <c r="H180" s="221"/>
      <c r="I180" s="2"/>
      <c r="J180" s="221"/>
      <c r="K180" s="2"/>
      <c r="L180" s="221"/>
      <c r="M180" s="2"/>
      <c r="N180" s="221"/>
      <c r="O180" s="2"/>
      <c r="P180" s="221"/>
      <c r="Q180" s="2"/>
      <c r="R180" s="221"/>
      <c r="S180" s="2"/>
      <c r="T180" s="169" t="str">
        <f t="shared" si="15"/>
        <v/>
      </c>
      <c r="U180" s="39" t="str">
        <f t="shared" si="16"/>
        <v/>
      </c>
      <c r="V180" s="170"/>
      <c r="W180" s="40"/>
      <c r="X180" s="41" t="str">
        <f t="shared" si="17"/>
        <v/>
      </c>
      <c r="Y180" s="205" t="str">
        <f t="shared" si="12"/>
        <v/>
      </c>
      <c r="Z180" s="205" t="str">
        <f t="shared" si="13"/>
        <v/>
      </c>
      <c r="AA180" s="163">
        <f t="shared" si="14"/>
        <v>0</v>
      </c>
    </row>
    <row r="181" spans="1:27" ht="26.1" customHeight="1" thickTop="1" thickBot="1">
      <c r="A181" s="32"/>
      <c r="B181" s="33"/>
      <c r="C181" s="32"/>
      <c r="D181" s="218"/>
      <c r="E181" s="219"/>
      <c r="F181" s="220"/>
      <c r="G181" s="34"/>
      <c r="H181" s="221"/>
      <c r="I181" s="2"/>
      <c r="J181" s="221"/>
      <c r="K181" s="2"/>
      <c r="L181" s="221"/>
      <c r="M181" s="2"/>
      <c r="N181" s="221"/>
      <c r="O181" s="2"/>
      <c r="P181" s="221"/>
      <c r="Q181" s="2"/>
      <c r="R181" s="221"/>
      <c r="S181" s="2"/>
      <c r="T181" s="169" t="str">
        <f t="shared" si="15"/>
        <v/>
      </c>
      <c r="U181" s="39" t="str">
        <f t="shared" si="16"/>
        <v/>
      </c>
      <c r="V181" s="170"/>
      <c r="W181" s="40"/>
      <c r="X181" s="41" t="str">
        <f t="shared" si="17"/>
        <v/>
      </c>
      <c r="Y181" s="205" t="str">
        <f t="shared" si="12"/>
        <v/>
      </c>
      <c r="Z181" s="205" t="str">
        <f t="shared" si="13"/>
        <v/>
      </c>
      <c r="AA181" s="163">
        <f t="shared" si="14"/>
        <v>0</v>
      </c>
    </row>
    <row r="182" spans="1:27" ht="26.1" customHeight="1" thickTop="1" thickBot="1">
      <c r="A182" s="32"/>
      <c r="B182" s="33"/>
      <c r="C182" s="32"/>
      <c r="D182" s="218"/>
      <c r="E182" s="219"/>
      <c r="F182" s="220"/>
      <c r="G182" s="34"/>
      <c r="H182" s="221"/>
      <c r="I182" s="2"/>
      <c r="J182" s="221"/>
      <c r="K182" s="2"/>
      <c r="L182" s="221"/>
      <c r="M182" s="2"/>
      <c r="N182" s="221"/>
      <c r="O182" s="2"/>
      <c r="P182" s="221"/>
      <c r="Q182" s="2"/>
      <c r="R182" s="221"/>
      <c r="S182" s="2"/>
      <c r="T182" s="169" t="str">
        <f t="shared" si="15"/>
        <v/>
      </c>
      <c r="U182" s="39" t="str">
        <f t="shared" si="16"/>
        <v/>
      </c>
      <c r="V182" s="170"/>
      <c r="W182" s="40"/>
      <c r="X182" s="41" t="str">
        <f t="shared" si="17"/>
        <v/>
      </c>
      <c r="Y182" s="205" t="str">
        <f t="shared" si="12"/>
        <v/>
      </c>
      <c r="Z182" s="205" t="str">
        <f t="shared" si="13"/>
        <v/>
      </c>
      <c r="AA182" s="163">
        <f t="shared" si="14"/>
        <v>0</v>
      </c>
    </row>
    <row r="183" spans="1:27" ht="26.1" customHeight="1" thickTop="1" thickBot="1">
      <c r="A183" s="32"/>
      <c r="B183" s="33"/>
      <c r="C183" s="32"/>
      <c r="D183" s="218"/>
      <c r="E183" s="219"/>
      <c r="F183" s="220"/>
      <c r="G183" s="34"/>
      <c r="H183" s="221"/>
      <c r="I183" s="2"/>
      <c r="J183" s="221"/>
      <c r="K183" s="2"/>
      <c r="L183" s="221"/>
      <c r="M183" s="2"/>
      <c r="N183" s="221"/>
      <c r="O183" s="2"/>
      <c r="P183" s="221"/>
      <c r="Q183" s="2"/>
      <c r="R183" s="221"/>
      <c r="S183" s="2"/>
      <c r="T183" s="169" t="str">
        <f t="shared" si="15"/>
        <v/>
      </c>
      <c r="U183" s="39" t="str">
        <f t="shared" si="16"/>
        <v/>
      </c>
      <c r="V183" s="170"/>
      <c r="W183" s="40"/>
      <c r="X183" s="41" t="str">
        <f t="shared" si="17"/>
        <v/>
      </c>
      <c r="Y183" s="205" t="str">
        <f t="shared" si="12"/>
        <v/>
      </c>
      <c r="Z183" s="205" t="str">
        <f t="shared" si="13"/>
        <v/>
      </c>
      <c r="AA183" s="163">
        <f t="shared" si="14"/>
        <v>0</v>
      </c>
    </row>
    <row r="184" spans="1:27" ht="26.1" customHeight="1" thickTop="1" thickBot="1">
      <c r="A184" s="32"/>
      <c r="B184" s="33"/>
      <c r="C184" s="32"/>
      <c r="D184" s="218"/>
      <c r="E184" s="219"/>
      <c r="F184" s="220"/>
      <c r="G184" s="34"/>
      <c r="H184" s="221"/>
      <c r="I184" s="2"/>
      <c r="J184" s="221"/>
      <c r="K184" s="2"/>
      <c r="L184" s="221"/>
      <c r="M184" s="2"/>
      <c r="N184" s="221"/>
      <c r="O184" s="2"/>
      <c r="P184" s="221"/>
      <c r="Q184" s="2"/>
      <c r="R184" s="221"/>
      <c r="S184" s="2"/>
      <c r="T184" s="169" t="str">
        <f t="shared" si="15"/>
        <v/>
      </c>
      <c r="U184" s="39" t="str">
        <f t="shared" si="16"/>
        <v/>
      </c>
      <c r="V184" s="170"/>
      <c r="W184" s="40"/>
      <c r="X184" s="41" t="str">
        <f t="shared" si="17"/>
        <v/>
      </c>
      <c r="Y184" s="205" t="str">
        <f t="shared" si="12"/>
        <v/>
      </c>
      <c r="Z184" s="205" t="str">
        <f t="shared" si="13"/>
        <v/>
      </c>
      <c r="AA184" s="163">
        <f t="shared" si="14"/>
        <v>0</v>
      </c>
    </row>
    <row r="185" spans="1:27" ht="26.1" customHeight="1" thickTop="1" thickBot="1">
      <c r="A185" s="32"/>
      <c r="B185" s="33"/>
      <c r="C185" s="32"/>
      <c r="D185" s="218"/>
      <c r="E185" s="219"/>
      <c r="F185" s="220"/>
      <c r="G185" s="34"/>
      <c r="H185" s="221"/>
      <c r="I185" s="2"/>
      <c r="J185" s="221"/>
      <c r="K185" s="2"/>
      <c r="L185" s="221"/>
      <c r="M185" s="2"/>
      <c r="N185" s="221"/>
      <c r="O185" s="2"/>
      <c r="P185" s="221"/>
      <c r="Q185" s="2"/>
      <c r="R185" s="221"/>
      <c r="S185" s="2"/>
      <c r="T185" s="169" t="str">
        <f t="shared" si="15"/>
        <v/>
      </c>
      <c r="U185" s="39" t="str">
        <f t="shared" si="16"/>
        <v/>
      </c>
      <c r="V185" s="170"/>
      <c r="W185" s="40"/>
      <c r="X185" s="41" t="str">
        <f t="shared" si="17"/>
        <v/>
      </c>
      <c r="Y185" s="205" t="str">
        <f t="shared" si="12"/>
        <v/>
      </c>
      <c r="Z185" s="205" t="str">
        <f t="shared" si="13"/>
        <v/>
      </c>
      <c r="AA185" s="163">
        <f t="shared" si="14"/>
        <v>0</v>
      </c>
    </row>
    <row r="186" spans="1:27" ht="26.1" customHeight="1" thickTop="1" thickBot="1">
      <c r="A186" s="32"/>
      <c r="B186" s="33"/>
      <c r="C186" s="32"/>
      <c r="D186" s="218"/>
      <c r="E186" s="219"/>
      <c r="F186" s="220"/>
      <c r="G186" s="34"/>
      <c r="H186" s="221"/>
      <c r="I186" s="2"/>
      <c r="J186" s="221"/>
      <c r="K186" s="2"/>
      <c r="L186" s="221"/>
      <c r="M186" s="2"/>
      <c r="N186" s="221"/>
      <c r="O186" s="2"/>
      <c r="P186" s="221"/>
      <c r="Q186" s="2"/>
      <c r="R186" s="221"/>
      <c r="S186" s="2"/>
      <c r="T186" s="169" t="str">
        <f t="shared" si="15"/>
        <v/>
      </c>
      <c r="U186" s="39" t="str">
        <f t="shared" si="16"/>
        <v/>
      </c>
      <c r="V186" s="170"/>
      <c r="W186" s="40"/>
      <c r="X186" s="41" t="str">
        <f t="shared" si="17"/>
        <v/>
      </c>
      <c r="Y186" s="205" t="str">
        <f t="shared" si="12"/>
        <v/>
      </c>
      <c r="Z186" s="205" t="str">
        <f t="shared" si="13"/>
        <v/>
      </c>
      <c r="AA186" s="163">
        <f t="shared" si="14"/>
        <v>0</v>
      </c>
    </row>
    <row r="187" spans="1:27" ht="26.1" customHeight="1" thickTop="1" thickBot="1">
      <c r="A187" s="32"/>
      <c r="B187" s="33"/>
      <c r="C187" s="32"/>
      <c r="D187" s="218"/>
      <c r="E187" s="219"/>
      <c r="F187" s="220"/>
      <c r="G187" s="34"/>
      <c r="H187" s="221"/>
      <c r="I187" s="2"/>
      <c r="J187" s="221"/>
      <c r="K187" s="2"/>
      <c r="L187" s="221"/>
      <c r="M187" s="2"/>
      <c r="N187" s="221"/>
      <c r="O187" s="2"/>
      <c r="P187" s="221"/>
      <c r="Q187" s="2"/>
      <c r="R187" s="221"/>
      <c r="S187" s="2"/>
      <c r="T187" s="169" t="str">
        <f t="shared" si="15"/>
        <v/>
      </c>
      <c r="U187" s="39" t="str">
        <f t="shared" si="16"/>
        <v/>
      </c>
      <c r="V187" s="170"/>
      <c r="W187" s="40"/>
      <c r="X187" s="41" t="str">
        <f t="shared" si="17"/>
        <v/>
      </c>
      <c r="Y187" s="205" t="str">
        <f t="shared" si="12"/>
        <v/>
      </c>
      <c r="Z187" s="205" t="str">
        <f t="shared" si="13"/>
        <v/>
      </c>
      <c r="AA187" s="163">
        <f t="shared" si="14"/>
        <v>0</v>
      </c>
    </row>
    <row r="188" spans="1:27" ht="26.1" customHeight="1" thickTop="1" thickBot="1">
      <c r="A188" s="32"/>
      <c r="B188" s="33"/>
      <c r="C188" s="32"/>
      <c r="D188" s="218"/>
      <c r="E188" s="219"/>
      <c r="F188" s="220"/>
      <c r="G188" s="34"/>
      <c r="H188" s="221"/>
      <c r="I188" s="2"/>
      <c r="J188" s="221"/>
      <c r="K188" s="2"/>
      <c r="L188" s="221"/>
      <c r="M188" s="2"/>
      <c r="N188" s="221"/>
      <c r="O188" s="2"/>
      <c r="P188" s="221"/>
      <c r="Q188" s="2"/>
      <c r="R188" s="221"/>
      <c r="S188" s="2"/>
      <c r="T188" s="169" t="str">
        <f t="shared" si="15"/>
        <v/>
      </c>
      <c r="U188" s="39" t="str">
        <f t="shared" si="16"/>
        <v/>
      </c>
      <c r="V188" s="170"/>
      <c r="W188" s="40"/>
      <c r="X188" s="41" t="str">
        <f t="shared" si="17"/>
        <v/>
      </c>
      <c r="Y188" s="205" t="str">
        <f t="shared" si="12"/>
        <v/>
      </c>
      <c r="Z188" s="205" t="str">
        <f t="shared" si="13"/>
        <v/>
      </c>
      <c r="AA188" s="163">
        <f t="shared" si="14"/>
        <v>0</v>
      </c>
    </row>
    <row r="189" spans="1:27" ht="26.1" customHeight="1" thickTop="1" thickBot="1">
      <c r="A189" s="32"/>
      <c r="B189" s="33"/>
      <c r="C189" s="32"/>
      <c r="D189" s="218"/>
      <c r="E189" s="219"/>
      <c r="F189" s="220"/>
      <c r="G189" s="34"/>
      <c r="H189" s="221"/>
      <c r="I189" s="2"/>
      <c r="J189" s="221"/>
      <c r="K189" s="2"/>
      <c r="L189" s="221"/>
      <c r="M189" s="2"/>
      <c r="N189" s="221"/>
      <c r="O189" s="2"/>
      <c r="P189" s="221"/>
      <c r="Q189" s="2"/>
      <c r="R189" s="221"/>
      <c r="S189" s="2"/>
      <c r="T189" s="169" t="str">
        <f t="shared" si="15"/>
        <v/>
      </c>
      <c r="U189" s="39" t="str">
        <f t="shared" si="16"/>
        <v/>
      </c>
      <c r="V189" s="170"/>
      <c r="W189" s="40"/>
      <c r="X189" s="41" t="str">
        <f t="shared" si="17"/>
        <v/>
      </c>
      <c r="Y189" s="205" t="str">
        <f t="shared" si="12"/>
        <v/>
      </c>
      <c r="Z189" s="205" t="str">
        <f t="shared" si="13"/>
        <v/>
      </c>
      <c r="AA189" s="163">
        <f t="shared" si="14"/>
        <v>0</v>
      </c>
    </row>
    <row r="190" spans="1:27" ht="26.1" customHeight="1" thickTop="1" thickBot="1">
      <c r="A190" s="32"/>
      <c r="B190" s="33"/>
      <c r="C190" s="32"/>
      <c r="D190" s="218"/>
      <c r="E190" s="219"/>
      <c r="F190" s="220"/>
      <c r="G190" s="34"/>
      <c r="H190" s="221"/>
      <c r="I190" s="2"/>
      <c r="J190" s="221"/>
      <c r="K190" s="2"/>
      <c r="L190" s="221"/>
      <c r="M190" s="2"/>
      <c r="N190" s="221"/>
      <c r="O190" s="2"/>
      <c r="P190" s="221"/>
      <c r="Q190" s="2"/>
      <c r="R190" s="221"/>
      <c r="S190" s="2"/>
      <c r="T190" s="169" t="str">
        <f t="shared" si="15"/>
        <v/>
      </c>
      <c r="U190" s="39" t="str">
        <f t="shared" si="16"/>
        <v/>
      </c>
      <c r="V190" s="170"/>
      <c r="W190" s="40"/>
      <c r="X190" s="41" t="str">
        <f t="shared" si="17"/>
        <v/>
      </c>
      <c r="Y190" s="205" t="str">
        <f t="shared" si="12"/>
        <v/>
      </c>
      <c r="Z190" s="205" t="str">
        <f t="shared" si="13"/>
        <v/>
      </c>
      <c r="AA190" s="163">
        <f t="shared" si="14"/>
        <v>0</v>
      </c>
    </row>
    <row r="191" spans="1:27" ht="26.1" customHeight="1" thickTop="1" thickBot="1">
      <c r="A191" s="32"/>
      <c r="B191" s="33"/>
      <c r="C191" s="32"/>
      <c r="D191" s="218"/>
      <c r="E191" s="219"/>
      <c r="F191" s="220"/>
      <c r="G191" s="34"/>
      <c r="H191" s="221"/>
      <c r="I191" s="2"/>
      <c r="J191" s="221"/>
      <c r="K191" s="2"/>
      <c r="L191" s="221"/>
      <c r="M191" s="2"/>
      <c r="N191" s="221"/>
      <c r="O191" s="2"/>
      <c r="P191" s="221"/>
      <c r="Q191" s="2"/>
      <c r="R191" s="221"/>
      <c r="S191" s="2"/>
      <c r="T191" s="169" t="str">
        <f t="shared" si="15"/>
        <v/>
      </c>
      <c r="U191" s="39" t="str">
        <f t="shared" si="16"/>
        <v/>
      </c>
      <c r="V191" s="170"/>
      <c r="W191" s="40"/>
      <c r="X191" s="41" t="str">
        <f t="shared" si="17"/>
        <v/>
      </c>
      <c r="Y191" s="205" t="str">
        <f t="shared" si="12"/>
        <v/>
      </c>
      <c r="Z191" s="205" t="str">
        <f t="shared" si="13"/>
        <v/>
      </c>
      <c r="AA191" s="163">
        <f t="shared" si="14"/>
        <v>0</v>
      </c>
    </row>
    <row r="192" spans="1:27" ht="26.1" customHeight="1" thickTop="1" thickBot="1">
      <c r="A192" s="32"/>
      <c r="B192" s="33"/>
      <c r="C192" s="32"/>
      <c r="D192" s="218"/>
      <c r="E192" s="219"/>
      <c r="F192" s="220"/>
      <c r="G192" s="34"/>
      <c r="H192" s="221"/>
      <c r="I192" s="2"/>
      <c r="J192" s="221"/>
      <c r="K192" s="2"/>
      <c r="L192" s="221"/>
      <c r="M192" s="2"/>
      <c r="N192" s="221"/>
      <c r="O192" s="2"/>
      <c r="P192" s="221"/>
      <c r="Q192" s="2"/>
      <c r="R192" s="221"/>
      <c r="S192" s="2"/>
      <c r="T192" s="169" t="str">
        <f t="shared" si="15"/>
        <v/>
      </c>
      <c r="U192" s="39" t="str">
        <f t="shared" si="16"/>
        <v/>
      </c>
      <c r="V192" s="170"/>
      <c r="W192" s="40"/>
      <c r="X192" s="41" t="str">
        <f t="shared" si="17"/>
        <v/>
      </c>
      <c r="Y192" s="205" t="str">
        <f t="shared" si="12"/>
        <v/>
      </c>
      <c r="Z192" s="205" t="str">
        <f t="shared" si="13"/>
        <v/>
      </c>
      <c r="AA192" s="163">
        <f t="shared" si="14"/>
        <v>0</v>
      </c>
    </row>
    <row r="193" spans="1:27" ht="26.1" customHeight="1" thickTop="1" thickBot="1">
      <c r="A193" s="32"/>
      <c r="B193" s="33"/>
      <c r="C193" s="32"/>
      <c r="D193" s="218"/>
      <c r="E193" s="219"/>
      <c r="F193" s="220"/>
      <c r="G193" s="34"/>
      <c r="H193" s="221"/>
      <c r="I193" s="2"/>
      <c r="J193" s="221"/>
      <c r="K193" s="2"/>
      <c r="L193" s="221"/>
      <c r="M193" s="2"/>
      <c r="N193" s="221"/>
      <c r="O193" s="2"/>
      <c r="P193" s="221"/>
      <c r="Q193" s="2"/>
      <c r="R193" s="221"/>
      <c r="S193" s="2"/>
      <c r="T193" s="169" t="str">
        <f t="shared" si="15"/>
        <v/>
      </c>
      <c r="U193" s="39" t="str">
        <f t="shared" si="16"/>
        <v/>
      </c>
      <c r="V193" s="170"/>
      <c r="W193" s="40"/>
      <c r="X193" s="41" t="str">
        <f t="shared" si="17"/>
        <v/>
      </c>
      <c r="Y193" s="205" t="str">
        <f t="shared" si="12"/>
        <v/>
      </c>
      <c r="Z193" s="205" t="str">
        <f t="shared" si="13"/>
        <v/>
      </c>
      <c r="AA193" s="163">
        <f t="shared" si="14"/>
        <v>0</v>
      </c>
    </row>
    <row r="194" spans="1:27" ht="26.1" customHeight="1" thickTop="1" thickBot="1">
      <c r="A194" s="32"/>
      <c r="B194" s="33"/>
      <c r="C194" s="32"/>
      <c r="D194" s="218"/>
      <c r="E194" s="219"/>
      <c r="F194" s="220"/>
      <c r="G194" s="34"/>
      <c r="H194" s="221"/>
      <c r="I194" s="2"/>
      <c r="J194" s="221"/>
      <c r="K194" s="2"/>
      <c r="L194" s="221"/>
      <c r="M194" s="2"/>
      <c r="N194" s="221"/>
      <c r="O194" s="2"/>
      <c r="P194" s="221"/>
      <c r="Q194" s="2"/>
      <c r="R194" s="221"/>
      <c r="S194" s="2"/>
      <c r="T194" s="169" t="str">
        <f t="shared" si="15"/>
        <v/>
      </c>
      <c r="U194" s="39" t="str">
        <f t="shared" si="16"/>
        <v/>
      </c>
      <c r="V194" s="170"/>
      <c r="W194" s="40"/>
      <c r="X194" s="41" t="str">
        <f t="shared" si="17"/>
        <v/>
      </c>
      <c r="Y194" s="205" t="str">
        <f t="shared" si="12"/>
        <v/>
      </c>
      <c r="Z194" s="205" t="str">
        <f t="shared" si="13"/>
        <v/>
      </c>
      <c r="AA194" s="163">
        <f t="shared" si="14"/>
        <v>0</v>
      </c>
    </row>
    <row r="195" spans="1:27" ht="26.1" customHeight="1" thickTop="1" thickBot="1">
      <c r="A195" s="32"/>
      <c r="B195" s="33"/>
      <c r="C195" s="32"/>
      <c r="D195" s="218"/>
      <c r="E195" s="219"/>
      <c r="F195" s="220"/>
      <c r="G195" s="34"/>
      <c r="H195" s="221"/>
      <c r="I195" s="2"/>
      <c r="J195" s="221"/>
      <c r="K195" s="2"/>
      <c r="L195" s="221"/>
      <c r="M195" s="2"/>
      <c r="N195" s="221"/>
      <c r="O195" s="2"/>
      <c r="P195" s="221"/>
      <c r="Q195" s="2"/>
      <c r="R195" s="221"/>
      <c r="S195" s="2"/>
      <c r="T195" s="169" t="str">
        <f t="shared" si="15"/>
        <v/>
      </c>
      <c r="U195" s="39" t="str">
        <f t="shared" si="16"/>
        <v/>
      </c>
      <c r="V195" s="170"/>
      <c r="W195" s="40"/>
      <c r="X195" s="41" t="str">
        <f t="shared" si="17"/>
        <v/>
      </c>
      <c r="Y195" s="205" t="str">
        <f t="shared" si="12"/>
        <v/>
      </c>
      <c r="Z195" s="205" t="str">
        <f t="shared" si="13"/>
        <v/>
      </c>
      <c r="AA195" s="163">
        <f t="shared" si="14"/>
        <v>0</v>
      </c>
    </row>
    <row r="196" spans="1:27" ht="26.1" customHeight="1" thickTop="1" thickBot="1">
      <c r="A196" s="32"/>
      <c r="B196" s="33"/>
      <c r="C196" s="32"/>
      <c r="D196" s="218"/>
      <c r="E196" s="219"/>
      <c r="F196" s="220"/>
      <c r="G196" s="34"/>
      <c r="H196" s="221"/>
      <c r="I196" s="2"/>
      <c r="J196" s="221"/>
      <c r="K196" s="2"/>
      <c r="L196" s="221"/>
      <c r="M196" s="2"/>
      <c r="N196" s="221"/>
      <c r="O196" s="2"/>
      <c r="P196" s="221"/>
      <c r="Q196" s="2"/>
      <c r="R196" s="221"/>
      <c r="S196" s="2"/>
      <c r="T196" s="169" t="str">
        <f t="shared" si="15"/>
        <v/>
      </c>
      <c r="U196" s="39" t="str">
        <f t="shared" si="16"/>
        <v/>
      </c>
      <c r="V196" s="170"/>
      <c r="W196" s="40"/>
      <c r="X196" s="41" t="str">
        <f t="shared" si="17"/>
        <v/>
      </c>
      <c r="Y196" s="205" t="str">
        <f t="shared" si="12"/>
        <v/>
      </c>
      <c r="Z196" s="205" t="str">
        <f t="shared" si="13"/>
        <v/>
      </c>
      <c r="AA196" s="163">
        <f t="shared" si="14"/>
        <v>0</v>
      </c>
    </row>
    <row r="197" spans="1:27" ht="26.1" customHeight="1" thickTop="1" thickBot="1">
      <c r="A197" s="32"/>
      <c r="B197" s="33"/>
      <c r="C197" s="32"/>
      <c r="D197" s="218"/>
      <c r="E197" s="219"/>
      <c r="F197" s="220"/>
      <c r="G197" s="34"/>
      <c r="H197" s="221"/>
      <c r="I197" s="2"/>
      <c r="J197" s="221"/>
      <c r="K197" s="2"/>
      <c r="L197" s="221"/>
      <c r="M197" s="2"/>
      <c r="N197" s="221"/>
      <c r="O197" s="2"/>
      <c r="P197" s="221"/>
      <c r="Q197" s="2"/>
      <c r="R197" s="221"/>
      <c r="S197" s="2"/>
      <c r="T197" s="169" t="str">
        <f t="shared" si="15"/>
        <v/>
      </c>
      <c r="U197" s="39" t="str">
        <f t="shared" si="16"/>
        <v/>
      </c>
      <c r="V197" s="170"/>
      <c r="W197" s="40"/>
      <c r="X197" s="41" t="str">
        <f t="shared" si="17"/>
        <v/>
      </c>
      <c r="Y197" s="205" t="str">
        <f t="shared" si="12"/>
        <v/>
      </c>
      <c r="Z197" s="205" t="str">
        <f t="shared" si="13"/>
        <v/>
      </c>
      <c r="AA197" s="163">
        <f t="shared" si="14"/>
        <v>0</v>
      </c>
    </row>
    <row r="198" spans="1:27" ht="26.1" customHeight="1" thickTop="1" thickBot="1">
      <c r="A198" s="32"/>
      <c r="B198" s="33"/>
      <c r="C198" s="32"/>
      <c r="D198" s="218"/>
      <c r="E198" s="219"/>
      <c r="F198" s="220"/>
      <c r="G198" s="34"/>
      <c r="H198" s="221"/>
      <c r="I198" s="2"/>
      <c r="J198" s="221"/>
      <c r="K198" s="2"/>
      <c r="L198" s="221"/>
      <c r="M198" s="2"/>
      <c r="N198" s="221"/>
      <c r="O198" s="2"/>
      <c r="P198" s="221"/>
      <c r="Q198" s="2"/>
      <c r="R198" s="221"/>
      <c r="S198" s="2"/>
      <c r="T198" s="169" t="str">
        <f t="shared" si="15"/>
        <v/>
      </c>
      <c r="U198" s="39" t="str">
        <f t="shared" si="16"/>
        <v/>
      </c>
      <c r="V198" s="170"/>
      <c r="W198" s="40"/>
      <c r="X198" s="41" t="str">
        <f t="shared" si="17"/>
        <v/>
      </c>
      <c r="Y198" s="205" t="str">
        <f t="shared" si="12"/>
        <v/>
      </c>
      <c r="Z198" s="205" t="str">
        <f t="shared" si="13"/>
        <v/>
      </c>
      <c r="AA198" s="163">
        <f t="shared" si="14"/>
        <v>0</v>
      </c>
    </row>
    <row r="199" spans="1:27" ht="26.1" customHeight="1" thickTop="1" thickBot="1">
      <c r="A199" s="32"/>
      <c r="B199" s="33"/>
      <c r="C199" s="32"/>
      <c r="D199" s="218"/>
      <c r="E199" s="219"/>
      <c r="F199" s="220"/>
      <c r="G199" s="34"/>
      <c r="H199" s="221"/>
      <c r="I199" s="2"/>
      <c r="J199" s="221"/>
      <c r="K199" s="2"/>
      <c r="L199" s="221"/>
      <c r="M199" s="2"/>
      <c r="N199" s="221"/>
      <c r="O199" s="2"/>
      <c r="P199" s="221"/>
      <c r="Q199" s="2"/>
      <c r="R199" s="221"/>
      <c r="S199" s="2"/>
      <c r="T199" s="169" t="str">
        <f t="shared" si="15"/>
        <v/>
      </c>
      <c r="U199" s="39" t="str">
        <f t="shared" si="16"/>
        <v/>
      </c>
      <c r="V199" s="170"/>
      <c r="W199" s="40"/>
      <c r="X199" s="41" t="str">
        <f t="shared" si="17"/>
        <v/>
      </c>
      <c r="Y199" s="205" t="str">
        <f t="shared" si="12"/>
        <v/>
      </c>
      <c r="Z199" s="205" t="str">
        <f t="shared" si="13"/>
        <v/>
      </c>
      <c r="AA199" s="163">
        <f t="shared" si="14"/>
        <v>0</v>
      </c>
    </row>
    <row r="200" spans="1:27" ht="26.1" customHeight="1" thickTop="1" thickBot="1">
      <c r="A200" s="32"/>
      <c r="B200" s="33"/>
      <c r="C200" s="32"/>
      <c r="D200" s="218"/>
      <c r="E200" s="219"/>
      <c r="F200" s="220"/>
      <c r="G200" s="34"/>
      <c r="H200" s="221"/>
      <c r="I200" s="2"/>
      <c r="J200" s="221"/>
      <c r="K200" s="2"/>
      <c r="L200" s="221"/>
      <c r="M200" s="2"/>
      <c r="N200" s="221"/>
      <c r="O200" s="2"/>
      <c r="P200" s="221"/>
      <c r="Q200" s="2"/>
      <c r="R200" s="221"/>
      <c r="S200" s="2"/>
      <c r="T200" s="169" t="str">
        <f t="shared" si="15"/>
        <v/>
      </c>
      <c r="U200" s="39" t="str">
        <f t="shared" si="16"/>
        <v/>
      </c>
      <c r="V200" s="170"/>
      <c r="W200" s="40"/>
      <c r="X200" s="41" t="str">
        <f t="shared" si="17"/>
        <v/>
      </c>
      <c r="Y200" s="205" t="str">
        <f t="shared" si="12"/>
        <v/>
      </c>
      <c r="Z200" s="205" t="str">
        <f t="shared" si="13"/>
        <v/>
      </c>
      <c r="AA200" s="163">
        <f t="shared" si="14"/>
        <v>0</v>
      </c>
    </row>
    <row r="201" spans="1:27" ht="26.1" customHeight="1" thickTop="1" thickBot="1">
      <c r="A201" s="32"/>
      <c r="B201" s="33"/>
      <c r="C201" s="32"/>
      <c r="D201" s="218"/>
      <c r="E201" s="219"/>
      <c r="F201" s="220"/>
      <c r="G201" s="34"/>
      <c r="H201" s="221"/>
      <c r="I201" s="2"/>
      <c r="J201" s="221"/>
      <c r="K201" s="2"/>
      <c r="L201" s="221"/>
      <c r="M201" s="2"/>
      <c r="N201" s="221"/>
      <c r="O201" s="2"/>
      <c r="P201" s="221"/>
      <c r="Q201" s="2"/>
      <c r="R201" s="221"/>
      <c r="S201" s="2"/>
      <c r="T201" s="169" t="str">
        <f t="shared" si="15"/>
        <v/>
      </c>
      <c r="U201" s="39" t="str">
        <f t="shared" si="16"/>
        <v/>
      </c>
      <c r="V201" s="170"/>
      <c r="W201" s="40"/>
      <c r="X201" s="41" t="str">
        <f t="shared" si="17"/>
        <v/>
      </c>
      <c r="Y201" s="205" t="str">
        <f t="shared" si="12"/>
        <v/>
      </c>
      <c r="Z201" s="205" t="str">
        <f t="shared" si="13"/>
        <v/>
      </c>
      <c r="AA201" s="163">
        <f t="shared" si="14"/>
        <v>0</v>
      </c>
    </row>
    <row r="202" spans="1:27" ht="26.1" customHeight="1" thickTop="1" thickBot="1">
      <c r="A202" s="32"/>
      <c r="B202" s="33"/>
      <c r="C202" s="32"/>
      <c r="D202" s="218"/>
      <c r="E202" s="219"/>
      <c r="F202" s="220"/>
      <c r="G202" s="34"/>
      <c r="H202" s="221"/>
      <c r="I202" s="2"/>
      <c r="J202" s="221"/>
      <c r="K202" s="2"/>
      <c r="L202" s="221"/>
      <c r="M202" s="2"/>
      <c r="N202" s="221"/>
      <c r="O202" s="2"/>
      <c r="P202" s="221"/>
      <c r="Q202" s="2"/>
      <c r="R202" s="221"/>
      <c r="S202" s="2"/>
      <c r="T202" s="169" t="str">
        <f t="shared" si="15"/>
        <v/>
      </c>
      <c r="U202" s="39" t="str">
        <f t="shared" si="16"/>
        <v/>
      </c>
      <c r="V202" s="170"/>
      <c r="W202" s="40"/>
      <c r="X202" s="41" t="str">
        <f t="shared" si="17"/>
        <v/>
      </c>
      <c r="Y202" s="205" t="str">
        <f t="shared" si="12"/>
        <v/>
      </c>
      <c r="Z202" s="205" t="str">
        <f t="shared" si="13"/>
        <v/>
      </c>
      <c r="AA202" s="163">
        <f t="shared" si="14"/>
        <v>0</v>
      </c>
    </row>
    <row r="203" spans="1:27" ht="26.1" customHeight="1" thickTop="1" thickBot="1">
      <c r="A203" s="32"/>
      <c r="B203" s="33"/>
      <c r="C203" s="32"/>
      <c r="D203" s="218"/>
      <c r="E203" s="219"/>
      <c r="F203" s="220"/>
      <c r="G203" s="34"/>
      <c r="H203" s="221"/>
      <c r="I203" s="2"/>
      <c r="J203" s="221"/>
      <c r="K203" s="2"/>
      <c r="L203" s="221"/>
      <c r="M203" s="2"/>
      <c r="N203" s="221"/>
      <c r="O203" s="2"/>
      <c r="P203" s="221"/>
      <c r="Q203" s="2"/>
      <c r="R203" s="221"/>
      <c r="S203" s="2"/>
      <c r="T203" s="169" t="str">
        <f t="shared" si="15"/>
        <v/>
      </c>
      <c r="U203" s="39" t="str">
        <f t="shared" si="16"/>
        <v/>
      </c>
      <c r="V203" s="170"/>
      <c r="W203" s="40"/>
      <c r="X203" s="41" t="str">
        <f t="shared" si="17"/>
        <v/>
      </c>
      <c r="Y203" s="205" t="str">
        <f t="shared" si="12"/>
        <v/>
      </c>
      <c r="Z203" s="205" t="str">
        <f t="shared" si="13"/>
        <v/>
      </c>
      <c r="AA203" s="163">
        <f t="shared" si="14"/>
        <v>0</v>
      </c>
    </row>
    <row r="204" spans="1:27" ht="26.1" customHeight="1" thickTop="1" thickBot="1">
      <c r="A204" s="32"/>
      <c r="B204" s="33"/>
      <c r="C204" s="32"/>
      <c r="D204" s="218"/>
      <c r="E204" s="219"/>
      <c r="F204" s="220"/>
      <c r="G204" s="34"/>
      <c r="H204" s="221"/>
      <c r="I204" s="2"/>
      <c r="J204" s="221"/>
      <c r="K204" s="2"/>
      <c r="L204" s="221"/>
      <c r="M204" s="2"/>
      <c r="N204" s="221"/>
      <c r="O204" s="2"/>
      <c r="P204" s="221"/>
      <c r="Q204" s="2"/>
      <c r="R204" s="221"/>
      <c r="S204" s="2"/>
      <c r="T204" s="169" t="str">
        <f t="shared" si="15"/>
        <v/>
      </c>
      <c r="U204" s="39" t="str">
        <f t="shared" si="16"/>
        <v/>
      </c>
      <c r="V204" s="170"/>
      <c r="W204" s="40"/>
      <c r="X204" s="41" t="str">
        <f t="shared" si="17"/>
        <v/>
      </c>
      <c r="Y204" s="205" t="str">
        <f t="shared" si="12"/>
        <v/>
      </c>
      <c r="Z204" s="205" t="str">
        <f t="shared" si="13"/>
        <v/>
      </c>
      <c r="AA204" s="163">
        <f t="shared" si="14"/>
        <v>0</v>
      </c>
    </row>
    <row r="205" spans="1:27" ht="26.1" customHeight="1" thickTop="1" thickBot="1">
      <c r="A205" s="32"/>
      <c r="B205" s="33"/>
      <c r="C205" s="32"/>
      <c r="D205" s="218"/>
      <c r="E205" s="219"/>
      <c r="F205" s="220"/>
      <c r="G205" s="34"/>
      <c r="H205" s="221"/>
      <c r="I205" s="2"/>
      <c r="J205" s="221"/>
      <c r="K205" s="2"/>
      <c r="L205" s="221"/>
      <c r="M205" s="2"/>
      <c r="N205" s="221"/>
      <c r="O205" s="2"/>
      <c r="P205" s="221"/>
      <c r="Q205" s="2"/>
      <c r="R205" s="221"/>
      <c r="S205" s="2"/>
      <c r="T205" s="169" t="str">
        <f t="shared" si="15"/>
        <v/>
      </c>
      <c r="U205" s="39" t="str">
        <f t="shared" si="16"/>
        <v/>
      </c>
      <c r="V205" s="170"/>
      <c r="W205" s="40"/>
      <c r="X205" s="41" t="str">
        <f t="shared" si="17"/>
        <v/>
      </c>
      <c r="Y205" s="205" t="str">
        <f t="shared" si="12"/>
        <v/>
      </c>
      <c r="Z205" s="205" t="str">
        <f t="shared" si="13"/>
        <v/>
      </c>
      <c r="AA205" s="163">
        <f t="shared" si="14"/>
        <v>0</v>
      </c>
    </row>
    <row r="206" spans="1:27" ht="26.1" customHeight="1" thickTop="1" thickBot="1">
      <c r="A206" s="32"/>
      <c r="B206" s="33"/>
      <c r="C206" s="32"/>
      <c r="D206" s="218"/>
      <c r="E206" s="219"/>
      <c r="F206" s="220"/>
      <c r="G206" s="34"/>
      <c r="H206" s="221"/>
      <c r="I206" s="2"/>
      <c r="J206" s="221"/>
      <c r="K206" s="2"/>
      <c r="L206" s="221"/>
      <c r="M206" s="2"/>
      <c r="N206" s="221"/>
      <c r="O206" s="2"/>
      <c r="P206" s="221"/>
      <c r="Q206" s="2"/>
      <c r="R206" s="221"/>
      <c r="S206" s="2"/>
      <c r="T206" s="169" t="str">
        <f t="shared" si="15"/>
        <v/>
      </c>
      <c r="U206" s="39" t="str">
        <f t="shared" si="16"/>
        <v/>
      </c>
      <c r="V206" s="170"/>
      <c r="W206" s="40"/>
      <c r="X206" s="41" t="str">
        <f t="shared" si="17"/>
        <v/>
      </c>
      <c r="Y206" s="205" t="str">
        <f t="shared" ref="Y206:Y269" si="18">IF(AND(COUNTA(G206)=1,COUNTIF(T206:U206,"x")=0),1,"")</f>
        <v/>
      </c>
      <c r="Z206" s="205" t="str">
        <f t="shared" ref="Z206:Z269" si="19">IF(AND($Y206=1,F206="x"),1,"")</f>
        <v/>
      </c>
      <c r="AA206" s="163">
        <f t="shared" ref="AA206:AA269" si="20">IF(AND(U206="X",F206="X"),1,0)</f>
        <v>0</v>
      </c>
    </row>
    <row r="207" spans="1:27" ht="26.1" customHeight="1" thickTop="1" thickBot="1">
      <c r="A207" s="32"/>
      <c r="B207" s="33"/>
      <c r="C207" s="32"/>
      <c r="D207" s="218"/>
      <c r="E207" s="219"/>
      <c r="F207" s="220"/>
      <c r="G207" s="34"/>
      <c r="H207" s="221"/>
      <c r="I207" s="2"/>
      <c r="J207" s="221"/>
      <c r="K207" s="2"/>
      <c r="L207" s="221"/>
      <c r="M207" s="2"/>
      <c r="N207" s="221"/>
      <c r="O207" s="2"/>
      <c r="P207" s="221"/>
      <c r="Q207" s="2"/>
      <c r="R207" s="221"/>
      <c r="S207" s="2"/>
      <c r="T207" s="169" t="str">
        <f t="shared" ref="T207:T270" si="21">IF(AND(COUNTA(I207,K207,M207,O207,Q207,S207)=0,COUNTA(H207,J207,L207,N207,P207,R207)=6),"x","")</f>
        <v/>
      </c>
      <c r="U207" s="39" t="str">
        <f t="shared" ref="U207:U270" si="22">IF(COUNTA(I207,K207,M207,O207,Q207,S207)=1,"x","")</f>
        <v/>
      </c>
      <c r="V207" s="170"/>
      <c r="W207" s="40"/>
      <c r="X207" s="41" t="str">
        <f t="shared" ref="X207:X270" si="23">IF(AND(T207="x",U207="",V207&gt;0),EDATE(V207,$X$9),"")</f>
        <v/>
      </c>
      <c r="Y207" s="205" t="str">
        <f t="shared" si="18"/>
        <v/>
      </c>
      <c r="Z207" s="205" t="str">
        <f t="shared" si="19"/>
        <v/>
      </c>
      <c r="AA207" s="163">
        <f t="shared" si="20"/>
        <v>0</v>
      </c>
    </row>
    <row r="208" spans="1:27" ht="26.1" customHeight="1" thickTop="1" thickBot="1">
      <c r="A208" s="32"/>
      <c r="B208" s="33"/>
      <c r="C208" s="32"/>
      <c r="D208" s="218"/>
      <c r="E208" s="219"/>
      <c r="F208" s="220"/>
      <c r="G208" s="34"/>
      <c r="H208" s="221"/>
      <c r="I208" s="2"/>
      <c r="J208" s="221"/>
      <c r="K208" s="2"/>
      <c r="L208" s="221"/>
      <c r="M208" s="2"/>
      <c r="N208" s="221"/>
      <c r="O208" s="2"/>
      <c r="P208" s="221"/>
      <c r="Q208" s="2"/>
      <c r="R208" s="221"/>
      <c r="S208" s="2"/>
      <c r="T208" s="169" t="str">
        <f t="shared" si="21"/>
        <v/>
      </c>
      <c r="U208" s="39" t="str">
        <f t="shared" si="22"/>
        <v/>
      </c>
      <c r="V208" s="170"/>
      <c r="W208" s="40"/>
      <c r="X208" s="41" t="str">
        <f t="shared" si="23"/>
        <v/>
      </c>
      <c r="Y208" s="205" t="str">
        <f t="shared" si="18"/>
        <v/>
      </c>
      <c r="Z208" s="205" t="str">
        <f t="shared" si="19"/>
        <v/>
      </c>
      <c r="AA208" s="163">
        <f t="shared" si="20"/>
        <v>0</v>
      </c>
    </row>
    <row r="209" spans="1:27" ht="26.1" customHeight="1" thickTop="1" thickBot="1">
      <c r="A209" s="32"/>
      <c r="B209" s="33"/>
      <c r="C209" s="32"/>
      <c r="D209" s="218"/>
      <c r="E209" s="219"/>
      <c r="F209" s="220"/>
      <c r="G209" s="34"/>
      <c r="H209" s="221"/>
      <c r="I209" s="2"/>
      <c r="J209" s="221"/>
      <c r="K209" s="2"/>
      <c r="L209" s="221"/>
      <c r="M209" s="2"/>
      <c r="N209" s="221"/>
      <c r="O209" s="2"/>
      <c r="P209" s="221"/>
      <c r="Q209" s="2"/>
      <c r="R209" s="221"/>
      <c r="S209" s="2"/>
      <c r="T209" s="169" t="str">
        <f t="shared" si="21"/>
        <v/>
      </c>
      <c r="U209" s="39" t="str">
        <f t="shared" si="22"/>
        <v/>
      </c>
      <c r="V209" s="170"/>
      <c r="W209" s="40"/>
      <c r="X209" s="41" t="str">
        <f t="shared" si="23"/>
        <v/>
      </c>
      <c r="Y209" s="205" t="str">
        <f t="shared" si="18"/>
        <v/>
      </c>
      <c r="Z209" s="205" t="str">
        <f t="shared" si="19"/>
        <v/>
      </c>
      <c r="AA209" s="163">
        <f t="shared" si="20"/>
        <v>0</v>
      </c>
    </row>
    <row r="210" spans="1:27" ht="26.1" customHeight="1" thickTop="1" thickBot="1">
      <c r="A210" s="32"/>
      <c r="B210" s="33"/>
      <c r="C210" s="32"/>
      <c r="D210" s="218"/>
      <c r="E210" s="219"/>
      <c r="F210" s="220"/>
      <c r="G210" s="34"/>
      <c r="H210" s="221"/>
      <c r="I210" s="2"/>
      <c r="J210" s="221"/>
      <c r="K210" s="2"/>
      <c r="L210" s="221"/>
      <c r="M210" s="2"/>
      <c r="N210" s="221"/>
      <c r="O210" s="2"/>
      <c r="P210" s="221"/>
      <c r="Q210" s="2"/>
      <c r="R210" s="221"/>
      <c r="S210" s="2"/>
      <c r="T210" s="169" t="str">
        <f t="shared" si="21"/>
        <v/>
      </c>
      <c r="U210" s="39" t="str">
        <f t="shared" si="22"/>
        <v/>
      </c>
      <c r="V210" s="170"/>
      <c r="W210" s="40"/>
      <c r="X210" s="41" t="str">
        <f t="shared" si="23"/>
        <v/>
      </c>
      <c r="Y210" s="205" t="str">
        <f t="shared" si="18"/>
        <v/>
      </c>
      <c r="Z210" s="205" t="str">
        <f t="shared" si="19"/>
        <v/>
      </c>
      <c r="AA210" s="163">
        <f t="shared" si="20"/>
        <v>0</v>
      </c>
    </row>
    <row r="211" spans="1:27" ht="26.1" customHeight="1" thickTop="1" thickBot="1">
      <c r="A211" s="32"/>
      <c r="B211" s="33"/>
      <c r="C211" s="32"/>
      <c r="D211" s="218"/>
      <c r="E211" s="219"/>
      <c r="F211" s="220"/>
      <c r="G211" s="34"/>
      <c r="H211" s="221"/>
      <c r="I211" s="2"/>
      <c r="J211" s="221"/>
      <c r="K211" s="2"/>
      <c r="L211" s="221"/>
      <c r="M211" s="2"/>
      <c r="N211" s="221"/>
      <c r="O211" s="2"/>
      <c r="P211" s="221"/>
      <c r="Q211" s="2"/>
      <c r="R211" s="221"/>
      <c r="S211" s="2"/>
      <c r="T211" s="169" t="str">
        <f t="shared" si="21"/>
        <v/>
      </c>
      <c r="U211" s="39" t="str">
        <f t="shared" si="22"/>
        <v/>
      </c>
      <c r="V211" s="170"/>
      <c r="W211" s="40"/>
      <c r="X211" s="41" t="str">
        <f t="shared" si="23"/>
        <v/>
      </c>
      <c r="Y211" s="205" t="str">
        <f t="shared" si="18"/>
        <v/>
      </c>
      <c r="Z211" s="205" t="str">
        <f t="shared" si="19"/>
        <v/>
      </c>
      <c r="AA211" s="163">
        <f t="shared" si="20"/>
        <v>0</v>
      </c>
    </row>
    <row r="212" spans="1:27" ht="26.1" customHeight="1" thickTop="1" thickBot="1">
      <c r="A212" s="32"/>
      <c r="B212" s="33"/>
      <c r="C212" s="32"/>
      <c r="D212" s="218"/>
      <c r="E212" s="219"/>
      <c r="F212" s="220"/>
      <c r="G212" s="34"/>
      <c r="H212" s="221"/>
      <c r="I212" s="2"/>
      <c r="J212" s="221"/>
      <c r="K212" s="2"/>
      <c r="L212" s="221"/>
      <c r="M212" s="2"/>
      <c r="N212" s="221"/>
      <c r="O212" s="2"/>
      <c r="P212" s="221"/>
      <c r="Q212" s="2"/>
      <c r="R212" s="221"/>
      <c r="S212" s="2"/>
      <c r="T212" s="169" t="str">
        <f t="shared" si="21"/>
        <v/>
      </c>
      <c r="U212" s="39" t="str">
        <f t="shared" si="22"/>
        <v/>
      </c>
      <c r="V212" s="170"/>
      <c r="W212" s="40"/>
      <c r="X212" s="41" t="str">
        <f t="shared" si="23"/>
        <v/>
      </c>
      <c r="Y212" s="205" t="str">
        <f t="shared" si="18"/>
        <v/>
      </c>
      <c r="Z212" s="205" t="str">
        <f t="shared" si="19"/>
        <v/>
      </c>
      <c r="AA212" s="163">
        <f t="shared" si="20"/>
        <v>0</v>
      </c>
    </row>
    <row r="213" spans="1:27" ht="26.1" customHeight="1" thickTop="1" thickBot="1">
      <c r="A213" s="32"/>
      <c r="B213" s="33"/>
      <c r="C213" s="32"/>
      <c r="D213" s="218"/>
      <c r="E213" s="219"/>
      <c r="F213" s="220"/>
      <c r="G213" s="34"/>
      <c r="H213" s="221"/>
      <c r="I213" s="2"/>
      <c r="J213" s="221"/>
      <c r="K213" s="2"/>
      <c r="L213" s="221"/>
      <c r="M213" s="2"/>
      <c r="N213" s="221"/>
      <c r="O213" s="2"/>
      <c r="P213" s="221"/>
      <c r="Q213" s="2"/>
      <c r="R213" s="221"/>
      <c r="S213" s="2"/>
      <c r="T213" s="169" t="str">
        <f t="shared" si="21"/>
        <v/>
      </c>
      <c r="U213" s="39" t="str">
        <f t="shared" si="22"/>
        <v/>
      </c>
      <c r="V213" s="170"/>
      <c r="W213" s="40"/>
      <c r="X213" s="41" t="str">
        <f t="shared" si="23"/>
        <v/>
      </c>
      <c r="Y213" s="205" t="str">
        <f t="shared" si="18"/>
        <v/>
      </c>
      <c r="Z213" s="205" t="str">
        <f t="shared" si="19"/>
        <v/>
      </c>
      <c r="AA213" s="163">
        <f t="shared" si="20"/>
        <v>0</v>
      </c>
    </row>
    <row r="214" spans="1:27" ht="26.1" customHeight="1" thickTop="1" thickBot="1">
      <c r="A214" s="32"/>
      <c r="B214" s="33"/>
      <c r="C214" s="32"/>
      <c r="D214" s="218"/>
      <c r="E214" s="219"/>
      <c r="F214" s="220"/>
      <c r="G214" s="34"/>
      <c r="H214" s="221"/>
      <c r="I214" s="2"/>
      <c r="J214" s="221"/>
      <c r="K214" s="2"/>
      <c r="L214" s="221"/>
      <c r="M214" s="2"/>
      <c r="N214" s="221"/>
      <c r="O214" s="2"/>
      <c r="P214" s="221"/>
      <c r="Q214" s="2"/>
      <c r="R214" s="221"/>
      <c r="S214" s="2"/>
      <c r="T214" s="169" t="str">
        <f t="shared" si="21"/>
        <v/>
      </c>
      <c r="U214" s="39" t="str">
        <f t="shared" si="22"/>
        <v/>
      </c>
      <c r="V214" s="170"/>
      <c r="W214" s="40"/>
      <c r="X214" s="41" t="str">
        <f t="shared" si="23"/>
        <v/>
      </c>
      <c r="Y214" s="205" t="str">
        <f t="shared" si="18"/>
        <v/>
      </c>
      <c r="Z214" s="205" t="str">
        <f t="shared" si="19"/>
        <v/>
      </c>
      <c r="AA214" s="163">
        <f t="shared" si="20"/>
        <v>0</v>
      </c>
    </row>
    <row r="215" spans="1:27" ht="26.1" customHeight="1" thickTop="1" thickBot="1">
      <c r="A215" s="32"/>
      <c r="B215" s="33"/>
      <c r="C215" s="32"/>
      <c r="D215" s="218"/>
      <c r="E215" s="219"/>
      <c r="F215" s="220"/>
      <c r="G215" s="34"/>
      <c r="H215" s="221"/>
      <c r="I215" s="2"/>
      <c r="J215" s="221"/>
      <c r="K215" s="2"/>
      <c r="L215" s="221"/>
      <c r="M215" s="2"/>
      <c r="N215" s="221"/>
      <c r="O215" s="2"/>
      <c r="P215" s="221"/>
      <c r="Q215" s="2"/>
      <c r="R215" s="221"/>
      <c r="S215" s="2"/>
      <c r="T215" s="169" t="str">
        <f t="shared" si="21"/>
        <v/>
      </c>
      <c r="U215" s="39" t="str">
        <f t="shared" si="22"/>
        <v/>
      </c>
      <c r="V215" s="170"/>
      <c r="W215" s="40"/>
      <c r="X215" s="41" t="str">
        <f t="shared" si="23"/>
        <v/>
      </c>
      <c r="Y215" s="205" t="str">
        <f t="shared" si="18"/>
        <v/>
      </c>
      <c r="Z215" s="205" t="str">
        <f t="shared" si="19"/>
        <v/>
      </c>
      <c r="AA215" s="163">
        <f t="shared" si="20"/>
        <v>0</v>
      </c>
    </row>
    <row r="216" spans="1:27" ht="26.1" customHeight="1" thickTop="1" thickBot="1">
      <c r="A216" s="32"/>
      <c r="B216" s="33"/>
      <c r="C216" s="32"/>
      <c r="D216" s="218"/>
      <c r="E216" s="219"/>
      <c r="F216" s="220"/>
      <c r="G216" s="34"/>
      <c r="H216" s="221"/>
      <c r="I216" s="2"/>
      <c r="J216" s="221"/>
      <c r="K216" s="2"/>
      <c r="L216" s="221"/>
      <c r="M216" s="2"/>
      <c r="N216" s="221"/>
      <c r="O216" s="2"/>
      <c r="P216" s="221"/>
      <c r="Q216" s="2"/>
      <c r="R216" s="221"/>
      <c r="S216" s="2"/>
      <c r="T216" s="169" t="str">
        <f t="shared" si="21"/>
        <v/>
      </c>
      <c r="U216" s="39" t="str">
        <f t="shared" si="22"/>
        <v/>
      </c>
      <c r="V216" s="170"/>
      <c r="W216" s="40"/>
      <c r="X216" s="41" t="str">
        <f t="shared" si="23"/>
        <v/>
      </c>
      <c r="Y216" s="205" t="str">
        <f t="shared" si="18"/>
        <v/>
      </c>
      <c r="Z216" s="205" t="str">
        <f t="shared" si="19"/>
        <v/>
      </c>
      <c r="AA216" s="163">
        <f t="shared" si="20"/>
        <v>0</v>
      </c>
    </row>
    <row r="217" spans="1:27" ht="26.1" customHeight="1" thickTop="1" thickBot="1">
      <c r="A217" s="32"/>
      <c r="B217" s="33"/>
      <c r="C217" s="32"/>
      <c r="D217" s="218"/>
      <c r="E217" s="219"/>
      <c r="F217" s="220"/>
      <c r="G217" s="34"/>
      <c r="H217" s="221"/>
      <c r="I217" s="2"/>
      <c r="J217" s="221"/>
      <c r="K217" s="2"/>
      <c r="L217" s="221"/>
      <c r="M217" s="2"/>
      <c r="N217" s="221"/>
      <c r="O217" s="2"/>
      <c r="P217" s="221"/>
      <c r="Q217" s="2"/>
      <c r="R217" s="221"/>
      <c r="S217" s="2"/>
      <c r="T217" s="169" t="str">
        <f t="shared" si="21"/>
        <v/>
      </c>
      <c r="U217" s="39" t="str">
        <f t="shared" si="22"/>
        <v/>
      </c>
      <c r="V217" s="170"/>
      <c r="W217" s="40"/>
      <c r="X217" s="41" t="str">
        <f t="shared" si="23"/>
        <v/>
      </c>
      <c r="Y217" s="205" t="str">
        <f t="shared" si="18"/>
        <v/>
      </c>
      <c r="Z217" s="205" t="str">
        <f t="shared" si="19"/>
        <v/>
      </c>
      <c r="AA217" s="163">
        <f t="shared" si="20"/>
        <v>0</v>
      </c>
    </row>
    <row r="218" spans="1:27" ht="26.1" customHeight="1" thickTop="1" thickBot="1">
      <c r="A218" s="32"/>
      <c r="B218" s="33"/>
      <c r="C218" s="32"/>
      <c r="D218" s="218"/>
      <c r="E218" s="219"/>
      <c r="F218" s="220"/>
      <c r="G218" s="34"/>
      <c r="H218" s="221"/>
      <c r="I218" s="2"/>
      <c r="J218" s="221"/>
      <c r="K218" s="2"/>
      <c r="L218" s="221"/>
      <c r="M218" s="2"/>
      <c r="N218" s="221"/>
      <c r="O218" s="2"/>
      <c r="P218" s="221"/>
      <c r="Q218" s="2"/>
      <c r="R218" s="221"/>
      <c r="S218" s="2"/>
      <c r="T218" s="169" t="str">
        <f t="shared" si="21"/>
        <v/>
      </c>
      <c r="U218" s="39" t="str">
        <f t="shared" si="22"/>
        <v/>
      </c>
      <c r="V218" s="170"/>
      <c r="W218" s="40"/>
      <c r="X218" s="41" t="str">
        <f t="shared" si="23"/>
        <v/>
      </c>
      <c r="Y218" s="205" t="str">
        <f t="shared" si="18"/>
        <v/>
      </c>
      <c r="Z218" s="205" t="str">
        <f t="shared" si="19"/>
        <v/>
      </c>
      <c r="AA218" s="163">
        <f t="shared" si="20"/>
        <v>0</v>
      </c>
    </row>
    <row r="219" spans="1:27" ht="26.1" customHeight="1" thickTop="1" thickBot="1">
      <c r="A219" s="32"/>
      <c r="B219" s="33"/>
      <c r="C219" s="32"/>
      <c r="D219" s="218"/>
      <c r="E219" s="219"/>
      <c r="F219" s="220"/>
      <c r="G219" s="34"/>
      <c r="H219" s="221"/>
      <c r="I219" s="2"/>
      <c r="J219" s="221"/>
      <c r="K219" s="2"/>
      <c r="L219" s="221"/>
      <c r="M219" s="2"/>
      <c r="N219" s="221"/>
      <c r="O219" s="2"/>
      <c r="P219" s="221"/>
      <c r="Q219" s="2"/>
      <c r="R219" s="221"/>
      <c r="S219" s="2"/>
      <c r="T219" s="169" t="str">
        <f t="shared" si="21"/>
        <v/>
      </c>
      <c r="U219" s="39" t="str">
        <f t="shared" si="22"/>
        <v/>
      </c>
      <c r="V219" s="170"/>
      <c r="W219" s="40"/>
      <c r="X219" s="41" t="str">
        <f t="shared" si="23"/>
        <v/>
      </c>
      <c r="Y219" s="205" t="str">
        <f t="shared" si="18"/>
        <v/>
      </c>
      <c r="Z219" s="205" t="str">
        <f t="shared" si="19"/>
        <v/>
      </c>
      <c r="AA219" s="163">
        <f t="shared" si="20"/>
        <v>0</v>
      </c>
    </row>
    <row r="220" spans="1:27" ht="26.1" customHeight="1" thickTop="1" thickBot="1">
      <c r="A220" s="32"/>
      <c r="B220" s="33"/>
      <c r="C220" s="32"/>
      <c r="D220" s="218"/>
      <c r="E220" s="219"/>
      <c r="F220" s="220"/>
      <c r="G220" s="34"/>
      <c r="H220" s="221"/>
      <c r="I220" s="2"/>
      <c r="J220" s="221"/>
      <c r="K220" s="2"/>
      <c r="L220" s="221"/>
      <c r="M220" s="2"/>
      <c r="N220" s="221"/>
      <c r="O220" s="2"/>
      <c r="P220" s="221"/>
      <c r="Q220" s="2"/>
      <c r="R220" s="221"/>
      <c r="S220" s="2"/>
      <c r="T220" s="169" t="str">
        <f t="shared" si="21"/>
        <v/>
      </c>
      <c r="U220" s="39" t="str">
        <f t="shared" si="22"/>
        <v/>
      </c>
      <c r="V220" s="170"/>
      <c r="W220" s="40"/>
      <c r="X220" s="41" t="str">
        <f t="shared" si="23"/>
        <v/>
      </c>
      <c r="Y220" s="205" t="str">
        <f t="shared" si="18"/>
        <v/>
      </c>
      <c r="Z220" s="205" t="str">
        <f t="shared" si="19"/>
        <v/>
      </c>
      <c r="AA220" s="163">
        <f t="shared" si="20"/>
        <v>0</v>
      </c>
    </row>
    <row r="221" spans="1:27" ht="26.1" customHeight="1" thickTop="1" thickBot="1">
      <c r="A221" s="32"/>
      <c r="B221" s="33"/>
      <c r="C221" s="32"/>
      <c r="D221" s="218"/>
      <c r="E221" s="219"/>
      <c r="F221" s="220"/>
      <c r="G221" s="34"/>
      <c r="H221" s="221"/>
      <c r="I221" s="2"/>
      <c r="J221" s="221"/>
      <c r="K221" s="2"/>
      <c r="L221" s="221"/>
      <c r="M221" s="2"/>
      <c r="N221" s="221"/>
      <c r="O221" s="2"/>
      <c r="P221" s="221"/>
      <c r="Q221" s="2"/>
      <c r="R221" s="221"/>
      <c r="S221" s="2"/>
      <c r="T221" s="169" t="str">
        <f t="shared" si="21"/>
        <v/>
      </c>
      <c r="U221" s="39" t="str">
        <f t="shared" si="22"/>
        <v/>
      </c>
      <c r="V221" s="170"/>
      <c r="W221" s="40"/>
      <c r="X221" s="41" t="str">
        <f t="shared" si="23"/>
        <v/>
      </c>
      <c r="Y221" s="205" t="str">
        <f t="shared" si="18"/>
        <v/>
      </c>
      <c r="Z221" s="205" t="str">
        <f t="shared" si="19"/>
        <v/>
      </c>
      <c r="AA221" s="163">
        <f t="shared" si="20"/>
        <v>0</v>
      </c>
    </row>
    <row r="222" spans="1:27" ht="26.1" customHeight="1" thickTop="1" thickBot="1">
      <c r="A222" s="32"/>
      <c r="B222" s="33"/>
      <c r="C222" s="32"/>
      <c r="D222" s="218"/>
      <c r="E222" s="219"/>
      <c r="F222" s="220"/>
      <c r="G222" s="34"/>
      <c r="H222" s="221"/>
      <c r="I222" s="2"/>
      <c r="J222" s="221"/>
      <c r="K222" s="2"/>
      <c r="L222" s="221"/>
      <c r="M222" s="2"/>
      <c r="N222" s="221"/>
      <c r="O222" s="2"/>
      <c r="P222" s="221"/>
      <c r="Q222" s="2"/>
      <c r="R222" s="221"/>
      <c r="S222" s="2"/>
      <c r="T222" s="169" t="str">
        <f t="shared" si="21"/>
        <v/>
      </c>
      <c r="U222" s="39" t="str">
        <f t="shared" si="22"/>
        <v/>
      </c>
      <c r="V222" s="170"/>
      <c r="W222" s="40"/>
      <c r="X222" s="41" t="str">
        <f t="shared" si="23"/>
        <v/>
      </c>
      <c r="Y222" s="205" t="str">
        <f t="shared" si="18"/>
        <v/>
      </c>
      <c r="Z222" s="205" t="str">
        <f t="shared" si="19"/>
        <v/>
      </c>
      <c r="AA222" s="163">
        <f t="shared" si="20"/>
        <v>0</v>
      </c>
    </row>
    <row r="223" spans="1:27" ht="26.1" customHeight="1" thickTop="1" thickBot="1">
      <c r="A223" s="32"/>
      <c r="B223" s="33"/>
      <c r="C223" s="32"/>
      <c r="D223" s="218"/>
      <c r="E223" s="219"/>
      <c r="F223" s="220"/>
      <c r="G223" s="34"/>
      <c r="H223" s="221"/>
      <c r="I223" s="2"/>
      <c r="J223" s="221"/>
      <c r="K223" s="2"/>
      <c r="L223" s="221"/>
      <c r="M223" s="2"/>
      <c r="N223" s="221"/>
      <c r="O223" s="2"/>
      <c r="P223" s="221"/>
      <c r="Q223" s="2"/>
      <c r="R223" s="221"/>
      <c r="S223" s="2"/>
      <c r="T223" s="169" t="str">
        <f t="shared" si="21"/>
        <v/>
      </c>
      <c r="U223" s="39" t="str">
        <f t="shared" si="22"/>
        <v/>
      </c>
      <c r="V223" s="170"/>
      <c r="W223" s="40"/>
      <c r="X223" s="41" t="str">
        <f t="shared" si="23"/>
        <v/>
      </c>
      <c r="Y223" s="205" t="str">
        <f t="shared" si="18"/>
        <v/>
      </c>
      <c r="Z223" s="205" t="str">
        <f t="shared" si="19"/>
        <v/>
      </c>
      <c r="AA223" s="163">
        <f t="shared" si="20"/>
        <v>0</v>
      </c>
    </row>
    <row r="224" spans="1:27" ht="26.1" customHeight="1" thickTop="1" thickBot="1">
      <c r="A224" s="32"/>
      <c r="B224" s="33"/>
      <c r="C224" s="32"/>
      <c r="D224" s="218"/>
      <c r="E224" s="219"/>
      <c r="F224" s="220"/>
      <c r="G224" s="34"/>
      <c r="H224" s="221"/>
      <c r="I224" s="2"/>
      <c r="J224" s="221"/>
      <c r="K224" s="2"/>
      <c r="L224" s="221"/>
      <c r="M224" s="2"/>
      <c r="N224" s="221"/>
      <c r="O224" s="2"/>
      <c r="P224" s="221"/>
      <c r="Q224" s="2"/>
      <c r="R224" s="221"/>
      <c r="S224" s="2"/>
      <c r="T224" s="169" t="str">
        <f t="shared" si="21"/>
        <v/>
      </c>
      <c r="U224" s="39" t="str">
        <f t="shared" si="22"/>
        <v/>
      </c>
      <c r="V224" s="170"/>
      <c r="W224" s="40"/>
      <c r="X224" s="41" t="str">
        <f t="shared" si="23"/>
        <v/>
      </c>
      <c r="Y224" s="205" t="str">
        <f t="shared" si="18"/>
        <v/>
      </c>
      <c r="Z224" s="205" t="str">
        <f t="shared" si="19"/>
        <v/>
      </c>
      <c r="AA224" s="163">
        <f t="shared" si="20"/>
        <v>0</v>
      </c>
    </row>
    <row r="225" spans="1:27" ht="26.1" customHeight="1" thickTop="1" thickBot="1">
      <c r="A225" s="32"/>
      <c r="B225" s="33"/>
      <c r="C225" s="32"/>
      <c r="D225" s="218"/>
      <c r="E225" s="219"/>
      <c r="F225" s="220"/>
      <c r="G225" s="34"/>
      <c r="H225" s="221"/>
      <c r="I225" s="2"/>
      <c r="J225" s="221"/>
      <c r="K225" s="2"/>
      <c r="L225" s="221"/>
      <c r="M225" s="2"/>
      <c r="N225" s="221"/>
      <c r="O225" s="2"/>
      <c r="P225" s="221"/>
      <c r="Q225" s="2"/>
      <c r="R225" s="221"/>
      <c r="S225" s="2"/>
      <c r="T225" s="169" t="str">
        <f t="shared" si="21"/>
        <v/>
      </c>
      <c r="U225" s="39" t="str">
        <f t="shared" si="22"/>
        <v/>
      </c>
      <c r="V225" s="170"/>
      <c r="W225" s="40"/>
      <c r="X225" s="41" t="str">
        <f t="shared" si="23"/>
        <v/>
      </c>
      <c r="Y225" s="205" t="str">
        <f t="shared" si="18"/>
        <v/>
      </c>
      <c r="Z225" s="205" t="str">
        <f t="shared" si="19"/>
        <v/>
      </c>
      <c r="AA225" s="163">
        <f t="shared" si="20"/>
        <v>0</v>
      </c>
    </row>
    <row r="226" spans="1:27" ht="26.1" customHeight="1" thickTop="1" thickBot="1">
      <c r="A226" s="32"/>
      <c r="B226" s="33"/>
      <c r="C226" s="32"/>
      <c r="D226" s="218"/>
      <c r="E226" s="219"/>
      <c r="F226" s="220"/>
      <c r="G226" s="34"/>
      <c r="H226" s="221"/>
      <c r="I226" s="2"/>
      <c r="J226" s="221"/>
      <c r="K226" s="2"/>
      <c r="L226" s="221"/>
      <c r="M226" s="2"/>
      <c r="N226" s="221"/>
      <c r="O226" s="2"/>
      <c r="P226" s="221"/>
      <c r="Q226" s="2"/>
      <c r="R226" s="221"/>
      <c r="S226" s="2"/>
      <c r="T226" s="169" t="str">
        <f t="shared" si="21"/>
        <v/>
      </c>
      <c r="U226" s="39" t="str">
        <f t="shared" si="22"/>
        <v/>
      </c>
      <c r="V226" s="170"/>
      <c r="W226" s="40"/>
      <c r="X226" s="41" t="str">
        <f t="shared" si="23"/>
        <v/>
      </c>
      <c r="Y226" s="205" t="str">
        <f t="shared" si="18"/>
        <v/>
      </c>
      <c r="Z226" s="205" t="str">
        <f t="shared" si="19"/>
        <v/>
      </c>
      <c r="AA226" s="163">
        <f t="shared" si="20"/>
        <v>0</v>
      </c>
    </row>
    <row r="227" spans="1:27" ht="26.1" customHeight="1" thickTop="1" thickBot="1">
      <c r="A227" s="32"/>
      <c r="B227" s="33"/>
      <c r="C227" s="32"/>
      <c r="D227" s="218"/>
      <c r="E227" s="219"/>
      <c r="F227" s="220"/>
      <c r="G227" s="34"/>
      <c r="H227" s="221"/>
      <c r="I227" s="2"/>
      <c r="J227" s="221"/>
      <c r="K227" s="2"/>
      <c r="L227" s="221"/>
      <c r="M227" s="2"/>
      <c r="N227" s="221"/>
      <c r="O227" s="2"/>
      <c r="P227" s="221"/>
      <c r="Q227" s="2"/>
      <c r="R227" s="221"/>
      <c r="S227" s="2"/>
      <c r="T227" s="169" t="str">
        <f t="shared" si="21"/>
        <v/>
      </c>
      <c r="U227" s="39" t="str">
        <f t="shared" si="22"/>
        <v/>
      </c>
      <c r="V227" s="170"/>
      <c r="W227" s="40"/>
      <c r="X227" s="41" t="str">
        <f t="shared" si="23"/>
        <v/>
      </c>
      <c r="Y227" s="205" t="str">
        <f t="shared" si="18"/>
        <v/>
      </c>
      <c r="Z227" s="205" t="str">
        <f t="shared" si="19"/>
        <v/>
      </c>
      <c r="AA227" s="163">
        <f t="shared" si="20"/>
        <v>0</v>
      </c>
    </row>
    <row r="228" spans="1:27" ht="26.1" customHeight="1" thickTop="1" thickBot="1">
      <c r="A228" s="32"/>
      <c r="B228" s="33"/>
      <c r="C228" s="32"/>
      <c r="D228" s="218"/>
      <c r="E228" s="219"/>
      <c r="F228" s="220"/>
      <c r="G228" s="34"/>
      <c r="H228" s="221"/>
      <c r="I228" s="2"/>
      <c r="J228" s="221"/>
      <c r="K228" s="2"/>
      <c r="L228" s="221"/>
      <c r="M228" s="2"/>
      <c r="N228" s="221"/>
      <c r="O228" s="2"/>
      <c r="P228" s="221"/>
      <c r="Q228" s="2"/>
      <c r="R228" s="221"/>
      <c r="S228" s="2"/>
      <c r="T228" s="169" t="str">
        <f t="shared" si="21"/>
        <v/>
      </c>
      <c r="U228" s="39" t="str">
        <f t="shared" si="22"/>
        <v/>
      </c>
      <c r="V228" s="170"/>
      <c r="W228" s="40"/>
      <c r="X228" s="41" t="str">
        <f t="shared" si="23"/>
        <v/>
      </c>
      <c r="Y228" s="205" t="str">
        <f t="shared" si="18"/>
        <v/>
      </c>
      <c r="Z228" s="205" t="str">
        <f t="shared" si="19"/>
        <v/>
      </c>
      <c r="AA228" s="163">
        <f t="shared" si="20"/>
        <v>0</v>
      </c>
    </row>
    <row r="229" spans="1:27" ht="26.1" customHeight="1" thickTop="1" thickBot="1">
      <c r="A229" s="32"/>
      <c r="B229" s="33"/>
      <c r="C229" s="32"/>
      <c r="D229" s="218"/>
      <c r="E229" s="219"/>
      <c r="F229" s="220"/>
      <c r="G229" s="34"/>
      <c r="H229" s="221"/>
      <c r="I229" s="2"/>
      <c r="J229" s="221"/>
      <c r="K229" s="2"/>
      <c r="L229" s="221"/>
      <c r="M229" s="2"/>
      <c r="N229" s="221"/>
      <c r="O229" s="2"/>
      <c r="P229" s="221"/>
      <c r="Q229" s="2"/>
      <c r="R229" s="221"/>
      <c r="S229" s="2"/>
      <c r="T229" s="169" t="str">
        <f t="shared" si="21"/>
        <v/>
      </c>
      <c r="U229" s="39" t="str">
        <f t="shared" si="22"/>
        <v/>
      </c>
      <c r="V229" s="170"/>
      <c r="W229" s="40"/>
      <c r="X229" s="41" t="str">
        <f t="shared" si="23"/>
        <v/>
      </c>
      <c r="Y229" s="205" t="str">
        <f t="shared" si="18"/>
        <v/>
      </c>
      <c r="Z229" s="205" t="str">
        <f t="shared" si="19"/>
        <v/>
      </c>
      <c r="AA229" s="163">
        <f t="shared" si="20"/>
        <v>0</v>
      </c>
    </row>
    <row r="230" spans="1:27" ht="26.1" customHeight="1" thickTop="1" thickBot="1">
      <c r="A230" s="32"/>
      <c r="B230" s="33"/>
      <c r="C230" s="32"/>
      <c r="D230" s="218"/>
      <c r="E230" s="219"/>
      <c r="F230" s="220"/>
      <c r="G230" s="34"/>
      <c r="H230" s="221"/>
      <c r="I230" s="2"/>
      <c r="J230" s="221"/>
      <c r="K230" s="2"/>
      <c r="L230" s="221"/>
      <c r="M230" s="2"/>
      <c r="N230" s="221"/>
      <c r="O230" s="2"/>
      <c r="P230" s="221"/>
      <c r="Q230" s="2"/>
      <c r="R230" s="221"/>
      <c r="S230" s="2"/>
      <c r="T230" s="169" t="str">
        <f t="shared" si="21"/>
        <v/>
      </c>
      <c r="U230" s="39" t="str">
        <f t="shared" si="22"/>
        <v/>
      </c>
      <c r="V230" s="170"/>
      <c r="W230" s="40"/>
      <c r="X230" s="41" t="str">
        <f t="shared" si="23"/>
        <v/>
      </c>
      <c r="Y230" s="205" t="str">
        <f t="shared" si="18"/>
        <v/>
      </c>
      <c r="Z230" s="205" t="str">
        <f t="shared" si="19"/>
        <v/>
      </c>
      <c r="AA230" s="163">
        <f t="shared" si="20"/>
        <v>0</v>
      </c>
    </row>
    <row r="231" spans="1:27" ht="26.1" customHeight="1" thickTop="1" thickBot="1">
      <c r="A231" s="32"/>
      <c r="B231" s="33"/>
      <c r="C231" s="32"/>
      <c r="D231" s="218"/>
      <c r="E231" s="219"/>
      <c r="F231" s="220"/>
      <c r="G231" s="34"/>
      <c r="H231" s="221"/>
      <c r="I231" s="2"/>
      <c r="J231" s="221"/>
      <c r="K231" s="2"/>
      <c r="L231" s="221"/>
      <c r="M231" s="2"/>
      <c r="N231" s="221"/>
      <c r="O231" s="2"/>
      <c r="P231" s="221"/>
      <c r="Q231" s="2"/>
      <c r="R231" s="221"/>
      <c r="S231" s="2"/>
      <c r="T231" s="169" t="str">
        <f t="shared" si="21"/>
        <v/>
      </c>
      <c r="U231" s="39" t="str">
        <f t="shared" si="22"/>
        <v/>
      </c>
      <c r="V231" s="170"/>
      <c r="W231" s="40"/>
      <c r="X231" s="41" t="str">
        <f t="shared" si="23"/>
        <v/>
      </c>
      <c r="Y231" s="205" t="str">
        <f t="shared" si="18"/>
        <v/>
      </c>
      <c r="Z231" s="205" t="str">
        <f t="shared" si="19"/>
        <v/>
      </c>
      <c r="AA231" s="163">
        <f t="shared" si="20"/>
        <v>0</v>
      </c>
    </row>
    <row r="232" spans="1:27" ht="26.1" customHeight="1" thickTop="1" thickBot="1">
      <c r="A232" s="32"/>
      <c r="B232" s="33"/>
      <c r="C232" s="32"/>
      <c r="D232" s="218"/>
      <c r="E232" s="219"/>
      <c r="F232" s="220"/>
      <c r="G232" s="34"/>
      <c r="H232" s="221"/>
      <c r="I232" s="2"/>
      <c r="J232" s="221"/>
      <c r="K232" s="2"/>
      <c r="L232" s="221"/>
      <c r="M232" s="2"/>
      <c r="N232" s="221"/>
      <c r="O232" s="2"/>
      <c r="P232" s="221"/>
      <c r="Q232" s="2"/>
      <c r="R232" s="221"/>
      <c r="S232" s="2"/>
      <c r="T232" s="169" t="str">
        <f t="shared" si="21"/>
        <v/>
      </c>
      <c r="U232" s="39" t="str">
        <f t="shared" si="22"/>
        <v/>
      </c>
      <c r="V232" s="170"/>
      <c r="W232" s="40"/>
      <c r="X232" s="41" t="str">
        <f t="shared" si="23"/>
        <v/>
      </c>
      <c r="Y232" s="205" t="str">
        <f t="shared" si="18"/>
        <v/>
      </c>
      <c r="Z232" s="205" t="str">
        <f t="shared" si="19"/>
        <v/>
      </c>
      <c r="AA232" s="163">
        <f t="shared" si="20"/>
        <v>0</v>
      </c>
    </row>
    <row r="233" spans="1:27" ht="26.1" customHeight="1" thickTop="1" thickBot="1">
      <c r="A233" s="32"/>
      <c r="B233" s="33"/>
      <c r="C233" s="32"/>
      <c r="D233" s="218"/>
      <c r="E233" s="219"/>
      <c r="F233" s="220"/>
      <c r="G233" s="34"/>
      <c r="H233" s="221"/>
      <c r="I233" s="2"/>
      <c r="J233" s="221"/>
      <c r="K233" s="2"/>
      <c r="L233" s="221"/>
      <c r="M233" s="2"/>
      <c r="N233" s="221"/>
      <c r="O233" s="2"/>
      <c r="P233" s="221"/>
      <c r="Q233" s="2"/>
      <c r="R233" s="221"/>
      <c r="S233" s="2"/>
      <c r="T233" s="169" t="str">
        <f t="shared" si="21"/>
        <v/>
      </c>
      <c r="U233" s="39" t="str">
        <f t="shared" si="22"/>
        <v/>
      </c>
      <c r="V233" s="170"/>
      <c r="W233" s="40"/>
      <c r="X233" s="41" t="str">
        <f t="shared" si="23"/>
        <v/>
      </c>
      <c r="Y233" s="205" t="str">
        <f t="shared" si="18"/>
        <v/>
      </c>
      <c r="Z233" s="205" t="str">
        <f t="shared" si="19"/>
        <v/>
      </c>
      <c r="AA233" s="163">
        <f t="shared" si="20"/>
        <v>0</v>
      </c>
    </row>
    <row r="234" spans="1:27" ht="26.1" customHeight="1" thickTop="1" thickBot="1">
      <c r="A234" s="32"/>
      <c r="B234" s="33"/>
      <c r="C234" s="32"/>
      <c r="D234" s="218"/>
      <c r="E234" s="219"/>
      <c r="F234" s="220"/>
      <c r="G234" s="34"/>
      <c r="H234" s="221"/>
      <c r="I234" s="2"/>
      <c r="J234" s="221"/>
      <c r="K234" s="2"/>
      <c r="L234" s="221"/>
      <c r="M234" s="2"/>
      <c r="N234" s="221"/>
      <c r="O234" s="2"/>
      <c r="P234" s="221"/>
      <c r="Q234" s="2"/>
      <c r="R234" s="221"/>
      <c r="S234" s="2"/>
      <c r="T234" s="169" t="str">
        <f t="shared" si="21"/>
        <v/>
      </c>
      <c r="U234" s="39" t="str">
        <f t="shared" si="22"/>
        <v/>
      </c>
      <c r="V234" s="170"/>
      <c r="W234" s="40"/>
      <c r="X234" s="41" t="str">
        <f t="shared" si="23"/>
        <v/>
      </c>
      <c r="Y234" s="205" t="str">
        <f t="shared" si="18"/>
        <v/>
      </c>
      <c r="Z234" s="205" t="str">
        <f t="shared" si="19"/>
        <v/>
      </c>
      <c r="AA234" s="163">
        <f t="shared" si="20"/>
        <v>0</v>
      </c>
    </row>
    <row r="235" spans="1:27" ht="26.1" customHeight="1" thickTop="1" thickBot="1">
      <c r="A235" s="32"/>
      <c r="B235" s="33"/>
      <c r="C235" s="32"/>
      <c r="D235" s="218"/>
      <c r="E235" s="219"/>
      <c r="F235" s="220"/>
      <c r="G235" s="34"/>
      <c r="H235" s="221"/>
      <c r="I235" s="2"/>
      <c r="J235" s="221"/>
      <c r="K235" s="2"/>
      <c r="L235" s="221"/>
      <c r="M235" s="2"/>
      <c r="N235" s="221"/>
      <c r="O235" s="2"/>
      <c r="P235" s="221"/>
      <c r="Q235" s="2"/>
      <c r="R235" s="221"/>
      <c r="S235" s="2"/>
      <c r="T235" s="169" t="str">
        <f t="shared" si="21"/>
        <v/>
      </c>
      <c r="U235" s="39" t="str">
        <f t="shared" si="22"/>
        <v/>
      </c>
      <c r="V235" s="170"/>
      <c r="W235" s="40"/>
      <c r="X235" s="41" t="str">
        <f t="shared" si="23"/>
        <v/>
      </c>
      <c r="Y235" s="205" t="str">
        <f t="shared" si="18"/>
        <v/>
      </c>
      <c r="Z235" s="205" t="str">
        <f t="shared" si="19"/>
        <v/>
      </c>
      <c r="AA235" s="163">
        <f t="shared" si="20"/>
        <v>0</v>
      </c>
    </row>
    <row r="236" spans="1:27" ht="26.1" customHeight="1" thickTop="1" thickBot="1">
      <c r="A236" s="32"/>
      <c r="B236" s="33"/>
      <c r="C236" s="32"/>
      <c r="D236" s="218"/>
      <c r="E236" s="219"/>
      <c r="F236" s="220"/>
      <c r="G236" s="34"/>
      <c r="H236" s="221"/>
      <c r="I236" s="2"/>
      <c r="J236" s="221"/>
      <c r="K236" s="2"/>
      <c r="L236" s="221"/>
      <c r="M236" s="2"/>
      <c r="N236" s="221"/>
      <c r="O236" s="2"/>
      <c r="P236" s="221"/>
      <c r="Q236" s="2"/>
      <c r="R236" s="221"/>
      <c r="S236" s="2"/>
      <c r="T236" s="169" t="str">
        <f t="shared" si="21"/>
        <v/>
      </c>
      <c r="U236" s="39" t="str">
        <f t="shared" si="22"/>
        <v/>
      </c>
      <c r="V236" s="170"/>
      <c r="W236" s="40"/>
      <c r="X236" s="41" t="str">
        <f t="shared" si="23"/>
        <v/>
      </c>
      <c r="Y236" s="205" t="str">
        <f t="shared" si="18"/>
        <v/>
      </c>
      <c r="Z236" s="205" t="str">
        <f t="shared" si="19"/>
        <v/>
      </c>
      <c r="AA236" s="163">
        <f t="shared" si="20"/>
        <v>0</v>
      </c>
    </row>
    <row r="237" spans="1:27" ht="26.1" customHeight="1" thickTop="1" thickBot="1">
      <c r="A237" s="32"/>
      <c r="B237" s="33"/>
      <c r="C237" s="32"/>
      <c r="D237" s="218"/>
      <c r="E237" s="219"/>
      <c r="F237" s="220"/>
      <c r="G237" s="34"/>
      <c r="H237" s="221"/>
      <c r="I237" s="2"/>
      <c r="J237" s="221"/>
      <c r="K237" s="2"/>
      <c r="L237" s="221"/>
      <c r="M237" s="2"/>
      <c r="N237" s="221"/>
      <c r="O237" s="2"/>
      <c r="P237" s="221"/>
      <c r="Q237" s="2"/>
      <c r="R237" s="221"/>
      <c r="S237" s="2"/>
      <c r="T237" s="169" t="str">
        <f t="shared" si="21"/>
        <v/>
      </c>
      <c r="U237" s="39" t="str">
        <f t="shared" si="22"/>
        <v/>
      </c>
      <c r="V237" s="170"/>
      <c r="W237" s="40"/>
      <c r="X237" s="41" t="str">
        <f t="shared" si="23"/>
        <v/>
      </c>
      <c r="Y237" s="205" t="str">
        <f t="shared" si="18"/>
        <v/>
      </c>
      <c r="Z237" s="205" t="str">
        <f t="shared" si="19"/>
        <v/>
      </c>
      <c r="AA237" s="163">
        <f t="shared" si="20"/>
        <v>0</v>
      </c>
    </row>
    <row r="238" spans="1:27" ht="26.1" customHeight="1" thickTop="1" thickBot="1">
      <c r="A238" s="32"/>
      <c r="B238" s="33"/>
      <c r="C238" s="32"/>
      <c r="D238" s="218"/>
      <c r="E238" s="219"/>
      <c r="F238" s="220"/>
      <c r="G238" s="34"/>
      <c r="H238" s="221"/>
      <c r="I238" s="2"/>
      <c r="J238" s="221"/>
      <c r="K238" s="2"/>
      <c r="L238" s="221"/>
      <c r="M238" s="2"/>
      <c r="N238" s="221"/>
      <c r="O238" s="2"/>
      <c r="P238" s="221"/>
      <c r="Q238" s="2"/>
      <c r="R238" s="221"/>
      <c r="S238" s="2"/>
      <c r="T238" s="169" t="str">
        <f t="shared" si="21"/>
        <v/>
      </c>
      <c r="U238" s="39" t="str">
        <f t="shared" si="22"/>
        <v/>
      </c>
      <c r="V238" s="170"/>
      <c r="W238" s="40"/>
      <c r="X238" s="41" t="str">
        <f t="shared" si="23"/>
        <v/>
      </c>
      <c r="Y238" s="205" t="str">
        <f t="shared" si="18"/>
        <v/>
      </c>
      <c r="Z238" s="205" t="str">
        <f t="shared" si="19"/>
        <v/>
      </c>
      <c r="AA238" s="163">
        <f t="shared" si="20"/>
        <v>0</v>
      </c>
    </row>
    <row r="239" spans="1:27" ht="26.1" customHeight="1" thickTop="1" thickBot="1">
      <c r="A239" s="32"/>
      <c r="B239" s="33"/>
      <c r="C239" s="32"/>
      <c r="D239" s="218"/>
      <c r="E239" s="219"/>
      <c r="F239" s="220"/>
      <c r="G239" s="34"/>
      <c r="H239" s="221"/>
      <c r="I239" s="2"/>
      <c r="J239" s="221"/>
      <c r="K239" s="2"/>
      <c r="L239" s="221"/>
      <c r="M239" s="2"/>
      <c r="N239" s="221"/>
      <c r="O239" s="2"/>
      <c r="P239" s="221"/>
      <c r="Q239" s="2"/>
      <c r="R239" s="221"/>
      <c r="S239" s="2"/>
      <c r="T239" s="169" t="str">
        <f t="shared" si="21"/>
        <v/>
      </c>
      <c r="U239" s="39" t="str">
        <f t="shared" si="22"/>
        <v/>
      </c>
      <c r="V239" s="170"/>
      <c r="W239" s="40"/>
      <c r="X239" s="41" t="str">
        <f t="shared" si="23"/>
        <v/>
      </c>
      <c r="Y239" s="205" t="str">
        <f t="shared" si="18"/>
        <v/>
      </c>
      <c r="Z239" s="205" t="str">
        <f t="shared" si="19"/>
        <v/>
      </c>
      <c r="AA239" s="163">
        <f t="shared" si="20"/>
        <v>0</v>
      </c>
    </row>
    <row r="240" spans="1:27" ht="26.1" customHeight="1" thickTop="1" thickBot="1">
      <c r="A240" s="32"/>
      <c r="B240" s="33"/>
      <c r="C240" s="32"/>
      <c r="D240" s="218"/>
      <c r="E240" s="219"/>
      <c r="F240" s="220"/>
      <c r="G240" s="34"/>
      <c r="H240" s="221"/>
      <c r="I240" s="2"/>
      <c r="J240" s="221"/>
      <c r="K240" s="2"/>
      <c r="L240" s="221"/>
      <c r="M240" s="2"/>
      <c r="N240" s="221"/>
      <c r="O240" s="2"/>
      <c r="P240" s="221"/>
      <c r="Q240" s="2"/>
      <c r="R240" s="221"/>
      <c r="S240" s="2"/>
      <c r="T240" s="169" t="str">
        <f t="shared" si="21"/>
        <v/>
      </c>
      <c r="U240" s="39" t="str">
        <f t="shared" si="22"/>
        <v/>
      </c>
      <c r="V240" s="170"/>
      <c r="W240" s="40"/>
      <c r="X240" s="41" t="str">
        <f t="shared" si="23"/>
        <v/>
      </c>
      <c r="Y240" s="205" t="str">
        <f t="shared" si="18"/>
        <v/>
      </c>
      <c r="Z240" s="205" t="str">
        <f t="shared" si="19"/>
        <v/>
      </c>
      <c r="AA240" s="163">
        <f t="shared" si="20"/>
        <v>0</v>
      </c>
    </row>
    <row r="241" spans="1:27" ht="26.1" customHeight="1" thickTop="1" thickBot="1">
      <c r="A241" s="32"/>
      <c r="B241" s="33"/>
      <c r="C241" s="32"/>
      <c r="D241" s="218"/>
      <c r="E241" s="219"/>
      <c r="F241" s="220"/>
      <c r="G241" s="34"/>
      <c r="H241" s="221"/>
      <c r="I241" s="2"/>
      <c r="J241" s="221"/>
      <c r="K241" s="2"/>
      <c r="L241" s="221"/>
      <c r="M241" s="2"/>
      <c r="N241" s="221"/>
      <c r="O241" s="2"/>
      <c r="P241" s="221"/>
      <c r="Q241" s="2"/>
      <c r="R241" s="221"/>
      <c r="S241" s="2"/>
      <c r="T241" s="169" t="str">
        <f t="shared" si="21"/>
        <v/>
      </c>
      <c r="U241" s="39" t="str">
        <f t="shared" si="22"/>
        <v/>
      </c>
      <c r="V241" s="170"/>
      <c r="W241" s="40"/>
      <c r="X241" s="41" t="str">
        <f t="shared" si="23"/>
        <v/>
      </c>
      <c r="Y241" s="205" t="str">
        <f t="shared" si="18"/>
        <v/>
      </c>
      <c r="Z241" s="205" t="str">
        <f t="shared" si="19"/>
        <v/>
      </c>
      <c r="AA241" s="163">
        <f t="shared" si="20"/>
        <v>0</v>
      </c>
    </row>
    <row r="242" spans="1:27" ht="26.1" customHeight="1" thickTop="1" thickBot="1">
      <c r="A242" s="32"/>
      <c r="B242" s="33"/>
      <c r="C242" s="32"/>
      <c r="D242" s="218"/>
      <c r="E242" s="219"/>
      <c r="F242" s="220"/>
      <c r="G242" s="34"/>
      <c r="H242" s="221"/>
      <c r="I242" s="2"/>
      <c r="J242" s="221"/>
      <c r="K242" s="2"/>
      <c r="L242" s="221"/>
      <c r="M242" s="2"/>
      <c r="N242" s="221"/>
      <c r="O242" s="2"/>
      <c r="P242" s="221"/>
      <c r="Q242" s="2"/>
      <c r="R242" s="221"/>
      <c r="S242" s="2"/>
      <c r="T242" s="169" t="str">
        <f t="shared" si="21"/>
        <v/>
      </c>
      <c r="U242" s="39" t="str">
        <f t="shared" si="22"/>
        <v/>
      </c>
      <c r="V242" s="170"/>
      <c r="W242" s="40"/>
      <c r="X242" s="41" t="str">
        <f t="shared" si="23"/>
        <v/>
      </c>
      <c r="Y242" s="205" t="str">
        <f t="shared" si="18"/>
        <v/>
      </c>
      <c r="Z242" s="205" t="str">
        <f t="shared" si="19"/>
        <v/>
      </c>
      <c r="AA242" s="163">
        <f t="shared" si="20"/>
        <v>0</v>
      </c>
    </row>
    <row r="243" spans="1:27" ht="26.1" customHeight="1" thickTop="1" thickBot="1">
      <c r="A243" s="32"/>
      <c r="B243" s="33"/>
      <c r="C243" s="32"/>
      <c r="D243" s="218"/>
      <c r="E243" s="219"/>
      <c r="F243" s="220"/>
      <c r="G243" s="34"/>
      <c r="H243" s="221"/>
      <c r="I243" s="2"/>
      <c r="J243" s="221"/>
      <c r="K243" s="2"/>
      <c r="L243" s="221"/>
      <c r="M243" s="2"/>
      <c r="N243" s="221"/>
      <c r="O243" s="2"/>
      <c r="P243" s="221"/>
      <c r="Q243" s="2"/>
      <c r="R243" s="221"/>
      <c r="S243" s="2"/>
      <c r="T243" s="169" t="str">
        <f t="shared" si="21"/>
        <v/>
      </c>
      <c r="U243" s="39" t="str">
        <f t="shared" si="22"/>
        <v/>
      </c>
      <c r="V243" s="170"/>
      <c r="W243" s="40"/>
      <c r="X243" s="41" t="str">
        <f t="shared" si="23"/>
        <v/>
      </c>
      <c r="Y243" s="205" t="str">
        <f t="shared" si="18"/>
        <v/>
      </c>
      <c r="Z243" s="205" t="str">
        <f t="shared" si="19"/>
        <v/>
      </c>
      <c r="AA243" s="163">
        <f t="shared" si="20"/>
        <v>0</v>
      </c>
    </row>
    <row r="244" spans="1:27" ht="26.1" customHeight="1" thickTop="1" thickBot="1">
      <c r="A244" s="32"/>
      <c r="B244" s="33"/>
      <c r="C244" s="32"/>
      <c r="D244" s="218"/>
      <c r="E244" s="219"/>
      <c r="F244" s="220"/>
      <c r="G244" s="34"/>
      <c r="H244" s="221"/>
      <c r="I244" s="2"/>
      <c r="J244" s="221"/>
      <c r="K244" s="2"/>
      <c r="L244" s="221"/>
      <c r="M244" s="2"/>
      <c r="N244" s="221"/>
      <c r="O244" s="2"/>
      <c r="P244" s="221"/>
      <c r="Q244" s="2"/>
      <c r="R244" s="221"/>
      <c r="S244" s="2"/>
      <c r="T244" s="169" t="str">
        <f t="shared" si="21"/>
        <v/>
      </c>
      <c r="U244" s="39" t="str">
        <f t="shared" si="22"/>
        <v/>
      </c>
      <c r="V244" s="170"/>
      <c r="W244" s="40"/>
      <c r="X244" s="41" t="str">
        <f t="shared" si="23"/>
        <v/>
      </c>
      <c r="Y244" s="205" t="str">
        <f t="shared" si="18"/>
        <v/>
      </c>
      <c r="Z244" s="205" t="str">
        <f t="shared" si="19"/>
        <v/>
      </c>
      <c r="AA244" s="163">
        <f t="shared" si="20"/>
        <v>0</v>
      </c>
    </row>
    <row r="245" spans="1:27" ht="26.1" customHeight="1" thickTop="1" thickBot="1">
      <c r="A245" s="32"/>
      <c r="B245" s="33"/>
      <c r="C245" s="32"/>
      <c r="D245" s="218"/>
      <c r="E245" s="219"/>
      <c r="F245" s="220"/>
      <c r="G245" s="34"/>
      <c r="H245" s="221"/>
      <c r="I245" s="2"/>
      <c r="J245" s="221"/>
      <c r="K245" s="2"/>
      <c r="L245" s="221"/>
      <c r="M245" s="2"/>
      <c r="N245" s="221"/>
      <c r="O245" s="2"/>
      <c r="P245" s="221"/>
      <c r="Q245" s="2"/>
      <c r="R245" s="221"/>
      <c r="S245" s="2"/>
      <c r="T245" s="169" t="str">
        <f t="shared" si="21"/>
        <v/>
      </c>
      <c r="U245" s="39" t="str">
        <f t="shared" si="22"/>
        <v/>
      </c>
      <c r="V245" s="170"/>
      <c r="W245" s="40"/>
      <c r="X245" s="41" t="str">
        <f t="shared" si="23"/>
        <v/>
      </c>
      <c r="Y245" s="205" t="str">
        <f t="shared" si="18"/>
        <v/>
      </c>
      <c r="Z245" s="205" t="str">
        <f t="shared" si="19"/>
        <v/>
      </c>
      <c r="AA245" s="163">
        <f t="shared" si="20"/>
        <v>0</v>
      </c>
    </row>
    <row r="246" spans="1:27" ht="26.1" customHeight="1" thickTop="1" thickBot="1">
      <c r="A246" s="32"/>
      <c r="B246" s="33"/>
      <c r="C246" s="32"/>
      <c r="D246" s="218"/>
      <c r="E246" s="219"/>
      <c r="F246" s="220"/>
      <c r="G246" s="34"/>
      <c r="H246" s="221"/>
      <c r="I246" s="2"/>
      <c r="J246" s="221"/>
      <c r="K246" s="2"/>
      <c r="L246" s="221"/>
      <c r="M246" s="2"/>
      <c r="N246" s="221"/>
      <c r="O246" s="2"/>
      <c r="P246" s="221"/>
      <c r="Q246" s="2"/>
      <c r="R246" s="221"/>
      <c r="S246" s="2"/>
      <c r="T246" s="169" t="str">
        <f t="shared" si="21"/>
        <v/>
      </c>
      <c r="U246" s="39" t="str">
        <f t="shared" si="22"/>
        <v/>
      </c>
      <c r="V246" s="170"/>
      <c r="W246" s="40"/>
      <c r="X246" s="41" t="str">
        <f t="shared" si="23"/>
        <v/>
      </c>
      <c r="Y246" s="205" t="str">
        <f t="shared" si="18"/>
        <v/>
      </c>
      <c r="Z246" s="205" t="str">
        <f t="shared" si="19"/>
        <v/>
      </c>
      <c r="AA246" s="163">
        <f t="shared" si="20"/>
        <v>0</v>
      </c>
    </row>
    <row r="247" spans="1:27" ht="26.1" customHeight="1" thickTop="1" thickBot="1">
      <c r="A247" s="32"/>
      <c r="B247" s="33"/>
      <c r="C247" s="32"/>
      <c r="D247" s="218"/>
      <c r="E247" s="219"/>
      <c r="F247" s="220"/>
      <c r="G247" s="34"/>
      <c r="H247" s="221"/>
      <c r="I247" s="2"/>
      <c r="J247" s="221"/>
      <c r="K247" s="2"/>
      <c r="L247" s="221"/>
      <c r="M247" s="2"/>
      <c r="N247" s="221"/>
      <c r="O247" s="2"/>
      <c r="P247" s="221"/>
      <c r="Q247" s="2"/>
      <c r="R247" s="221"/>
      <c r="S247" s="2"/>
      <c r="T247" s="169" t="str">
        <f t="shared" si="21"/>
        <v/>
      </c>
      <c r="U247" s="39" t="str">
        <f t="shared" si="22"/>
        <v/>
      </c>
      <c r="V247" s="170"/>
      <c r="W247" s="40"/>
      <c r="X247" s="41" t="str">
        <f t="shared" si="23"/>
        <v/>
      </c>
      <c r="Y247" s="205" t="str">
        <f t="shared" si="18"/>
        <v/>
      </c>
      <c r="Z247" s="205" t="str">
        <f t="shared" si="19"/>
        <v/>
      </c>
      <c r="AA247" s="163">
        <f t="shared" si="20"/>
        <v>0</v>
      </c>
    </row>
    <row r="248" spans="1:27" ht="26.1" customHeight="1" thickTop="1" thickBot="1">
      <c r="A248" s="32"/>
      <c r="B248" s="33"/>
      <c r="C248" s="32"/>
      <c r="D248" s="218"/>
      <c r="E248" s="219"/>
      <c r="F248" s="220"/>
      <c r="G248" s="34"/>
      <c r="H248" s="221"/>
      <c r="I248" s="2"/>
      <c r="J248" s="221"/>
      <c r="K248" s="2"/>
      <c r="L248" s="221"/>
      <c r="M248" s="2"/>
      <c r="N248" s="221"/>
      <c r="O248" s="2"/>
      <c r="P248" s="221"/>
      <c r="Q248" s="2"/>
      <c r="R248" s="221"/>
      <c r="S248" s="2"/>
      <c r="T248" s="169" t="str">
        <f t="shared" si="21"/>
        <v/>
      </c>
      <c r="U248" s="39" t="str">
        <f t="shared" si="22"/>
        <v/>
      </c>
      <c r="V248" s="170"/>
      <c r="W248" s="40"/>
      <c r="X248" s="41" t="str">
        <f t="shared" si="23"/>
        <v/>
      </c>
      <c r="Y248" s="205" t="str">
        <f t="shared" si="18"/>
        <v/>
      </c>
      <c r="Z248" s="205" t="str">
        <f t="shared" si="19"/>
        <v/>
      </c>
      <c r="AA248" s="163">
        <f t="shared" si="20"/>
        <v>0</v>
      </c>
    </row>
    <row r="249" spans="1:27" ht="26.1" customHeight="1" thickTop="1" thickBot="1">
      <c r="A249" s="32"/>
      <c r="B249" s="33"/>
      <c r="C249" s="32"/>
      <c r="D249" s="218"/>
      <c r="E249" s="219"/>
      <c r="F249" s="220"/>
      <c r="G249" s="34"/>
      <c r="H249" s="221"/>
      <c r="I249" s="2"/>
      <c r="J249" s="221"/>
      <c r="K249" s="2"/>
      <c r="L249" s="221"/>
      <c r="M249" s="2"/>
      <c r="N249" s="221"/>
      <c r="O249" s="2"/>
      <c r="P249" s="221"/>
      <c r="Q249" s="2"/>
      <c r="R249" s="221"/>
      <c r="S249" s="2"/>
      <c r="T249" s="169" t="str">
        <f t="shared" si="21"/>
        <v/>
      </c>
      <c r="U249" s="39" t="str">
        <f t="shared" si="22"/>
        <v/>
      </c>
      <c r="V249" s="170"/>
      <c r="W249" s="40"/>
      <c r="X249" s="41" t="str">
        <f t="shared" si="23"/>
        <v/>
      </c>
      <c r="Y249" s="205" t="str">
        <f t="shared" si="18"/>
        <v/>
      </c>
      <c r="Z249" s="205" t="str">
        <f t="shared" si="19"/>
        <v/>
      </c>
      <c r="AA249" s="163">
        <f t="shared" si="20"/>
        <v>0</v>
      </c>
    </row>
    <row r="250" spans="1:27" ht="26.1" customHeight="1" thickTop="1" thickBot="1">
      <c r="A250" s="32"/>
      <c r="B250" s="33"/>
      <c r="C250" s="32"/>
      <c r="D250" s="218"/>
      <c r="E250" s="219"/>
      <c r="F250" s="220"/>
      <c r="G250" s="34"/>
      <c r="H250" s="221"/>
      <c r="I250" s="2"/>
      <c r="J250" s="221"/>
      <c r="K250" s="2"/>
      <c r="L250" s="221"/>
      <c r="M250" s="2"/>
      <c r="N250" s="221"/>
      <c r="O250" s="2"/>
      <c r="P250" s="221"/>
      <c r="Q250" s="2"/>
      <c r="R250" s="221"/>
      <c r="S250" s="2"/>
      <c r="T250" s="169" t="str">
        <f t="shared" si="21"/>
        <v/>
      </c>
      <c r="U250" s="39" t="str">
        <f t="shared" si="22"/>
        <v/>
      </c>
      <c r="V250" s="170"/>
      <c r="W250" s="40"/>
      <c r="X250" s="41" t="str">
        <f t="shared" si="23"/>
        <v/>
      </c>
      <c r="Y250" s="205" t="str">
        <f t="shared" si="18"/>
        <v/>
      </c>
      <c r="Z250" s="205" t="str">
        <f t="shared" si="19"/>
        <v/>
      </c>
      <c r="AA250" s="163">
        <f t="shared" si="20"/>
        <v>0</v>
      </c>
    </row>
    <row r="251" spans="1:27" ht="26.1" customHeight="1" thickTop="1" thickBot="1">
      <c r="A251" s="32"/>
      <c r="B251" s="33"/>
      <c r="C251" s="32"/>
      <c r="D251" s="218"/>
      <c r="E251" s="219"/>
      <c r="F251" s="220"/>
      <c r="G251" s="34"/>
      <c r="H251" s="221"/>
      <c r="I251" s="2"/>
      <c r="J251" s="221"/>
      <c r="K251" s="2"/>
      <c r="L251" s="221"/>
      <c r="M251" s="2"/>
      <c r="N251" s="221"/>
      <c r="O251" s="2"/>
      <c r="P251" s="221"/>
      <c r="Q251" s="2"/>
      <c r="R251" s="221"/>
      <c r="S251" s="2"/>
      <c r="T251" s="169" t="str">
        <f t="shared" si="21"/>
        <v/>
      </c>
      <c r="U251" s="39" t="str">
        <f t="shared" si="22"/>
        <v/>
      </c>
      <c r="V251" s="170"/>
      <c r="W251" s="40"/>
      <c r="X251" s="41" t="str">
        <f t="shared" si="23"/>
        <v/>
      </c>
      <c r="Y251" s="205" t="str">
        <f t="shared" si="18"/>
        <v/>
      </c>
      <c r="Z251" s="205" t="str">
        <f t="shared" si="19"/>
        <v/>
      </c>
      <c r="AA251" s="163">
        <f t="shared" si="20"/>
        <v>0</v>
      </c>
    </row>
    <row r="252" spans="1:27" ht="26.1" customHeight="1" thickTop="1" thickBot="1">
      <c r="A252" s="32"/>
      <c r="B252" s="33"/>
      <c r="C252" s="32"/>
      <c r="D252" s="218"/>
      <c r="E252" s="219"/>
      <c r="F252" s="220"/>
      <c r="G252" s="34"/>
      <c r="H252" s="221"/>
      <c r="I252" s="2"/>
      <c r="J252" s="221"/>
      <c r="K252" s="2"/>
      <c r="L252" s="221"/>
      <c r="M252" s="2"/>
      <c r="N252" s="221"/>
      <c r="O252" s="2"/>
      <c r="P252" s="221"/>
      <c r="Q252" s="2"/>
      <c r="R252" s="221"/>
      <c r="S252" s="2"/>
      <c r="T252" s="169" t="str">
        <f t="shared" si="21"/>
        <v/>
      </c>
      <c r="U252" s="39" t="str">
        <f t="shared" si="22"/>
        <v/>
      </c>
      <c r="V252" s="170"/>
      <c r="W252" s="40"/>
      <c r="X252" s="41" t="str">
        <f t="shared" si="23"/>
        <v/>
      </c>
      <c r="Y252" s="205" t="str">
        <f t="shared" si="18"/>
        <v/>
      </c>
      <c r="Z252" s="205" t="str">
        <f t="shared" si="19"/>
        <v/>
      </c>
      <c r="AA252" s="163">
        <f t="shared" si="20"/>
        <v>0</v>
      </c>
    </row>
    <row r="253" spans="1:27" ht="26.1" customHeight="1" thickTop="1" thickBot="1">
      <c r="A253" s="32"/>
      <c r="B253" s="33"/>
      <c r="C253" s="32"/>
      <c r="D253" s="218"/>
      <c r="E253" s="219"/>
      <c r="F253" s="220"/>
      <c r="G253" s="34"/>
      <c r="H253" s="221"/>
      <c r="I253" s="2"/>
      <c r="J253" s="221"/>
      <c r="K253" s="2"/>
      <c r="L253" s="221"/>
      <c r="M253" s="2"/>
      <c r="N253" s="221"/>
      <c r="O253" s="2"/>
      <c r="P253" s="221"/>
      <c r="Q253" s="2"/>
      <c r="R253" s="221"/>
      <c r="S253" s="2"/>
      <c r="T253" s="169" t="str">
        <f t="shared" si="21"/>
        <v/>
      </c>
      <c r="U253" s="39" t="str">
        <f t="shared" si="22"/>
        <v/>
      </c>
      <c r="V253" s="170"/>
      <c r="W253" s="40"/>
      <c r="X253" s="41" t="str">
        <f t="shared" si="23"/>
        <v/>
      </c>
      <c r="Y253" s="205" t="str">
        <f t="shared" si="18"/>
        <v/>
      </c>
      <c r="Z253" s="205" t="str">
        <f t="shared" si="19"/>
        <v/>
      </c>
      <c r="AA253" s="163">
        <f t="shared" si="20"/>
        <v>0</v>
      </c>
    </row>
    <row r="254" spans="1:27" ht="26.1" customHeight="1" thickTop="1" thickBot="1">
      <c r="A254" s="32"/>
      <c r="B254" s="33"/>
      <c r="C254" s="32"/>
      <c r="D254" s="218"/>
      <c r="E254" s="219"/>
      <c r="F254" s="220"/>
      <c r="G254" s="34"/>
      <c r="H254" s="221"/>
      <c r="I254" s="2"/>
      <c r="J254" s="221"/>
      <c r="K254" s="2"/>
      <c r="L254" s="221"/>
      <c r="M254" s="2"/>
      <c r="N254" s="221"/>
      <c r="O254" s="2"/>
      <c r="P254" s="221"/>
      <c r="Q254" s="2"/>
      <c r="R254" s="221"/>
      <c r="S254" s="2"/>
      <c r="T254" s="169" t="str">
        <f t="shared" si="21"/>
        <v/>
      </c>
      <c r="U254" s="39" t="str">
        <f t="shared" si="22"/>
        <v/>
      </c>
      <c r="V254" s="170"/>
      <c r="W254" s="40"/>
      <c r="X254" s="41" t="str">
        <f t="shared" si="23"/>
        <v/>
      </c>
      <c r="Y254" s="205" t="str">
        <f t="shared" si="18"/>
        <v/>
      </c>
      <c r="Z254" s="205" t="str">
        <f t="shared" si="19"/>
        <v/>
      </c>
      <c r="AA254" s="163">
        <f t="shared" si="20"/>
        <v>0</v>
      </c>
    </row>
    <row r="255" spans="1:27" ht="26.1" customHeight="1" thickTop="1" thickBot="1">
      <c r="A255" s="32"/>
      <c r="B255" s="33"/>
      <c r="C255" s="32"/>
      <c r="D255" s="218"/>
      <c r="E255" s="219"/>
      <c r="F255" s="220"/>
      <c r="G255" s="34"/>
      <c r="H255" s="221"/>
      <c r="I255" s="2"/>
      <c r="J255" s="221"/>
      <c r="K255" s="2"/>
      <c r="L255" s="221"/>
      <c r="M255" s="2"/>
      <c r="N255" s="221"/>
      <c r="O255" s="2"/>
      <c r="P255" s="221"/>
      <c r="Q255" s="2"/>
      <c r="R255" s="221"/>
      <c r="S255" s="2"/>
      <c r="T255" s="169" t="str">
        <f t="shared" si="21"/>
        <v/>
      </c>
      <c r="U255" s="39" t="str">
        <f t="shared" si="22"/>
        <v/>
      </c>
      <c r="V255" s="170"/>
      <c r="W255" s="40"/>
      <c r="X255" s="41" t="str">
        <f t="shared" si="23"/>
        <v/>
      </c>
      <c r="Y255" s="205" t="str">
        <f t="shared" si="18"/>
        <v/>
      </c>
      <c r="Z255" s="205" t="str">
        <f t="shared" si="19"/>
        <v/>
      </c>
      <c r="AA255" s="163">
        <f t="shared" si="20"/>
        <v>0</v>
      </c>
    </row>
    <row r="256" spans="1:27" ht="26.1" customHeight="1" thickTop="1" thickBot="1">
      <c r="A256" s="32"/>
      <c r="B256" s="33"/>
      <c r="C256" s="32"/>
      <c r="D256" s="218"/>
      <c r="E256" s="219"/>
      <c r="F256" s="220"/>
      <c r="G256" s="34"/>
      <c r="H256" s="221"/>
      <c r="I256" s="2"/>
      <c r="J256" s="221"/>
      <c r="K256" s="2"/>
      <c r="L256" s="221"/>
      <c r="M256" s="2"/>
      <c r="N256" s="221"/>
      <c r="O256" s="2"/>
      <c r="P256" s="221"/>
      <c r="Q256" s="2"/>
      <c r="R256" s="221"/>
      <c r="S256" s="2"/>
      <c r="T256" s="169" t="str">
        <f t="shared" si="21"/>
        <v/>
      </c>
      <c r="U256" s="39" t="str">
        <f t="shared" si="22"/>
        <v/>
      </c>
      <c r="V256" s="170"/>
      <c r="W256" s="40"/>
      <c r="X256" s="41" t="str">
        <f t="shared" si="23"/>
        <v/>
      </c>
      <c r="Y256" s="205" t="str">
        <f t="shared" si="18"/>
        <v/>
      </c>
      <c r="Z256" s="205" t="str">
        <f t="shared" si="19"/>
        <v/>
      </c>
      <c r="AA256" s="163">
        <f t="shared" si="20"/>
        <v>0</v>
      </c>
    </row>
    <row r="257" spans="1:27" ht="26.1" customHeight="1" thickTop="1" thickBot="1">
      <c r="A257" s="32"/>
      <c r="B257" s="33"/>
      <c r="C257" s="32"/>
      <c r="D257" s="218"/>
      <c r="E257" s="219"/>
      <c r="F257" s="220"/>
      <c r="G257" s="34"/>
      <c r="H257" s="221"/>
      <c r="I257" s="2"/>
      <c r="J257" s="221"/>
      <c r="K257" s="2"/>
      <c r="L257" s="221"/>
      <c r="M257" s="2"/>
      <c r="N257" s="221"/>
      <c r="O257" s="2"/>
      <c r="P257" s="221"/>
      <c r="Q257" s="2"/>
      <c r="R257" s="221"/>
      <c r="S257" s="2"/>
      <c r="T257" s="169" t="str">
        <f t="shared" si="21"/>
        <v/>
      </c>
      <c r="U257" s="39" t="str">
        <f t="shared" si="22"/>
        <v/>
      </c>
      <c r="V257" s="170"/>
      <c r="W257" s="40"/>
      <c r="X257" s="41" t="str">
        <f t="shared" si="23"/>
        <v/>
      </c>
      <c r="Y257" s="205" t="str">
        <f t="shared" si="18"/>
        <v/>
      </c>
      <c r="Z257" s="205" t="str">
        <f t="shared" si="19"/>
        <v/>
      </c>
      <c r="AA257" s="163">
        <f t="shared" si="20"/>
        <v>0</v>
      </c>
    </row>
    <row r="258" spans="1:27" ht="26.1" customHeight="1" thickTop="1" thickBot="1">
      <c r="A258" s="32"/>
      <c r="B258" s="33"/>
      <c r="C258" s="32"/>
      <c r="D258" s="218"/>
      <c r="E258" s="219"/>
      <c r="F258" s="220"/>
      <c r="G258" s="34"/>
      <c r="H258" s="221"/>
      <c r="I258" s="2"/>
      <c r="J258" s="221"/>
      <c r="K258" s="2"/>
      <c r="L258" s="221"/>
      <c r="M258" s="2"/>
      <c r="N258" s="221"/>
      <c r="O258" s="2"/>
      <c r="P258" s="221"/>
      <c r="Q258" s="2"/>
      <c r="R258" s="221"/>
      <c r="S258" s="2"/>
      <c r="T258" s="169" t="str">
        <f t="shared" si="21"/>
        <v/>
      </c>
      <c r="U258" s="39" t="str">
        <f t="shared" si="22"/>
        <v/>
      </c>
      <c r="V258" s="170"/>
      <c r="W258" s="40"/>
      <c r="X258" s="41" t="str">
        <f t="shared" si="23"/>
        <v/>
      </c>
      <c r="Y258" s="205" t="str">
        <f t="shared" si="18"/>
        <v/>
      </c>
      <c r="Z258" s="205" t="str">
        <f t="shared" si="19"/>
        <v/>
      </c>
      <c r="AA258" s="163">
        <f t="shared" si="20"/>
        <v>0</v>
      </c>
    </row>
    <row r="259" spans="1:27" ht="26.1" customHeight="1" thickTop="1" thickBot="1">
      <c r="A259" s="32"/>
      <c r="B259" s="33"/>
      <c r="C259" s="32"/>
      <c r="D259" s="218"/>
      <c r="E259" s="219"/>
      <c r="F259" s="220"/>
      <c r="G259" s="34"/>
      <c r="H259" s="221"/>
      <c r="I259" s="2"/>
      <c r="J259" s="221"/>
      <c r="K259" s="2"/>
      <c r="L259" s="221"/>
      <c r="M259" s="2"/>
      <c r="N259" s="221"/>
      <c r="O259" s="2"/>
      <c r="P259" s="221"/>
      <c r="Q259" s="2"/>
      <c r="R259" s="221"/>
      <c r="S259" s="2"/>
      <c r="T259" s="169" t="str">
        <f t="shared" si="21"/>
        <v/>
      </c>
      <c r="U259" s="39" t="str">
        <f t="shared" si="22"/>
        <v/>
      </c>
      <c r="V259" s="170"/>
      <c r="W259" s="40"/>
      <c r="X259" s="41" t="str">
        <f t="shared" si="23"/>
        <v/>
      </c>
      <c r="Y259" s="205" t="str">
        <f t="shared" si="18"/>
        <v/>
      </c>
      <c r="Z259" s="205" t="str">
        <f t="shared" si="19"/>
        <v/>
      </c>
      <c r="AA259" s="163">
        <f t="shared" si="20"/>
        <v>0</v>
      </c>
    </row>
    <row r="260" spans="1:27" ht="26.1" customHeight="1" thickTop="1" thickBot="1">
      <c r="A260" s="32"/>
      <c r="B260" s="33"/>
      <c r="C260" s="32"/>
      <c r="D260" s="218"/>
      <c r="E260" s="219"/>
      <c r="F260" s="220"/>
      <c r="G260" s="34"/>
      <c r="H260" s="221"/>
      <c r="I260" s="2"/>
      <c r="J260" s="221"/>
      <c r="K260" s="2"/>
      <c r="L260" s="221"/>
      <c r="M260" s="2"/>
      <c r="N260" s="221"/>
      <c r="O260" s="2"/>
      <c r="P260" s="221"/>
      <c r="Q260" s="2"/>
      <c r="R260" s="221"/>
      <c r="S260" s="2"/>
      <c r="T260" s="169" t="str">
        <f t="shared" si="21"/>
        <v/>
      </c>
      <c r="U260" s="39" t="str">
        <f t="shared" si="22"/>
        <v/>
      </c>
      <c r="V260" s="170"/>
      <c r="W260" s="40"/>
      <c r="X260" s="41" t="str">
        <f t="shared" si="23"/>
        <v/>
      </c>
      <c r="Y260" s="205" t="str">
        <f t="shared" si="18"/>
        <v/>
      </c>
      <c r="Z260" s="205" t="str">
        <f t="shared" si="19"/>
        <v/>
      </c>
      <c r="AA260" s="163">
        <f t="shared" si="20"/>
        <v>0</v>
      </c>
    </row>
    <row r="261" spans="1:27" ht="26.1" customHeight="1" thickTop="1" thickBot="1">
      <c r="A261" s="32"/>
      <c r="B261" s="33"/>
      <c r="C261" s="32"/>
      <c r="D261" s="218"/>
      <c r="E261" s="219"/>
      <c r="F261" s="220"/>
      <c r="G261" s="34"/>
      <c r="H261" s="221"/>
      <c r="I261" s="2"/>
      <c r="J261" s="221"/>
      <c r="K261" s="2"/>
      <c r="L261" s="221"/>
      <c r="M261" s="2"/>
      <c r="N261" s="221"/>
      <c r="O261" s="2"/>
      <c r="P261" s="221"/>
      <c r="Q261" s="2"/>
      <c r="R261" s="221"/>
      <c r="S261" s="2"/>
      <c r="T261" s="169" t="str">
        <f t="shared" si="21"/>
        <v/>
      </c>
      <c r="U261" s="39" t="str">
        <f t="shared" si="22"/>
        <v/>
      </c>
      <c r="V261" s="170"/>
      <c r="W261" s="40"/>
      <c r="X261" s="41" t="str">
        <f t="shared" si="23"/>
        <v/>
      </c>
      <c r="Y261" s="205" t="str">
        <f t="shared" si="18"/>
        <v/>
      </c>
      <c r="Z261" s="205" t="str">
        <f t="shared" si="19"/>
        <v/>
      </c>
      <c r="AA261" s="163">
        <f t="shared" si="20"/>
        <v>0</v>
      </c>
    </row>
    <row r="262" spans="1:27" ht="26.1" customHeight="1" thickTop="1" thickBot="1">
      <c r="A262" s="32"/>
      <c r="B262" s="33"/>
      <c r="C262" s="32"/>
      <c r="D262" s="218"/>
      <c r="E262" s="219"/>
      <c r="F262" s="220"/>
      <c r="G262" s="34"/>
      <c r="H262" s="221"/>
      <c r="I262" s="2"/>
      <c r="J262" s="221"/>
      <c r="K262" s="2"/>
      <c r="L262" s="221"/>
      <c r="M262" s="2"/>
      <c r="N262" s="221"/>
      <c r="O262" s="2"/>
      <c r="P262" s="221"/>
      <c r="Q262" s="2"/>
      <c r="R262" s="221"/>
      <c r="S262" s="2"/>
      <c r="T262" s="169" t="str">
        <f t="shared" si="21"/>
        <v/>
      </c>
      <c r="U262" s="39" t="str">
        <f t="shared" si="22"/>
        <v/>
      </c>
      <c r="V262" s="170"/>
      <c r="W262" s="40"/>
      <c r="X262" s="41" t="str">
        <f t="shared" si="23"/>
        <v/>
      </c>
      <c r="Y262" s="205" t="str">
        <f t="shared" si="18"/>
        <v/>
      </c>
      <c r="Z262" s="205" t="str">
        <f t="shared" si="19"/>
        <v/>
      </c>
      <c r="AA262" s="163">
        <f t="shared" si="20"/>
        <v>0</v>
      </c>
    </row>
    <row r="263" spans="1:27" ht="26.1" customHeight="1" thickTop="1" thickBot="1">
      <c r="A263" s="32"/>
      <c r="B263" s="33"/>
      <c r="C263" s="32"/>
      <c r="D263" s="218"/>
      <c r="E263" s="219"/>
      <c r="F263" s="220"/>
      <c r="G263" s="34"/>
      <c r="H263" s="221"/>
      <c r="I263" s="2"/>
      <c r="J263" s="221"/>
      <c r="K263" s="2"/>
      <c r="L263" s="221"/>
      <c r="M263" s="2"/>
      <c r="N263" s="221"/>
      <c r="O263" s="2"/>
      <c r="P263" s="221"/>
      <c r="Q263" s="2"/>
      <c r="R263" s="221"/>
      <c r="S263" s="2"/>
      <c r="T263" s="169" t="str">
        <f t="shared" si="21"/>
        <v/>
      </c>
      <c r="U263" s="39" t="str">
        <f t="shared" si="22"/>
        <v/>
      </c>
      <c r="V263" s="170"/>
      <c r="W263" s="40"/>
      <c r="X263" s="41" t="str">
        <f t="shared" si="23"/>
        <v/>
      </c>
      <c r="Y263" s="205" t="str">
        <f t="shared" si="18"/>
        <v/>
      </c>
      <c r="Z263" s="205" t="str">
        <f t="shared" si="19"/>
        <v/>
      </c>
      <c r="AA263" s="163">
        <f t="shared" si="20"/>
        <v>0</v>
      </c>
    </row>
    <row r="264" spans="1:27" ht="26.1" customHeight="1" thickTop="1" thickBot="1">
      <c r="A264" s="32"/>
      <c r="B264" s="33"/>
      <c r="C264" s="32"/>
      <c r="D264" s="218"/>
      <c r="E264" s="219"/>
      <c r="F264" s="220"/>
      <c r="G264" s="34"/>
      <c r="H264" s="221"/>
      <c r="I264" s="2"/>
      <c r="J264" s="221"/>
      <c r="K264" s="2"/>
      <c r="L264" s="221"/>
      <c r="M264" s="2"/>
      <c r="N264" s="221"/>
      <c r="O264" s="2"/>
      <c r="P264" s="221"/>
      <c r="Q264" s="2"/>
      <c r="R264" s="221"/>
      <c r="S264" s="2"/>
      <c r="T264" s="169" t="str">
        <f t="shared" si="21"/>
        <v/>
      </c>
      <c r="U264" s="39" t="str">
        <f t="shared" si="22"/>
        <v/>
      </c>
      <c r="V264" s="170"/>
      <c r="W264" s="40"/>
      <c r="X264" s="41" t="str">
        <f t="shared" si="23"/>
        <v/>
      </c>
      <c r="Y264" s="205" t="str">
        <f t="shared" si="18"/>
        <v/>
      </c>
      <c r="Z264" s="205" t="str">
        <f t="shared" si="19"/>
        <v/>
      </c>
      <c r="AA264" s="163">
        <f t="shared" si="20"/>
        <v>0</v>
      </c>
    </row>
    <row r="265" spans="1:27" ht="26.1" customHeight="1" thickTop="1" thickBot="1">
      <c r="A265" s="32"/>
      <c r="B265" s="33"/>
      <c r="C265" s="32"/>
      <c r="D265" s="218"/>
      <c r="E265" s="219"/>
      <c r="F265" s="220"/>
      <c r="G265" s="34"/>
      <c r="H265" s="221"/>
      <c r="I265" s="2"/>
      <c r="J265" s="221"/>
      <c r="K265" s="2"/>
      <c r="L265" s="221"/>
      <c r="M265" s="2"/>
      <c r="N265" s="221"/>
      <c r="O265" s="2"/>
      <c r="P265" s="221"/>
      <c r="Q265" s="2"/>
      <c r="R265" s="221"/>
      <c r="S265" s="2"/>
      <c r="T265" s="169" t="str">
        <f t="shared" si="21"/>
        <v/>
      </c>
      <c r="U265" s="39" t="str">
        <f t="shared" si="22"/>
        <v/>
      </c>
      <c r="V265" s="170"/>
      <c r="W265" s="40"/>
      <c r="X265" s="41" t="str">
        <f t="shared" si="23"/>
        <v/>
      </c>
      <c r="Y265" s="205" t="str">
        <f t="shared" si="18"/>
        <v/>
      </c>
      <c r="Z265" s="205" t="str">
        <f t="shared" si="19"/>
        <v/>
      </c>
      <c r="AA265" s="163">
        <f t="shared" si="20"/>
        <v>0</v>
      </c>
    </row>
    <row r="266" spans="1:27" ht="26.1" customHeight="1" thickTop="1" thickBot="1">
      <c r="A266" s="32"/>
      <c r="B266" s="33"/>
      <c r="C266" s="32"/>
      <c r="D266" s="218"/>
      <c r="E266" s="219"/>
      <c r="F266" s="220"/>
      <c r="G266" s="34"/>
      <c r="H266" s="221"/>
      <c r="I266" s="2"/>
      <c r="J266" s="221"/>
      <c r="K266" s="2"/>
      <c r="L266" s="221"/>
      <c r="M266" s="2"/>
      <c r="N266" s="221"/>
      <c r="O266" s="2"/>
      <c r="P266" s="221"/>
      <c r="Q266" s="2"/>
      <c r="R266" s="221"/>
      <c r="S266" s="2"/>
      <c r="T266" s="169" t="str">
        <f t="shared" si="21"/>
        <v/>
      </c>
      <c r="U266" s="39" t="str">
        <f t="shared" si="22"/>
        <v/>
      </c>
      <c r="V266" s="170"/>
      <c r="W266" s="40"/>
      <c r="X266" s="41" t="str">
        <f t="shared" si="23"/>
        <v/>
      </c>
      <c r="Y266" s="205" t="str">
        <f t="shared" si="18"/>
        <v/>
      </c>
      <c r="Z266" s="205" t="str">
        <f t="shared" si="19"/>
        <v/>
      </c>
      <c r="AA266" s="163">
        <f t="shared" si="20"/>
        <v>0</v>
      </c>
    </row>
    <row r="267" spans="1:27" ht="26.1" customHeight="1" thickTop="1" thickBot="1">
      <c r="A267" s="32"/>
      <c r="B267" s="33"/>
      <c r="C267" s="32"/>
      <c r="D267" s="218"/>
      <c r="E267" s="219"/>
      <c r="F267" s="220"/>
      <c r="G267" s="34"/>
      <c r="H267" s="221"/>
      <c r="I267" s="2"/>
      <c r="J267" s="221"/>
      <c r="K267" s="2"/>
      <c r="L267" s="221"/>
      <c r="M267" s="2"/>
      <c r="N267" s="221"/>
      <c r="O267" s="2"/>
      <c r="P267" s="221"/>
      <c r="Q267" s="2"/>
      <c r="R267" s="221"/>
      <c r="S267" s="2"/>
      <c r="T267" s="169" t="str">
        <f t="shared" si="21"/>
        <v/>
      </c>
      <c r="U267" s="39" t="str">
        <f t="shared" si="22"/>
        <v/>
      </c>
      <c r="V267" s="170"/>
      <c r="W267" s="40"/>
      <c r="X267" s="41" t="str">
        <f t="shared" si="23"/>
        <v/>
      </c>
      <c r="Y267" s="205" t="str">
        <f t="shared" si="18"/>
        <v/>
      </c>
      <c r="Z267" s="205" t="str">
        <f t="shared" si="19"/>
        <v/>
      </c>
      <c r="AA267" s="163">
        <f t="shared" si="20"/>
        <v>0</v>
      </c>
    </row>
    <row r="268" spans="1:27" ht="26.1" customHeight="1" thickTop="1" thickBot="1">
      <c r="A268" s="32"/>
      <c r="B268" s="33"/>
      <c r="C268" s="32"/>
      <c r="D268" s="218"/>
      <c r="E268" s="219"/>
      <c r="F268" s="220"/>
      <c r="G268" s="34"/>
      <c r="H268" s="221"/>
      <c r="I268" s="2"/>
      <c r="J268" s="221"/>
      <c r="K268" s="2"/>
      <c r="L268" s="221"/>
      <c r="M268" s="2"/>
      <c r="N268" s="221"/>
      <c r="O268" s="2"/>
      <c r="P268" s="221"/>
      <c r="Q268" s="2"/>
      <c r="R268" s="221"/>
      <c r="S268" s="2"/>
      <c r="T268" s="169" t="str">
        <f t="shared" si="21"/>
        <v/>
      </c>
      <c r="U268" s="39" t="str">
        <f t="shared" si="22"/>
        <v/>
      </c>
      <c r="V268" s="170"/>
      <c r="W268" s="40"/>
      <c r="X268" s="41" t="str">
        <f t="shared" si="23"/>
        <v/>
      </c>
      <c r="Y268" s="205" t="str">
        <f t="shared" si="18"/>
        <v/>
      </c>
      <c r="Z268" s="205" t="str">
        <f t="shared" si="19"/>
        <v/>
      </c>
      <c r="AA268" s="163">
        <f t="shared" si="20"/>
        <v>0</v>
      </c>
    </row>
    <row r="269" spans="1:27" ht="26.1" customHeight="1" thickTop="1" thickBot="1">
      <c r="A269" s="32"/>
      <c r="B269" s="33"/>
      <c r="C269" s="32"/>
      <c r="D269" s="218"/>
      <c r="E269" s="219"/>
      <c r="F269" s="220"/>
      <c r="G269" s="34"/>
      <c r="H269" s="221"/>
      <c r="I269" s="2"/>
      <c r="J269" s="221"/>
      <c r="K269" s="2"/>
      <c r="L269" s="221"/>
      <c r="M269" s="2"/>
      <c r="N269" s="221"/>
      <c r="O269" s="2"/>
      <c r="P269" s="221"/>
      <c r="Q269" s="2"/>
      <c r="R269" s="221"/>
      <c r="S269" s="2"/>
      <c r="T269" s="169" t="str">
        <f t="shared" si="21"/>
        <v/>
      </c>
      <c r="U269" s="39" t="str">
        <f t="shared" si="22"/>
        <v/>
      </c>
      <c r="V269" s="170"/>
      <c r="W269" s="40"/>
      <c r="X269" s="41" t="str">
        <f t="shared" si="23"/>
        <v/>
      </c>
      <c r="Y269" s="205" t="str">
        <f t="shared" si="18"/>
        <v/>
      </c>
      <c r="Z269" s="205" t="str">
        <f t="shared" si="19"/>
        <v/>
      </c>
      <c r="AA269" s="163">
        <f t="shared" si="20"/>
        <v>0</v>
      </c>
    </row>
    <row r="270" spans="1:27" ht="26.1" customHeight="1" thickTop="1" thickBot="1">
      <c r="A270" s="32"/>
      <c r="B270" s="33"/>
      <c r="C270" s="32"/>
      <c r="D270" s="218"/>
      <c r="E270" s="219"/>
      <c r="F270" s="220"/>
      <c r="G270" s="34"/>
      <c r="H270" s="221"/>
      <c r="I270" s="2"/>
      <c r="J270" s="221"/>
      <c r="K270" s="2"/>
      <c r="L270" s="221"/>
      <c r="M270" s="2"/>
      <c r="N270" s="221"/>
      <c r="O270" s="2"/>
      <c r="P270" s="221"/>
      <c r="Q270" s="2"/>
      <c r="R270" s="221"/>
      <c r="S270" s="2"/>
      <c r="T270" s="169" t="str">
        <f t="shared" si="21"/>
        <v/>
      </c>
      <c r="U270" s="39" t="str">
        <f t="shared" si="22"/>
        <v/>
      </c>
      <c r="V270" s="170"/>
      <c r="W270" s="40"/>
      <c r="X270" s="41" t="str">
        <f t="shared" si="23"/>
        <v/>
      </c>
      <c r="Y270" s="205" t="str">
        <f t="shared" ref="Y270:Y333" si="24">IF(AND(COUNTA(G270)=1,COUNTIF(T270:U270,"x")=0),1,"")</f>
        <v/>
      </c>
      <c r="Z270" s="205" t="str">
        <f t="shared" ref="Z270:Z333" si="25">IF(AND($Y270=1,F270="x"),1,"")</f>
        <v/>
      </c>
      <c r="AA270" s="163">
        <f t="shared" ref="AA270:AA333" si="26">IF(AND(U270="X",F270="X"),1,0)</f>
        <v>0</v>
      </c>
    </row>
    <row r="271" spans="1:27" ht="26.1" customHeight="1" thickTop="1" thickBot="1">
      <c r="A271" s="32"/>
      <c r="B271" s="33"/>
      <c r="C271" s="32"/>
      <c r="D271" s="218"/>
      <c r="E271" s="219"/>
      <c r="F271" s="220"/>
      <c r="G271" s="34"/>
      <c r="H271" s="221"/>
      <c r="I271" s="2"/>
      <c r="J271" s="221"/>
      <c r="K271" s="2"/>
      <c r="L271" s="221"/>
      <c r="M271" s="2"/>
      <c r="N271" s="221"/>
      <c r="O271" s="2"/>
      <c r="P271" s="221"/>
      <c r="Q271" s="2"/>
      <c r="R271" s="221"/>
      <c r="S271" s="2"/>
      <c r="T271" s="169" t="str">
        <f t="shared" ref="T271:T334" si="27">IF(AND(COUNTA(I271,K271,M271,O271,Q271,S271)=0,COUNTA(H271,J271,L271,N271,P271,R271)=6),"x","")</f>
        <v/>
      </c>
      <c r="U271" s="39" t="str">
        <f t="shared" ref="U271:U334" si="28">IF(COUNTA(I271,K271,M271,O271,Q271,S271)=1,"x","")</f>
        <v/>
      </c>
      <c r="V271" s="170"/>
      <c r="W271" s="40"/>
      <c r="X271" s="41" t="str">
        <f t="shared" ref="X271:X334" si="29">IF(AND(T271="x",U271="",V271&gt;0),EDATE(V271,$X$9),"")</f>
        <v/>
      </c>
      <c r="Y271" s="205" t="str">
        <f t="shared" si="24"/>
        <v/>
      </c>
      <c r="Z271" s="205" t="str">
        <f t="shared" si="25"/>
        <v/>
      </c>
      <c r="AA271" s="163">
        <f t="shared" si="26"/>
        <v>0</v>
      </c>
    </row>
    <row r="272" spans="1:27" ht="26.1" customHeight="1" thickTop="1" thickBot="1">
      <c r="A272" s="32"/>
      <c r="B272" s="33"/>
      <c r="C272" s="32"/>
      <c r="D272" s="218"/>
      <c r="E272" s="219"/>
      <c r="F272" s="220"/>
      <c r="G272" s="34"/>
      <c r="H272" s="221"/>
      <c r="I272" s="2"/>
      <c r="J272" s="221"/>
      <c r="K272" s="2"/>
      <c r="L272" s="221"/>
      <c r="M272" s="2"/>
      <c r="N272" s="221"/>
      <c r="O272" s="2"/>
      <c r="P272" s="221"/>
      <c r="Q272" s="2"/>
      <c r="R272" s="221"/>
      <c r="S272" s="2"/>
      <c r="T272" s="169" t="str">
        <f t="shared" si="27"/>
        <v/>
      </c>
      <c r="U272" s="39" t="str">
        <f t="shared" si="28"/>
        <v/>
      </c>
      <c r="V272" s="170"/>
      <c r="W272" s="40"/>
      <c r="X272" s="41" t="str">
        <f t="shared" si="29"/>
        <v/>
      </c>
      <c r="Y272" s="205" t="str">
        <f t="shared" si="24"/>
        <v/>
      </c>
      <c r="Z272" s="205" t="str">
        <f t="shared" si="25"/>
        <v/>
      </c>
      <c r="AA272" s="163">
        <f t="shared" si="26"/>
        <v>0</v>
      </c>
    </row>
    <row r="273" spans="1:27" ht="26.1" customHeight="1" thickTop="1" thickBot="1">
      <c r="A273" s="32"/>
      <c r="B273" s="33"/>
      <c r="C273" s="32"/>
      <c r="D273" s="218"/>
      <c r="E273" s="219"/>
      <c r="F273" s="220"/>
      <c r="G273" s="34"/>
      <c r="H273" s="221"/>
      <c r="I273" s="2"/>
      <c r="J273" s="221"/>
      <c r="K273" s="2"/>
      <c r="L273" s="221"/>
      <c r="M273" s="2"/>
      <c r="N273" s="221"/>
      <c r="O273" s="2"/>
      <c r="P273" s="221"/>
      <c r="Q273" s="2"/>
      <c r="R273" s="221"/>
      <c r="S273" s="2"/>
      <c r="T273" s="169" t="str">
        <f t="shared" si="27"/>
        <v/>
      </c>
      <c r="U273" s="39" t="str">
        <f t="shared" si="28"/>
        <v/>
      </c>
      <c r="V273" s="170"/>
      <c r="W273" s="40"/>
      <c r="X273" s="41" t="str">
        <f t="shared" si="29"/>
        <v/>
      </c>
      <c r="Y273" s="205" t="str">
        <f t="shared" si="24"/>
        <v/>
      </c>
      <c r="Z273" s="205" t="str">
        <f t="shared" si="25"/>
        <v/>
      </c>
      <c r="AA273" s="163">
        <f t="shared" si="26"/>
        <v>0</v>
      </c>
    </row>
    <row r="274" spans="1:27" ht="26.1" customHeight="1" thickTop="1" thickBot="1">
      <c r="A274" s="32"/>
      <c r="B274" s="33"/>
      <c r="C274" s="32"/>
      <c r="D274" s="218"/>
      <c r="E274" s="219"/>
      <c r="F274" s="220"/>
      <c r="G274" s="34"/>
      <c r="H274" s="221"/>
      <c r="I274" s="2"/>
      <c r="J274" s="221"/>
      <c r="K274" s="2"/>
      <c r="L274" s="221"/>
      <c r="M274" s="2"/>
      <c r="N274" s="221"/>
      <c r="O274" s="2"/>
      <c r="P274" s="221"/>
      <c r="Q274" s="2"/>
      <c r="R274" s="221"/>
      <c r="S274" s="2"/>
      <c r="T274" s="169" t="str">
        <f t="shared" si="27"/>
        <v/>
      </c>
      <c r="U274" s="39" t="str">
        <f t="shared" si="28"/>
        <v/>
      </c>
      <c r="V274" s="170"/>
      <c r="W274" s="40"/>
      <c r="X274" s="41" t="str">
        <f t="shared" si="29"/>
        <v/>
      </c>
      <c r="Y274" s="205" t="str">
        <f t="shared" si="24"/>
        <v/>
      </c>
      <c r="Z274" s="205" t="str">
        <f t="shared" si="25"/>
        <v/>
      </c>
      <c r="AA274" s="163">
        <f t="shared" si="26"/>
        <v>0</v>
      </c>
    </row>
    <row r="275" spans="1:27" ht="26.1" customHeight="1" thickTop="1" thickBot="1">
      <c r="A275" s="32"/>
      <c r="B275" s="33"/>
      <c r="C275" s="32"/>
      <c r="D275" s="218"/>
      <c r="E275" s="219"/>
      <c r="F275" s="220"/>
      <c r="G275" s="34"/>
      <c r="H275" s="221"/>
      <c r="I275" s="2"/>
      <c r="J275" s="221"/>
      <c r="K275" s="2"/>
      <c r="L275" s="221"/>
      <c r="M275" s="2"/>
      <c r="N275" s="221"/>
      <c r="O275" s="2"/>
      <c r="P275" s="221"/>
      <c r="Q275" s="2"/>
      <c r="R275" s="221"/>
      <c r="S275" s="2"/>
      <c r="T275" s="169" t="str">
        <f t="shared" si="27"/>
        <v/>
      </c>
      <c r="U275" s="39" t="str">
        <f t="shared" si="28"/>
        <v/>
      </c>
      <c r="V275" s="170"/>
      <c r="W275" s="40"/>
      <c r="X275" s="41" t="str">
        <f t="shared" si="29"/>
        <v/>
      </c>
      <c r="Y275" s="205" t="str">
        <f t="shared" si="24"/>
        <v/>
      </c>
      <c r="Z275" s="205" t="str">
        <f t="shared" si="25"/>
        <v/>
      </c>
      <c r="AA275" s="163">
        <f t="shared" si="26"/>
        <v>0</v>
      </c>
    </row>
    <row r="276" spans="1:27" ht="26.1" customHeight="1" thickTop="1" thickBot="1">
      <c r="A276" s="32"/>
      <c r="B276" s="33"/>
      <c r="C276" s="32"/>
      <c r="D276" s="218"/>
      <c r="E276" s="219"/>
      <c r="F276" s="220"/>
      <c r="G276" s="34"/>
      <c r="H276" s="221"/>
      <c r="I276" s="2"/>
      <c r="J276" s="221"/>
      <c r="K276" s="2"/>
      <c r="L276" s="221"/>
      <c r="M276" s="2"/>
      <c r="N276" s="221"/>
      <c r="O276" s="2"/>
      <c r="P276" s="221"/>
      <c r="Q276" s="2"/>
      <c r="R276" s="221"/>
      <c r="S276" s="2"/>
      <c r="T276" s="169" t="str">
        <f t="shared" si="27"/>
        <v/>
      </c>
      <c r="U276" s="39" t="str">
        <f t="shared" si="28"/>
        <v/>
      </c>
      <c r="V276" s="170"/>
      <c r="W276" s="40"/>
      <c r="X276" s="41" t="str">
        <f t="shared" si="29"/>
        <v/>
      </c>
      <c r="Y276" s="205" t="str">
        <f t="shared" si="24"/>
        <v/>
      </c>
      <c r="Z276" s="205" t="str">
        <f t="shared" si="25"/>
        <v/>
      </c>
      <c r="AA276" s="163">
        <f t="shared" si="26"/>
        <v>0</v>
      </c>
    </row>
    <row r="277" spans="1:27" ht="26.1" customHeight="1" thickTop="1" thickBot="1">
      <c r="A277" s="32"/>
      <c r="B277" s="33"/>
      <c r="C277" s="32"/>
      <c r="D277" s="218"/>
      <c r="E277" s="219"/>
      <c r="F277" s="220"/>
      <c r="G277" s="34"/>
      <c r="H277" s="221"/>
      <c r="I277" s="2"/>
      <c r="J277" s="221"/>
      <c r="K277" s="2"/>
      <c r="L277" s="221"/>
      <c r="M277" s="2"/>
      <c r="N277" s="221"/>
      <c r="O277" s="2"/>
      <c r="P277" s="221"/>
      <c r="Q277" s="2"/>
      <c r="R277" s="221"/>
      <c r="S277" s="2"/>
      <c r="T277" s="169" t="str">
        <f t="shared" si="27"/>
        <v/>
      </c>
      <c r="U277" s="39" t="str">
        <f t="shared" si="28"/>
        <v/>
      </c>
      <c r="V277" s="170"/>
      <c r="W277" s="40"/>
      <c r="X277" s="41" t="str">
        <f t="shared" si="29"/>
        <v/>
      </c>
      <c r="Y277" s="205" t="str">
        <f t="shared" si="24"/>
        <v/>
      </c>
      <c r="Z277" s="205" t="str">
        <f t="shared" si="25"/>
        <v/>
      </c>
      <c r="AA277" s="163">
        <f t="shared" si="26"/>
        <v>0</v>
      </c>
    </row>
    <row r="278" spans="1:27" ht="26.1" customHeight="1" thickTop="1" thickBot="1">
      <c r="A278" s="32"/>
      <c r="B278" s="33"/>
      <c r="C278" s="32"/>
      <c r="D278" s="218"/>
      <c r="E278" s="219"/>
      <c r="F278" s="220"/>
      <c r="G278" s="34"/>
      <c r="H278" s="221"/>
      <c r="I278" s="2"/>
      <c r="J278" s="221"/>
      <c r="K278" s="2"/>
      <c r="L278" s="221"/>
      <c r="M278" s="2"/>
      <c r="N278" s="221"/>
      <c r="O278" s="2"/>
      <c r="P278" s="221"/>
      <c r="Q278" s="2"/>
      <c r="R278" s="221"/>
      <c r="S278" s="2"/>
      <c r="T278" s="169" t="str">
        <f t="shared" si="27"/>
        <v/>
      </c>
      <c r="U278" s="39" t="str">
        <f t="shared" si="28"/>
        <v/>
      </c>
      <c r="V278" s="170"/>
      <c r="W278" s="40"/>
      <c r="X278" s="41" t="str">
        <f t="shared" si="29"/>
        <v/>
      </c>
      <c r="Y278" s="205" t="str">
        <f t="shared" si="24"/>
        <v/>
      </c>
      <c r="Z278" s="205" t="str">
        <f t="shared" si="25"/>
        <v/>
      </c>
      <c r="AA278" s="163">
        <f t="shared" si="26"/>
        <v>0</v>
      </c>
    </row>
    <row r="279" spans="1:27" ht="26.1" customHeight="1" thickTop="1" thickBot="1">
      <c r="A279" s="32"/>
      <c r="B279" s="33"/>
      <c r="C279" s="32"/>
      <c r="D279" s="218"/>
      <c r="E279" s="219"/>
      <c r="F279" s="220"/>
      <c r="G279" s="34"/>
      <c r="H279" s="221"/>
      <c r="I279" s="2"/>
      <c r="J279" s="221"/>
      <c r="K279" s="2"/>
      <c r="L279" s="221"/>
      <c r="M279" s="2"/>
      <c r="N279" s="221"/>
      <c r="O279" s="2"/>
      <c r="P279" s="221"/>
      <c r="Q279" s="2"/>
      <c r="R279" s="221"/>
      <c r="S279" s="2"/>
      <c r="T279" s="169" t="str">
        <f t="shared" si="27"/>
        <v/>
      </c>
      <c r="U279" s="39" t="str">
        <f t="shared" si="28"/>
        <v/>
      </c>
      <c r="V279" s="170"/>
      <c r="W279" s="40"/>
      <c r="X279" s="41" t="str">
        <f t="shared" si="29"/>
        <v/>
      </c>
      <c r="Y279" s="205" t="str">
        <f t="shared" si="24"/>
        <v/>
      </c>
      <c r="Z279" s="205" t="str">
        <f t="shared" si="25"/>
        <v/>
      </c>
      <c r="AA279" s="163">
        <f t="shared" si="26"/>
        <v>0</v>
      </c>
    </row>
    <row r="280" spans="1:27" ht="26.1" customHeight="1" thickTop="1" thickBot="1">
      <c r="A280" s="32"/>
      <c r="B280" s="33"/>
      <c r="C280" s="32"/>
      <c r="D280" s="218"/>
      <c r="E280" s="219"/>
      <c r="F280" s="220"/>
      <c r="G280" s="34"/>
      <c r="H280" s="221"/>
      <c r="I280" s="2"/>
      <c r="J280" s="221"/>
      <c r="K280" s="2"/>
      <c r="L280" s="221"/>
      <c r="M280" s="2"/>
      <c r="N280" s="221"/>
      <c r="O280" s="2"/>
      <c r="P280" s="221"/>
      <c r="Q280" s="2"/>
      <c r="R280" s="221"/>
      <c r="S280" s="2"/>
      <c r="T280" s="169" t="str">
        <f t="shared" si="27"/>
        <v/>
      </c>
      <c r="U280" s="39" t="str">
        <f t="shared" si="28"/>
        <v/>
      </c>
      <c r="V280" s="170"/>
      <c r="W280" s="40"/>
      <c r="X280" s="41" t="str">
        <f t="shared" si="29"/>
        <v/>
      </c>
      <c r="Y280" s="205" t="str">
        <f t="shared" si="24"/>
        <v/>
      </c>
      <c r="Z280" s="205" t="str">
        <f t="shared" si="25"/>
        <v/>
      </c>
      <c r="AA280" s="163">
        <f t="shared" si="26"/>
        <v>0</v>
      </c>
    </row>
    <row r="281" spans="1:27" ht="26.1" customHeight="1" thickTop="1" thickBot="1">
      <c r="A281" s="32"/>
      <c r="B281" s="33"/>
      <c r="C281" s="32"/>
      <c r="D281" s="218"/>
      <c r="E281" s="219"/>
      <c r="F281" s="220"/>
      <c r="G281" s="34"/>
      <c r="H281" s="221"/>
      <c r="I281" s="2"/>
      <c r="J281" s="221"/>
      <c r="K281" s="2"/>
      <c r="L281" s="221"/>
      <c r="M281" s="2"/>
      <c r="N281" s="221"/>
      <c r="O281" s="2"/>
      <c r="P281" s="221"/>
      <c r="Q281" s="2"/>
      <c r="R281" s="221"/>
      <c r="S281" s="2"/>
      <c r="T281" s="169" t="str">
        <f t="shared" si="27"/>
        <v/>
      </c>
      <c r="U281" s="39" t="str">
        <f t="shared" si="28"/>
        <v/>
      </c>
      <c r="V281" s="170"/>
      <c r="W281" s="40"/>
      <c r="X281" s="41" t="str">
        <f t="shared" si="29"/>
        <v/>
      </c>
      <c r="Y281" s="205" t="str">
        <f t="shared" si="24"/>
        <v/>
      </c>
      <c r="Z281" s="205" t="str">
        <f t="shared" si="25"/>
        <v/>
      </c>
      <c r="AA281" s="163">
        <f t="shared" si="26"/>
        <v>0</v>
      </c>
    </row>
    <row r="282" spans="1:27" ht="26.1" customHeight="1" thickTop="1" thickBot="1">
      <c r="A282" s="32"/>
      <c r="B282" s="33"/>
      <c r="C282" s="32"/>
      <c r="D282" s="218"/>
      <c r="E282" s="219"/>
      <c r="F282" s="220"/>
      <c r="G282" s="34"/>
      <c r="H282" s="221"/>
      <c r="I282" s="2"/>
      <c r="J282" s="221"/>
      <c r="K282" s="2"/>
      <c r="L282" s="221"/>
      <c r="M282" s="2"/>
      <c r="N282" s="221"/>
      <c r="O282" s="2"/>
      <c r="P282" s="221"/>
      <c r="Q282" s="2"/>
      <c r="R282" s="221"/>
      <c r="S282" s="2"/>
      <c r="T282" s="169" t="str">
        <f t="shared" si="27"/>
        <v/>
      </c>
      <c r="U282" s="39" t="str">
        <f t="shared" si="28"/>
        <v/>
      </c>
      <c r="V282" s="170"/>
      <c r="W282" s="40"/>
      <c r="X282" s="41" t="str">
        <f t="shared" si="29"/>
        <v/>
      </c>
      <c r="Y282" s="205" t="str">
        <f t="shared" si="24"/>
        <v/>
      </c>
      <c r="Z282" s="205" t="str">
        <f t="shared" si="25"/>
        <v/>
      </c>
      <c r="AA282" s="163">
        <f t="shared" si="26"/>
        <v>0</v>
      </c>
    </row>
    <row r="283" spans="1:27" ht="26.1" customHeight="1" thickTop="1" thickBot="1">
      <c r="A283" s="32"/>
      <c r="B283" s="33"/>
      <c r="C283" s="32"/>
      <c r="D283" s="218"/>
      <c r="E283" s="219"/>
      <c r="F283" s="220"/>
      <c r="G283" s="34"/>
      <c r="H283" s="221"/>
      <c r="I283" s="2"/>
      <c r="J283" s="221"/>
      <c r="K283" s="2"/>
      <c r="L283" s="221"/>
      <c r="M283" s="2"/>
      <c r="N283" s="221"/>
      <c r="O283" s="2"/>
      <c r="P283" s="221"/>
      <c r="Q283" s="2"/>
      <c r="R283" s="221"/>
      <c r="S283" s="2"/>
      <c r="T283" s="169" t="str">
        <f t="shared" si="27"/>
        <v/>
      </c>
      <c r="U283" s="39" t="str">
        <f t="shared" si="28"/>
        <v/>
      </c>
      <c r="V283" s="170"/>
      <c r="W283" s="40"/>
      <c r="X283" s="41" t="str">
        <f t="shared" si="29"/>
        <v/>
      </c>
      <c r="Y283" s="205" t="str">
        <f t="shared" si="24"/>
        <v/>
      </c>
      <c r="Z283" s="205" t="str">
        <f t="shared" si="25"/>
        <v/>
      </c>
      <c r="AA283" s="163">
        <f t="shared" si="26"/>
        <v>0</v>
      </c>
    </row>
    <row r="284" spans="1:27" ht="26.1" customHeight="1" thickTop="1" thickBot="1">
      <c r="A284" s="32"/>
      <c r="B284" s="33"/>
      <c r="C284" s="32"/>
      <c r="D284" s="218"/>
      <c r="E284" s="219"/>
      <c r="F284" s="220"/>
      <c r="G284" s="34"/>
      <c r="H284" s="221"/>
      <c r="I284" s="2"/>
      <c r="J284" s="221"/>
      <c r="K284" s="2"/>
      <c r="L284" s="221"/>
      <c r="M284" s="2"/>
      <c r="N284" s="221"/>
      <c r="O284" s="2"/>
      <c r="P284" s="221"/>
      <c r="Q284" s="2"/>
      <c r="R284" s="221"/>
      <c r="S284" s="2"/>
      <c r="T284" s="169" t="str">
        <f t="shared" si="27"/>
        <v/>
      </c>
      <c r="U284" s="39" t="str">
        <f t="shared" si="28"/>
        <v/>
      </c>
      <c r="V284" s="170"/>
      <c r="W284" s="40"/>
      <c r="X284" s="41" t="str">
        <f t="shared" si="29"/>
        <v/>
      </c>
      <c r="Y284" s="205" t="str">
        <f t="shared" si="24"/>
        <v/>
      </c>
      <c r="Z284" s="205" t="str">
        <f t="shared" si="25"/>
        <v/>
      </c>
      <c r="AA284" s="163">
        <f t="shared" si="26"/>
        <v>0</v>
      </c>
    </row>
    <row r="285" spans="1:27" ht="26.1" customHeight="1" thickTop="1" thickBot="1">
      <c r="A285" s="32"/>
      <c r="B285" s="33"/>
      <c r="C285" s="32"/>
      <c r="D285" s="218"/>
      <c r="E285" s="219"/>
      <c r="F285" s="220"/>
      <c r="G285" s="34"/>
      <c r="H285" s="221"/>
      <c r="I285" s="2"/>
      <c r="J285" s="221"/>
      <c r="K285" s="2"/>
      <c r="L285" s="221"/>
      <c r="M285" s="2"/>
      <c r="N285" s="221"/>
      <c r="O285" s="2"/>
      <c r="P285" s="221"/>
      <c r="Q285" s="2"/>
      <c r="R285" s="221"/>
      <c r="S285" s="2"/>
      <c r="T285" s="169" t="str">
        <f t="shared" si="27"/>
        <v/>
      </c>
      <c r="U285" s="39" t="str">
        <f t="shared" si="28"/>
        <v/>
      </c>
      <c r="V285" s="170"/>
      <c r="W285" s="40"/>
      <c r="X285" s="41" t="str">
        <f t="shared" si="29"/>
        <v/>
      </c>
      <c r="Y285" s="205" t="str">
        <f t="shared" si="24"/>
        <v/>
      </c>
      <c r="Z285" s="205" t="str">
        <f t="shared" si="25"/>
        <v/>
      </c>
      <c r="AA285" s="163">
        <f t="shared" si="26"/>
        <v>0</v>
      </c>
    </row>
    <row r="286" spans="1:27" ht="26.1" customHeight="1" thickTop="1" thickBot="1">
      <c r="A286" s="32"/>
      <c r="B286" s="33"/>
      <c r="C286" s="32"/>
      <c r="D286" s="218"/>
      <c r="E286" s="219"/>
      <c r="F286" s="220"/>
      <c r="G286" s="34"/>
      <c r="H286" s="221"/>
      <c r="I286" s="2"/>
      <c r="J286" s="221"/>
      <c r="K286" s="2"/>
      <c r="L286" s="221"/>
      <c r="M286" s="2"/>
      <c r="N286" s="221"/>
      <c r="O286" s="2"/>
      <c r="P286" s="221"/>
      <c r="Q286" s="2"/>
      <c r="R286" s="221"/>
      <c r="S286" s="2"/>
      <c r="T286" s="169" t="str">
        <f t="shared" si="27"/>
        <v/>
      </c>
      <c r="U286" s="39" t="str">
        <f t="shared" si="28"/>
        <v/>
      </c>
      <c r="V286" s="170"/>
      <c r="W286" s="40"/>
      <c r="X286" s="41" t="str">
        <f t="shared" si="29"/>
        <v/>
      </c>
      <c r="Y286" s="205" t="str">
        <f t="shared" si="24"/>
        <v/>
      </c>
      <c r="Z286" s="205" t="str">
        <f t="shared" si="25"/>
        <v/>
      </c>
      <c r="AA286" s="163">
        <f t="shared" si="26"/>
        <v>0</v>
      </c>
    </row>
    <row r="287" spans="1:27" ht="26.1" customHeight="1" thickTop="1" thickBot="1">
      <c r="A287" s="32"/>
      <c r="B287" s="33"/>
      <c r="C287" s="32"/>
      <c r="D287" s="218"/>
      <c r="E287" s="219"/>
      <c r="F287" s="220"/>
      <c r="G287" s="34"/>
      <c r="H287" s="221"/>
      <c r="I287" s="2"/>
      <c r="J287" s="221"/>
      <c r="K287" s="2"/>
      <c r="L287" s="221"/>
      <c r="M287" s="2"/>
      <c r="N287" s="221"/>
      <c r="O287" s="2"/>
      <c r="P287" s="221"/>
      <c r="Q287" s="2"/>
      <c r="R287" s="221"/>
      <c r="S287" s="2"/>
      <c r="T287" s="169" t="str">
        <f t="shared" si="27"/>
        <v/>
      </c>
      <c r="U287" s="39" t="str">
        <f t="shared" si="28"/>
        <v/>
      </c>
      <c r="V287" s="170"/>
      <c r="W287" s="40"/>
      <c r="X287" s="41" t="str">
        <f t="shared" si="29"/>
        <v/>
      </c>
      <c r="Y287" s="205" t="str">
        <f t="shared" si="24"/>
        <v/>
      </c>
      <c r="Z287" s="205" t="str">
        <f t="shared" si="25"/>
        <v/>
      </c>
      <c r="AA287" s="163">
        <f t="shared" si="26"/>
        <v>0</v>
      </c>
    </row>
    <row r="288" spans="1:27" ht="26.1" customHeight="1" thickTop="1" thickBot="1">
      <c r="A288" s="32"/>
      <c r="B288" s="33"/>
      <c r="C288" s="32"/>
      <c r="D288" s="218"/>
      <c r="E288" s="219"/>
      <c r="F288" s="220"/>
      <c r="G288" s="34"/>
      <c r="H288" s="221"/>
      <c r="I288" s="2"/>
      <c r="J288" s="221"/>
      <c r="K288" s="2"/>
      <c r="L288" s="221"/>
      <c r="M288" s="2"/>
      <c r="N288" s="221"/>
      <c r="O288" s="2"/>
      <c r="P288" s="221"/>
      <c r="Q288" s="2"/>
      <c r="R288" s="221"/>
      <c r="S288" s="2"/>
      <c r="T288" s="169" t="str">
        <f t="shared" si="27"/>
        <v/>
      </c>
      <c r="U288" s="39" t="str">
        <f t="shared" si="28"/>
        <v/>
      </c>
      <c r="V288" s="170"/>
      <c r="W288" s="40"/>
      <c r="X288" s="41" t="str">
        <f t="shared" si="29"/>
        <v/>
      </c>
      <c r="Y288" s="205" t="str">
        <f t="shared" si="24"/>
        <v/>
      </c>
      <c r="Z288" s="205" t="str">
        <f t="shared" si="25"/>
        <v/>
      </c>
      <c r="AA288" s="163">
        <f t="shared" si="26"/>
        <v>0</v>
      </c>
    </row>
    <row r="289" spans="1:27" ht="26.1" customHeight="1" thickTop="1" thickBot="1">
      <c r="A289" s="32"/>
      <c r="B289" s="33"/>
      <c r="C289" s="32"/>
      <c r="D289" s="218"/>
      <c r="E289" s="219"/>
      <c r="F289" s="220"/>
      <c r="G289" s="34"/>
      <c r="H289" s="221"/>
      <c r="I289" s="2"/>
      <c r="J289" s="221"/>
      <c r="K289" s="2"/>
      <c r="L289" s="221"/>
      <c r="M289" s="2"/>
      <c r="N289" s="221"/>
      <c r="O289" s="2"/>
      <c r="P289" s="221"/>
      <c r="Q289" s="2"/>
      <c r="R289" s="221"/>
      <c r="S289" s="2"/>
      <c r="T289" s="169" t="str">
        <f t="shared" si="27"/>
        <v/>
      </c>
      <c r="U289" s="39" t="str">
        <f t="shared" si="28"/>
        <v/>
      </c>
      <c r="V289" s="170"/>
      <c r="W289" s="40"/>
      <c r="X289" s="41" t="str">
        <f t="shared" si="29"/>
        <v/>
      </c>
      <c r="Y289" s="205" t="str">
        <f t="shared" si="24"/>
        <v/>
      </c>
      <c r="Z289" s="205" t="str">
        <f t="shared" si="25"/>
        <v/>
      </c>
      <c r="AA289" s="163">
        <f t="shared" si="26"/>
        <v>0</v>
      </c>
    </row>
    <row r="290" spans="1:27" ht="26.1" customHeight="1" thickTop="1" thickBot="1">
      <c r="A290" s="32"/>
      <c r="B290" s="33"/>
      <c r="C290" s="32"/>
      <c r="D290" s="218"/>
      <c r="E290" s="219"/>
      <c r="F290" s="220"/>
      <c r="G290" s="34"/>
      <c r="H290" s="221"/>
      <c r="I290" s="2"/>
      <c r="J290" s="221"/>
      <c r="K290" s="2"/>
      <c r="L290" s="221"/>
      <c r="M290" s="2"/>
      <c r="N290" s="221"/>
      <c r="O290" s="2"/>
      <c r="P290" s="221"/>
      <c r="Q290" s="2"/>
      <c r="R290" s="221"/>
      <c r="S290" s="2"/>
      <c r="T290" s="169" t="str">
        <f t="shared" si="27"/>
        <v/>
      </c>
      <c r="U290" s="39" t="str">
        <f t="shared" si="28"/>
        <v/>
      </c>
      <c r="V290" s="170"/>
      <c r="W290" s="40"/>
      <c r="X290" s="41" t="str">
        <f t="shared" si="29"/>
        <v/>
      </c>
      <c r="Y290" s="205" t="str">
        <f t="shared" si="24"/>
        <v/>
      </c>
      <c r="Z290" s="205" t="str">
        <f t="shared" si="25"/>
        <v/>
      </c>
      <c r="AA290" s="163">
        <f t="shared" si="26"/>
        <v>0</v>
      </c>
    </row>
    <row r="291" spans="1:27" ht="26.1" customHeight="1" thickTop="1" thickBot="1">
      <c r="A291" s="32"/>
      <c r="B291" s="33"/>
      <c r="C291" s="32"/>
      <c r="D291" s="218"/>
      <c r="E291" s="219"/>
      <c r="F291" s="220"/>
      <c r="G291" s="34"/>
      <c r="H291" s="221"/>
      <c r="I291" s="2"/>
      <c r="J291" s="221"/>
      <c r="K291" s="2"/>
      <c r="L291" s="221"/>
      <c r="M291" s="2"/>
      <c r="N291" s="221"/>
      <c r="O291" s="2"/>
      <c r="P291" s="221"/>
      <c r="Q291" s="2"/>
      <c r="R291" s="221"/>
      <c r="S291" s="2"/>
      <c r="T291" s="169" t="str">
        <f t="shared" si="27"/>
        <v/>
      </c>
      <c r="U291" s="39" t="str">
        <f t="shared" si="28"/>
        <v/>
      </c>
      <c r="V291" s="170"/>
      <c r="W291" s="40"/>
      <c r="X291" s="41" t="str">
        <f t="shared" si="29"/>
        <v/>
      </c>
      <c r="Y291" s="205" t="str">
        <f t="shared" si="24"/>
        <v/>
      </c>
      <c r="Z291" s="205" t="str">
        <f t="shared" si="25"/>
        <v/>
      </c>
      <c r="AA291" s="163">
        <f t="shared" si="26"/>
        <v>0</v>
      </c>
    </row>
    <row r="292" spans="1:27" ht="26.1" customHeight="1" thickTop="1" thickBot="1">
      <c r="A292" s="32"/>
      <c r="B292" s="33"/>
      <c r="C292" s="32"/>
      <c r="D292" s="218"/>
      <c r="E292" s="219"/>
      <c r="F292" s="220"/>
      <c r="G292" s="34"/>
      <c r="H292" s="221"/>
      <c r="I292" s="2"/>
      <c r="J292" s="221"/>
      <c r="K292" s="2"/>
      <c r="L292" s="221"/>
      <c r="M292" s="2"/>
      <c r="N292" s="221"/>
      <c r="O292" s="2"/>
      <c r="P292" s="221"/>
      <c r="Q292" s="2"/>
      <c r="R292" s="221"/>
      <c r="S292" s="2"/>
      <c r="T292" s="169" t="str">
        <f t="shared" si="27"/>
        <v/>
      </c>
      <c r="U292" s="39" t="str">
        <f t="shared" si="28"/>
        <v/>
      </c>
      <c r="V292" s="170"/>
      <c r="W292" s="40"/>
      <c r="X292" s="41" t="str">
        <f t="shared" si="29"/>
        <v/>
      </c>
      <c r="Y292" s="205" t="str">
        <f t="shared" si="24"/>
        <v/>
      </c>
      <c r="Z292" s="205" t="str">
        <f t="shared" si="25"/>
        <v/>
      </c>
      <c r="AA292" s="163">
        <f t="shared" si="26"/>
        <v>0</v>
      </c>
    </row>
    <row r="293" spans="1:27" ht="26.1" customHeight="1" thickTop="1" thickBot="1">
      <c r="A293" s="32"/>
      <c r="B293" s="33"/>
      <c r="C293" s="32"/>
      <c r="D293" s="218"/>
      <c r="E293" s="219"/>
      <c r="F293" s="220"/>
      <c r="G293" s="34"/>
      <c r="H293" s="221"/>
      <c r="I293" s="2"/>
      <c r="J293" s="221"/>
      <c r="K293" s="2"/>
      <c r="L293" s="221"/>
      <c r="M293" s="2"/>
      <c r="N293" s="221"/>
      <c r="O293" s="2"/>
      <c r="P293" s="221"/>
      <c r="Q293" s="2"/>
      <c r="R293" s="221"/>
      <c r="S293" s="2"/>
      <c r="T293" s="169" t="str">
        <f t="shared" si="27"/>
        <v/>
      </c>
      <c r="U293" s="39" t="str">
        <f t="shared" si="28"/>
        <v/>
      </c>
      <c r="V293" s="170"/>
      <c r="W293" s="40"/>
      <c r="X293" s="41" t="str">
        <f t="shared" si="29"/>
        <v/>
      </c>
      <c r="Y293" s="205" t="str">
        <f t="shared" si="24"/>
        <v/>
      </c>
      <c r="Z293" s="205" t="str">
        <f t="shared" si="25"/>
        <v/>
      </c>
      <c r="AA293" s="163">
        <f t="shared" si="26"/>
        <v>0</v>
      </c>
    </row>
    <row r="294" spans="1:27" ht="26.1" customHeight="1" thickTop="1" thickBot="1">
      <c r="A294" s="32"/>
      <c r="B294" s="33"/>
      <c r="C294" s="32"/>
      <c r="D294" s="218"/>
      <c r="E294" s="219"/>
      <c r="F294" s="220"/>
      <c r="G294" s="34"/>
      <c r="H294" s="221"/>
      <c r="I294" s="2"/>
      <c r="J294" s="221"/>
      <c r="K294" s="2"/>
      <c r="L294" s="221"/>
      <c r="M294" s="2"/>
      <c r="N294" s="221"/>
      <c r="O294" s="2"/>
      <c r="P294" s="221"/>
      <c r="Q294" s="2"/>
      <c r="R294" s="221"/>
      <c r="S294" s="2"/>
      <c r="T294" s="169" t="str">
        <f t="shared" si="27"/>
        <v/>
      </c>
      <c r="U294" s="39" t="str">
        <f t="shared" si="28"/>
        <v/>
      </c>
      <c r="V294" s="170"/>
      <c r="W294" s="40"/>
      <c r="X294" s="41" t="str">
        <f t="shared" si="29"/>
        <v/>
      </c>
      <c r="Y294" s="205" t="str">
        <f t="shared" si="24"/>
        <v/>
      </c>
      <c r="Z294" s="205" t="str">
        <f t="shared" si="25"/>
        <v/>
      </c>
      <c r="AA294" s="163">
        <f t="shared" si="26"/>
        <v>0</v>
      </c>
    </row>
    <row r="295" spans="1:27" ht="26.1" customHeight="1" thickTop="1" thickBot="1">
      <c r="A295" s="32"/>
      <c r="B295" s="33"/>
      <c r="C295" s="32"/>
      <c r="D295" s="218"/>
      <c r="E295" s="219"/>
      <c r="F295" s="220"/>
      <c r="G295" s="34"/>
      <c r="H295" s="221"/>
      <c r="I295" s="2"/>
      <c r="J295" s="221"/>
      <c r="K295" s="2"/>
      <c r="L295" s="221"/>
      <c r="M295" s="2"/>
      <c r="N295" s="221"/>
      <c r="O295" s="2"/>
      <c r="P295" s="221"/>
      <c r="Q295" s="2"/>
      <c r="R295" s="221"/>
      <c r="S295" s="2"/>
      <c r="T295" s="169" t="str">
        <f t="shared" si="27"/>
        <v/>
      </c>
      <c r="U295" s="39" t="str">
        <f t="shared" si="28"/>
        <v/>
      </c>
      <c r="V295" s="170"/>
      <c r="W295" s="40"/>
      <c r="X295" s="41" t="str">
        <f t="shared" si="29"/>
        <v/>
      </c>
      <c r="Y295" s="205" t="str">
        <f t="shared" si="24"/>
        <v/>
      </c>
      <c r="Z295" s="205" t="str">
        <f t="shared" si="25"/>
        <v/>
      </c>
      <c r="AA295" s="163">
        <f t="shared" si="26"/>
        <v>0</v>
      </c>
    </row>
    <row r="296" spans="1:27" ht="26.1" customHeight="1" thickTop="1" thickBot="1">
      <c r="A296" s="32"/>
      <c r="B296" s="33"/>
      <c r="C296" s="32"/>
      <c r="D296" s="218"/>
      <c r="E296" s="219"/>
      <c r="F296" s="220"/>
      <c r="G296" s="34"/>
      <c r="H296" s="221"/>
      <c r="I296" s="2"/>
      <c r="J296" s="221"/>
      <c r="K296" s="2"/>
      <c r="L296" s="221"/>
      <c r="M296" s="2"/>
      <c r="N296" s="221"/>
      <c r="O296" s="2"/>
      <c r="P296" s="221"/>
      <c r="Q296" s="2"/>
      <c r="R296" s="221"/>
      <c r="S296" s="2"/>
      <c r="T296" s="169" t="str">
        <f t="shared" si="27"/>
        <v/>
      </c>
      <c r="U296" s="39" t="str">
        <f t="shared" si="28"/>
        <v/>
      </c>
      <c r="V296" s="170"/>
      <c r="W296" s="40"/>
      <c r="X296" s="41" t="str">
        <f t="shared" si="29"/>
        <v/>
      </c>
      <c r="Y296" s="205" t="str">
        <f t="shared" si="24"/>
        <v/>
      </c>
      <c r="Z296" s="205" t="str">
        <f t="shared" si="25"/>
        <v/>
      </c>
      <c r="AA296" s="163">
        <f t="shared" si="26"/>
        <v>0</v>
      </c>
    </row>
    <row r="297" spans="1:27" ht="26.1" customHeight="1" thickTop="1" thickBot="1">
      <c r="A297" s="32"/>
      <c r="B297" s="33"/>
      <c r="C297" s="32"/>
      <c r="D297" s="218"/>
      <c r="E297" s="219"/>
      <c r="F297" s="220"/>
      <c r="G297" s="34"/>
      <c r="H297" s="221"/>
      <c r="I297" s="2"/>
      <c r="J297" s="221"/>
      <c r="K297" s="2"/>
      <c r="L297" s="221"/>
      <c r="M297" s="2"/>
      <c r="N297" s="221"/>
      <c r="O297" s="2"/>
      <c r="P297" s="221"/>
      <c r="Q297" s="2"/>
      <c r="R297" s="221"/>
      <c r="S297" s="2"/>
      <c r="T297" s="169" t="str">
        <f t="shared" si="27"/>
        <v/>
      </c>
      <c r="U297" s="39" t="str">
        <f t="shared" si="28"/>
        <v/>
      </c>
      <c r="V297" s="170"/>
      <c r="W297" s="40"/>
      <c r="X297" s="41" t="str">
        <f t="shared" si="29"/>
        <v/>
      </c>
      <c r="Y297" s="205" t="str">
        <f t="shared" si="24"/>
        <v/>
      </c>
      <c r="Z297" s="205" t="str">
        <f t="shared" si="25"/>
        <v/>
      </c>
      <c r="AA297" s="163">
        <f t="shared" si="26"/>
        <v>0</v>
      </c>
    </row>
    <row r="298" spans="1:27" ht="26.1" customHeight="1" thickTop="1" thickBot="1">
      <c r="A298" s="32"/>
      <c r="B298" s="33"/>
      <c r="C298" s="32"/>
      <c r="D298" s="218"/>
      <c r="E298" s="219"/>
      <c r="F298" s="220"/>
      <c r="G298" s="34"/>
      <c r="H298" s="221"/>
      <c r="I298" s="2"/>
      <c r="J298" s="221"/>
      <c r="K298" s="2"/>
      <c r="L298" s="221"/>
      <c r="M298" s="2"/>
      <c r="N298" s="221"/>
      <c r="O298" s="2"/>
      <c r="P298" s="221"/>
      <c r="Q298" s="2"/>
      <c r="R298" s="221"/>
      <c r="S298" s="2"/>
      <c r="T298" s="169" t="str">
        <f t="shared" si="27"/>
        <v/>
      </c>
      <c r="U298" s="39" t="str">
        <f t="shared" si="28"/>
        <v/>
      </c>
      <c r="V298" s="170"/>
      <c r="W298" s="40"/>
      <c r="X298" s="41" t="str">
        <f t="shared" si="29"/>
        <v/>
      </c>
      <c r="Y298" s="205" t="str">
        <f t="shared" si="24"/>
        <v/>
      </c>
      <c r="Z298" s="205" t="str">
        <f t="shared" si="25"/>
        <v/>
      </c>
      <c r="AA298" s="163">
        <f t="shared" si="26"/>
        <v>0</v>
      </c>
    </row>
    <row r="299" spans="1:27" ht="26.1" customHeight="1" thickTop="1" thickBot="1">
      <c r="A299" s="32"/>
      <c r="B299" s="33"/>
      <c r="C299" s="32"/>
      <c r="D299" s="218"/>
      <c r="E299" s="219"/>
      <c r="F299" s="220"/>
      <c r="G299" s="34"/>
      <c r="H299" s="221"/>
      <c r="I299" s="2"/>
      <c r="J299" s="221"/>
      <c r="K299" s="2"/>
      <c r="L299" s="221"/>
      <c r="M299" s="2"/>
      <c r="N299" s="221"/>
      <c r="O299" s="2"/>
      <c r="P299" s="221"/>
      <c r="Q299" s="2"/>
      <c r="R299" s="221"/>
      <c r="S299" s="2"/>
      <c r="T299" s="169" t="str">
        <f t="shared" si="27"/>
        <v/>
      </c>
      <c r="U299" s="39" t="str">
        <f t="shared" si="28"/>
        <v/>
      </c>
      <c r="V299" s="170"/>
      <c r="W299" s="40"/>
      <c r="X299" s="41" t="str">
        <f t="shared" si="29"/>
        <v/>
      </c>
      <c r="Y299" s="205" t="str">
        <f t="shared" si="24"/>
        <v/>
      </c>
      <c r="Z299" s="205" t="str">
        <f t="shared" si="25"/>
        <v/>
      </c>
      <c r="AA299" s="163">
        <f t="shared" si="26"/>
        <v>0</v>
      </c>
    </row>
    <row r="300" spans="1:27" ht="26.1" customHeight="1" thickTop="1" thickBot="1">
      <c r="A300" s="32"/>
      <c r="B300" s="33"/>
      <c r="C300" s="32"/>
      <c r="D300" s="218"/>
      <c r="E300" s="219"/>
      <c r="F300" s="220"/>
      <c r="G300" s="34"/>
      <c r="H300" s="221"/>
      <c r="I300" s="2"/>
      <c r="J300" s="221"/>
      <c r="K300" s="2"/>
      <c r="L300" s="221"/>
      <c r="M300" s="2"/>
      <c r="N300" s="221"/>
      <c r="O300" s="2"/>
      <c r="P300" s="221"/>
      <c r="Q300" s="2"/>
      <c r="R300" s="221"/>
      <c r="S300" s="2"/>
      <c r="T300" s="169" t="str">
        <f t="shared" si="27"/>
        <v/>
      </c>
      <c r="U300" s="39" t="str">
        <f t="shared" si="28"/>
        <v/>
      </c>
      <c r="V300" s="170"/>
      <c r="W300" s="40"/>
      <c r="X300" s="41" t="str">
        <f t="shared" si="29"/>
        <v/>
      </c>
      <c r="Y300" s="205" t="str">
        <f t="shared" si="24"/>
        <v/>
      </c>
      <c r="Z300" s="205" t="str">
        <f t="shared" si="25"/>
        <v/>
      </c>
      <c r="AA300" s="163">
        <f t="shared" si="26"/>
        <v>0</v>
      </c>
    </row>
    <row r="301" spans="1:27" ht="26.1" customHeight="1" thickTop="1" thickBot="1">
      <c r="A301" s="32"/>
      <c r="B301" s="33"/>
      <c r="C301" s="32"/>
      <c r="D301" s="218"/>
      <c r="E301" s="219"/>
      <c r="F301" s="220"/>
      <c r="G301" s="34"/>
      <c r="H301" s="221"/>
      <c r="I301" s="2"/>
      <c r="J301" s="221"/>
      <c r="K301" s="2"/>
      <c r="L301" s="221"/>
      <c r="M301" s="2"/>
      <c r="N301" s="221"/>
      <c r="O301" s="2"/>
      <c r="P301" s="221"/>
      <c r="Q301" s="2"/>
      <c r="R301" s="221"/>
      <c r="S301" s="2"/>
      <c r="T301" s="169" t="str">
        <f t="shared" si="27"/>
        <v/>
      </c>
      <c r="U301" s="39" t="str">
        <f t="shared" si="28"/>
        <v/>
      </c>
      <c r="V301" s="170"/>
      <c r="W301" s="40"/>
      <c r="X301" s="41" t="str">
        <f t="shared" si="29"/>
        <v/>
      </c>
      <c r="Y301" s="205" t="str">
        <f t="shared" si="24"/>
        <v/>
      </c>
      <c r="Z301" s="205" t="str">
        <f t="shared" si="25"/>
        <v/>
      </c>
      <c r="AA301" s="163">
        <f t="shared" si="26"/>
        <v>0</v>
      </c>
    </row>
    <row r="302" spans="1:27" ht="26.1" customHeight="1" thickTop="1" thickBot="1">
      <c r="A302" s="32"/>
      <c r="B302" s="33"/>
      <c r="C302" s="32"/>
      <c r="D302" s="218"/>
      <c r="E302" s="219"/>
      <c r="F302" s="220"/>
      <c r="G302" s="34"/>
      <c r="H302" s="221"/>
      <c r="I302" s="2"/>
      <c r="J302" s="221"/>
      <c r="K302" s="2"/>
      <c r="L302" s="221"/>
      <c r="M302" s="2"/>
      <c r="N302" s="221"/>
      <c r="O302" s="2"/>
      <c r="P302" s="221"/>
      <c r="Q302" s="2"/>
      <c r="R302" s="221"/>
      <c r="S302" s="2"/>
      <c r="T302" s="169" t="str">
        <f t="shared" si="27"/>
        <v/>
      </c>
      <c r="U302" s="39" t="str">
        <f t="shared" si="28"/>
        <v/>
      </c>
      <c r="V302" s="170"/>
      <c r="W302" s="40"/>
      <c r="X302" s="41" t="str">
        <f t="shared" si="29"/>
        <v/>
      </c>
      <c r="Y302" s="205" t="str">
        <f t="shared" si="24"/>
        <v/>
      </c>
      <c r="Z302" s="205" t="str">
        <f t="shared" si="25"/>
        <v/>
      </c>
      <c r="AA302" s="163">
        <f t="shared" si="26"/>
        <v>0</v>
      </c>
    </row>
    <row r="303" spans="1:27" ht="26.1" customHeight="1" thickTop="1" thickBot="1">
      <c r="A303" s="32"/>
      <c r="B303" s="33"/>
      <c r="C303" s="32"/>
      <c r="D303" s="218"/>
      <c r="E303" s="219"/>
      <c r="F303" s="220"/>
      <c r="G303" s="34"/>
      <c r="H303" s="221"/>
      <c r="I303" s="2"/>
      <c r="J303" s="221"/>
      <c r="K303" s="2"/>
      <c r="L303" s="221"/>
      <c r="M303" s="2"/>
      <c r="N303" s="221"/>
      <c r="O303" s="2"/>
      <c r="P303" s="221"/>
      <c r="Q303" s="2"/>
      <c r="R303" s="221"/>
      <c r="S303" s="2"/>
      <c r="T303" s="169" t="str">
        <f t="shared" si="27"/>
        <v/>
      </c>
      <c r="U303" s="39" t="str">
        <f t="shared" si="28"/>
        <v/>
      </c>
      <c r="V303" s="170"/>
      <c r="W303" s="40"/>
      <c r="X303" s="41" t="str">
        <f t="shared" si="29"/>
        <v/>
      </c>
      <c r="Y303" s="205" t="str">
        <f t="shared" si="24"/>
        <v/>
      </c>
      <c r="Z303" s="205" t="str">
        <f t="shared" si="25"/>
        <v/>
      </c>
      <c r="AA303" s="163">
        <f t="shared" si="26"/>
        <v>0</v>
      </c>
    </row>
    <row r="304" spans="1:27" ht="26.1" customHeight="1" thickTop="1" thickBot="1">
      <c r="A304" s="32"/>
      <c r="B304" s="33"/>
      <c r="C304" s="32"/>
      <c r="D304" s="218"/>
      <c r="E304" s="219"/>
      <c r="F304" s="220"/>
      <c r="G304" s="34"/>
      <c r="H304" s="221"/>
      <c r="I304" s="2"/>
      <c r="J304" s="221"/>
      <c r="K304" s="2"/>
      <c r="L304" s="221"/>
      <c r="M304" s="2"/>
      <c r="N304" s="221"/>
      <c r="O304" s="2"/>
      <c r="P304" s="221"/>
      <c r="Q304" s="2"/>
      <c r="R304" s="221"/>
      <c r="S304" s="2"/>
      <c r="T304" s="169" t="str">
        <f t="shared" si="27"/>
        <v/>
      </c>
      <c r="U304" s="39" t="str">
        <f t="shared" si="28"/>
        <v/>
      </c>
      <c r="V304" s="170"/>
      <c r="W304" s="40"/>
      <c r="X304" s="41" t="str">
        <f t="shared" si="29"/>
        <v/>
      </c>
      <c r="Y304" s="205" t="str">
        <f t="shared" si="24"/>
        <v/>
      </c>
      <c r="Z304" s="205" t="str">
        <f t="shared" si="25"/>
        <v/>
      </c>
      <c r="AA304" s="163">
        <f t="shared" si="26"/>
        <v>0</v>
      </c>
    </row>
    <row r="305" spans="1:27" ht="26.1" customHeight="1" thickTop="1" thickBot="1">
      <c r="A305" s="32"/>
      <c r="B305" s="33"/>
      <c r="C305" s="32"/>
      <c r="D305" s="218"/>
      <c r="E305" s="219"/>
      <c r="F305" s="220"/>
      <c r="G305" s="34"/>
      <c r="H305" s="221"/>
      <c r="I305" s="2"/>
      <c r="J305" s="221"/>
      <c r="K305" s="2"/>
      <c r="L305" s="221"/>
      <c r="M305" s="2"/>
      <c r="N305" s="221"/>
      <c r="O305" s="2"/>
      <c r="P305" s="221"/>
      <c r="Q305" s="2"/>
      <c r="R305" s="221"/>
      <c r="S305" s="2"/>
      <c r="T305" s="169" t="str">
        <f t="shared" si="27"/>
        <v/>
      </c>
      <c r="U305" s="39" t="str">
        <f t="shared" si="28"/>
        <v/>
      </c>
      <c r="V305" s="170"/>
      <c r="W305" s="40"/>
      <c r="X305" s="41" t="str">
        <f t="shared" si="29"/>
        <v/>
      </c>
      <c r="Y305" s="205" t="str">
        <f t="shared" si="24"/>
        <v/>
      </c>
      <c r="Z305" s="205" t="str">
        <f t="shared" si="25"/>
        <v/>
      </c>
      <c r="AA305" s="163">
        <f t="shared" si="26"/>
        <v>0</v>
      </c>
    </row>
    <row r="306" spans="1:27" ht="26.1" customHeight="1" thickTop="1" thickBot="1">
      <c r="A306" s="32"/>
      <c r="B306" s="33"/>
      <c r="C306" s="32"/>
      <c r="D306" s="218"/>
      <c r="E306" s="219"/>
      <c r="F306" s="220"/>
      <c r="G306" s="34"/>
      <c r="H306" s="221"/>
      <c r="I306" s="2"/>
      <c r="J306" s="221"/>
      <c r="K306" s="2"/>
      <c r="L306" s="221"/>
      <c r="M306" s="2"/>
      <c r="N306" s="221"/>
      <c r="O306" s="2"/>
      <c r="P306" s="221"/>
      <c r="Q306" s="2"/>
      <c r="R306" s="221"/>
      <c r="S306" s="2"/>
      <c r="T306" s="169" t="str">
        <f t="shared" si="27"/>
        <v/>
      </c>
      <c r="U306" s="39" t="str">
        <f t="shared" si="28"/>
        <v/>
      </c>
      <c r="V306" s="170"/>
      <c r="W306" s="40"/>
      <c r="X306" s="41" t="str">
        <f t="shared" si="29"/>
        <v/>
      </c>
      <c r="Y306" s="205" t="str">
        <f t="shared" si="24"/>
        <v/>
      </c>
      <c r="Z306" s="205" t="str">
        <f t="shared" si="25"/>
        <v/>
      </c>
      <c r="AA306" s="163">
        <f t="shared" si="26"/>
        <v>0</v>
      </c>
    </row>
    <row r="307" spans="1:27" ht="26.1" customHeight="1" thickTop="1" thickBot="1">
      <c r="A307" s="32"/>
      <c r="B307" s="33"/>
      <c r="C307" s="32"/>
      <c r="D307" s="218"/>
      <c r="E307" s="219"/>
      <c r="F307" s="220"/>
      <c r="G307" s="34"/>
      <c r="H307" s="221"/>
      <c r="I307" s="2"/>
      <c r="J307" s="221"/>
      <c r="K307" s="2"/>
      <c r="L307" s="221"/>
      <c r="M307" s="2"/>
      <c r="N307" s="221"/>
      <c r="O307" s="2"/>
      <c r="P307" s="221"/>
      <c r="Q307" s="2"/>
      <c r="R307" s="221"/>
      <c r="S307" s="2"/>
      <c r="T307" s="169" t="str">
        <f t="shared" si="27"/>
        <v/>
      </c>
      <c r="U307" s="39" t="str">
        <f t="shared" si="28"/>
        <v/>
      </c>
      <c r="V307" s="170"/>
      <c r="W307" s="40"/>
      <c r="X307" s="41" t="str">
        <f t="shared" si="29"/>
        <v/>
      </c>
      <c r="Y307" s="205" t="str">
        <f t="shared" si="24"/>
        <v/>
      </c>
      <c r="Z307" s="205" t="str">
        <f t="shared" si="25"/>
        <v/>
      </c>
      <c r="AA307" s="163">
        <f t="shared" si="26"/>
        <v>0</v>
      </c>
    </row>
    <row r="308" spans="1:27" ht="26.1" customHeight="1" thickTop="1" thickBot="1">
      <c r="A308" s="32"/>
      <c r="B308" s="33"/>
      <c r="C308" s="32"/>
      <c r="D308" s="218"/>
      <c r="E308" s="219"/>
      <c r="F308" s="220"/>
      <c r="G308" s="34"/>
      <c r="H308" s="221"/>
      <c r="I308" s="2"/>
      <c r="J308" s="221"/>
      <c r="K308" s="2"/>
      <c r="L308" s="221"/>
      <c r="M308" s="2"/>
      <c r="N308" s="221"/>
      <c r="O308" s="2"/>
      <c r="P308" s="221"/>
      <c r="Q308" s="2"/>
      <c r="R308" s="221"/>
      <c r="S308" s="2"/>
      <c r="T308" s="169" t="str">
        <f t="shared" si="27"/>
        <v/>
      </c>
      <c r="U308" s="39" t="str">
        <f t="shared" si="28"/>
        <v/>
      </c>
      <c r="V308" s="170"/>
      <c r="W308" s="40"/>
      <c r="X308" s="41" t="str">
        <f t="shared" si="29"/>
        <v/>
      </c>
      <c r="Y308" s="205" t="str">
        <f t="shared" si="24"/>
        <v/>
      </c>
      <c r="Z308" s="205" t="str">
        <f t="shared" si="25"/>
        <v/>
      </c>
      <c r="AA308" s="163">
        <f t="shared" si="26"/>
        <v>0</v>
      </c>
    </row>
    <row r="309" spans="1:27" ht="26.1" customHeight="1" thickTop="1" thickBot="1">
      <c r="A309" s="32"/>
      <c r="B309" s="33"/>
      <c r="C309" s="32"/>
      <c r="D309" s="218"/>
      <c r="E309" s="219"/>
      <c r="F309" s="220"/>
      <c r="G309" s="34"/>
      <c r="H309" s="221"/>
      <c r="I309" s="2"/>
      <c r="J309" s="221"/>
      <c r="K309" s="2"/>
      <c r="L309" s="221"/>
      <c r="M309" s="2"/>
      <c r="N309" s="221"/>
      <c r="O309" s="2"/>
      <c r="P309" s="221"/>
      <c r="Q309" s="2"/>
      <c r="R309" s="221"/>
      <c r="S309" s="2"/>
      <c r="T309" s="169" t="str">
        <f t="shared" si="27"/>
        <v/>
      </c>
      <c r="U309" s="39" t="str">
        <f t="shared" si="28"/>
        <v/>
      </c>
      <c r="V309" s="170"/>
      <c r="W309" s="40"/>
      <c r="X309" s="41" t="str">
        <f t="shared" si="29"/>
        <v/>
      </c>
      <c r="Y309" s="205" t="str">
        <f t="shared" si="24"/>
        <v/>
      </c>
      <c r="Z309" s="205" t="str">
        <f t="shared" si="25"/>
        <v/>
      </c>
      <c r="AA309" s="163">
        <f t="shared" si="26"/>
        <v>0</v>
      </c>
    </row>
    <row r="310" spans="1:27" ht="26.1" customHeight="1" thickTop="1" thickBot="1">
      <c r="A310" s="32"/>
      <c r="B310" s="33"/>
      <c r="C310" s="32"/>
      <c r="D310" s="218"/>
      <c r="E310" s="219"/>
      <c r="F310" s="220"/>
      <c r="G310" s="34"/>
      <c r="H310" s="221"/>
      <c r="I310" s="2"/>
      <c r="J310" s="221"/>
      <c r="K310" s="2"/>
      <c r="L310" s="221"/>
      <c r="M310" s="2"/>
      <c r="N310" s="221"/>
      <c r="O310" s="2"/>
      <c r="P310" s="221"/>
      <c r="Q310" s="2"/>
      <c r="R310" s="221"/>
      <c r="S310" s="2"/>
      <c r="T310" s="169" t="str">
        <f t="shared" si="27"/>
        <v/>
      </c>
      <c r="U310" s="39" t="str">
        <f t="shared" si="28"/>
        <v/>
      </c>
      <c r="V310" s="170"/>
      <c r="W310" s="40"/>
      <c r="X310" s="41" t="str">
        <f t="shared" si="29"/>
        <v/>
      </c>
      <c r="Y310" s="205" t="str">
        <f t="shared" si="24"/>
        <v/>
      </c>
      <c r="Z310" s="205" t="str">
        <f t="shared" si="25"/>
        <v/>
      </c>
      <c r="AA310" s="163">
        <f t="shared" si="26"/>
        <v>0</v>
      </c>
    </row>
    <row r="311" spans="1:27" ht="26.1" customHeight="1" thickTop="1" thickBot="1">
      <c r="A311" s="32"/>
      <c r="B311" s="33"/>
      <c r="C311" s="32"/>
      <c r="D311" s="218"/>
      <c r="E311" s="219"/>
      <c r="F311" s="220"/>
      <c r="G311" s="34"/>
      <c r="H311" s="221"/>
      <c r="I311" s="2"/>
      <c r="J311" s="221"/>
      <c r="K311" s="2"/>
      <c r="L311" s="221"/>
      <c r="M311" s="2"/>
      <c r="N311" s="221"/>
      <c r="O311" s="2"/>
      <c r="P311" s="221"/>
      <c r="Q311" s="2"/>
      <c r="R311" s="221"/>
      <c r="S311" s="2"/>
      <c r="T311" s="169" t="str">
        <f t="shared" si="27"/>
        <v/>
      </c>
      <c r="U311" s="39" t="str">
        <f t="shared" si="28"/>
        <v/>
      </c>
      <c r="V311" s="170"/>
      <c r="W311" s="40"/>
      <c r="X311" s="41" t="str">
        <f t="shared" si="29"/>
        <v/>
      </c>
      <c r="Y311" s="205" t="str">
        <f t="shared" si="24"/>
        <v/>
      </c>
      <c r="Z311" s="205" t="str">
        <f t="shared" si="25"/>
        <v/>
      </c>
      <c r="AA311" s="163">
        <f t="shared" si="26"/>
        <v>0</v>
      </c>
    </row>
    <row r="312" spans="1:27" ht="26.1" customHeight="1" thickTop="1" thickBot="1">
      <c r="A312" s="32"/>
      <c r="B312" s="33"/>
      <c r="C312" s="32"/>
      <c r="D312" s="218"/>
      <c r="E312" s="219"/>
      <c r="F312" s="220"/>
      <c r="G312" s="34"/>
      <c r="H312" s="221"/>
      <c r="I312" s="2"/>
      <c r="J312" s="221"/>
      <c r="K312" s="2"/>
      <c r="L312" s="221"/>
      <c r="M312" s="2"/>
      <c r="N312" s="221"/>
      <c r="O312" s="2"/>
      <c r="P312" s="221"/>
      <c r="Q312" s="2"/>
      <c r="R312" s="221"/>
      <c r="S312" s="2"/>
      <c r="T312" s="169" t="str">
        <f t="shared" si="27"/>
        <v/>
      </c>
      <c r="U312" s="39" t="str">
        <f t="shared" si="28"/>
        <v/>
      </c>
      <c r="V312" s="170"/>
      <c r="W312" s="40"/>
      <c r="X312" s="41" t="str">
        <f t="shared" si="29"/>
        <v/>
      </c>
      <c r="Y312" s="205" t="str">
        <f t="shared" si="24"/>
        <v/>
      </c>
      <c r="Z312" s="205" t="str">
        <f t="shared" si="25"/>
        <v/>
      </c>
      <c r="AA312" s="163">
        <f t="shared" si="26"/>
        <v>0</v>
      </c>
    </row>
    <row r="313" spans="1:27" ht="26.1" customHeight="1" thickTop="1" thickBot="1">
      <c r="A313" s="32"/>
      <c r="B313" s="33"/>
      <c r="C313" s="32"/>
      <c r="D313" s="218"/>
      <c r="E313" s="219"/>
      <c r="F313" s="220"/>
      <c r="G313" s="34"/>
      <c r="H313" s="221"/>
      <c r="I313" s="2"/>
      <c r="J313" s="221"/>
      <c r="K313" s="2"/>
      <c r="L313" s="221"/>
      <c r="M313" s="2"/>
      <c r="N313" s="221"/>
      <c r="O313" s="2"/>
      <c r="P313" s="221"/>
      <c r="Q313" s="2"/>
      <c r="R313" s="221"/>
      <c r="S313" s="2"/>
      <c r="T313" s="169" t="str">
        <f t="shared" si="27"/>
        <v/>
      </c>
      <c r="U313" s="39" t="str">
        <f t="shared" si="28"/>
        <v/>
      </c>
      <c r="V313" s="170"/>
      <c r="W313" s="40"/>
      <c r="X313" s="41" t="str">
        <f t="shared" si="29"/>
        <v/>
      </c>
      <c r="Y313" s="205" t="str">
        <f t="shared" si="24"/>
        <v/>
      </c>
      <c r="Z313" s="205" t="str">
        <f t="shared" si="25"/>
        <v/>
      </c>
      <c r="AA313" s="163">
        <f t="shared" si="26"/>
        <v>0</v>
      </c>
    </row>
    <row r="314" spans="1:27" ht="26.1" customHeight="1" thickTop="1" thickBot="1">
      <c r="A314" s="32"/>
      <c r="B314" s="33"/>
      <c r="C314" s="32"/>
      <c r="D314" s="218"/>
      <c r="E314" s="219"/>
      <c r="F314" s="220"/>
      <c r="G314" s="34"/>
      <c r="H314" s="221"/>
      <c r="I314" s="2"/>
      <c r="J314" s="221"/>
      <c r="K314" s="2"/>
      <c r="L314" s="221"/>
      <c r="M314" s="2"/>
      <c r="N314" s="221"/>
      <c r="O314" s="2"/>
      <c r="P314" s="221"/>
      <c r="Q314" s="2"/>
      <c r="R314" s="221"/>
      <c r="S314" s="2"/>
      <c r="T314" s="169" t="str">
        <f t="shared" si="27"/>
        <v/>
      </c>
      <c r="U314" s="39" t="str">
        <f t="shared" si="28"/>
        <v/>
      </c>
      <c r="V314" s="170"/>
      <c r="W314" s="40"/>
      <c r="X314" s="41" t="str">
        <f t="shared" si="29"/>
        <v/>
      </c>
      <c r="Y314" s="205" t="str">
        <f t="shared" si="24"/>
        <v/>
      </c>
      <c r="Z314" s="205" t="str">
        <f t="shared" si="25"/>
        <v/>
      </c>
      <c r="AA314" s="163">
        <f t="shared" si="26"/>
        <v>0</v>
      </c>
    </row>
    <row r="315" spans="1:27" ht="26.1" customHeight="1" thickTop="1" thickBot="1">
      <c r="A315" s="32"/>
      <c r="B315" s="33"/>
      <c r="C315" s="32"/>
      <c r="D315" s="218"/>
      <c r="E315" s="219"/>
      <c r="F315" s="220"/>
      <c r="G315" s="34"/>
      <c r="H315" s="221"/>
      <c r="I315" s="2"/>
      <c r="J315" s="221"/>
      <c r="K315" s="2"/>
      <c r="L315" s="221"/>
      <c r="M315" s="2"/>
      <c r="N315" s="221"/>
      <c r="O315" s="2"/>
      <c r="P315" s="221"/>
      <c r="Q315" s="2"/>
      <c r="R315" s="221"/>
      <c r="S315" s="2"/>
      <c r="T315" s="169" t="str">
        <f t="shared" si="27"/>
        <v/>
      </c>
      <c r="U315" s="39" t="str">
        <f t="shared" si="28"/>
        <v/>
      </c>
      <c r="V315" s="170"/>
      <c r="W315" s="40"/>
      <c r="X315" s="41" t="str">
        <f t="shared" si="29"/>
        <v/>
      </c>
      <c r="Y315" s="205" t="str">
        <f t="shared" si="24"/>
        <v/>
      </c>
      <c r="Z315" s="205" t="str">
        <f t="shared" si="25"/>
        <v/>
      </c>
      <c r="AA315" s="163">
        <f t="shared" si="26"/>
        <v>0</v>
      </c>
    </row>
    <row r="316" spans="1:27" ht="26.1" customHeight="1" thickTop="1" thickBot="1">
      <c r="A316" s="32"/>
      <c r="B316" s="33"/>
      <c r="C316" s="32"/>
      <c r="D316" s="218"/>
      <c r="E316" s="219"/>
      <c r="F316" s="220"/>
      <c r="G316" s="34"/>
      <c r="H316" s="221"/>
      <c r="I316" s="2"/>
      <c r="J316" s="221"/>
      <c r="K316" s="2"/>
      <c r="L316" s="221"/>
      <c r="M316" s="2"/>
      <c r="N316" s="221"/>
      <c r="O316" s="2"/>
      <c r="P316" s="221"/>
      <c r="Q316" s="2"/>
      <c r="R316" s="221"/>
      <c r="S316" s="2"/>
      <c r="T316" s="169" t="str">
        <f t="shared" si="27"/>
        <v/>
      </c>
      <c r="U316" s="39" t="str">
        <f t="shared" si="28"/>
        <v/>
      </c>
      <c r="V316" s="170"/>
      <c r="W316" s="40"/>
      <c r="X316" s="41" t="str">
        <f t="shared" si="29"/>
        <v/>
      </c>
      <c r="Y316" s="205" t="str">
        <f t="shared" si="24"/>
        <v/>
      </c>
      <c r="Z316" s="205" t="str">
        <f t="shared" si="25"/>
        <v/>
      </c>
      <c r="AA316" s="163">
        <f t="shared" si="26"/>
        <v>0</v>
      </c>
    </row>
    <row r="317" spans="1:27" ht="26.1" customHeight="1" thickTop="1" thickBot="1">
      <c r="A317" s="32"/>
      <c r="B317" s="33"/>
      <c r="C317" s="32"/>
      <c r="D317" s="218"/>
      <c r="E317" s="219"/>
      <c r="F317" s="220"/>
      <c r="G317" s="34"/>
      <c r="H317" s="221"/>
      <c r="I317" s="2"/>
      <c r="J317" s="221"/>
      <c r="K317" s="2"/>
      <c r="L317" s="221"/>
      <c r="M317" s="2"/>
      <c r="N317" s="221"/>
      <c r="O317" s="2"/>
      <c r="P317" s="221"/>
      <c r="Q317" s="2"/>
      <c r="R317" s="221"/>
      <c r="S317" s="2"/>
      <c r="T317" s="169" t="str">
        <f t="shared" si="27"/>
        <v/>
      </c>
      <c r="U317" s="39" t="str">
        <f t="shared" si="28"/>
        <v/>
      </c>
      <c r="V317" s="170"/>
      <c r="W317" s="40"/>
      <c r="X317" s="41" t="str">
        <f t="shared" si="29"/>
        <v/>
      </c>
      <c r="Y317" s="205" t="str">
        <f t="shared" si="24"/>
        <v/>
      </c>
      <c r="Z317" s="205" t="str">
        <f t="shared" si="25"/>
        <v/>
      </c>
      <c r="AA317" s="163">
        <f t="shared" si="26"/>
        <v>0</v>
      </c>
    </row>
    <row r="318" spans="1:27" ht="26.1" customHeight="1" thickTop="1" thickBot="1">
      <c r="A318" s="32"/>
      <c r="B318" s="33"/>
      <c r="C318" s="32"/>
      <c r="D318" s="218"/>
      <c r="E318" s="219"/>
      <c r="F318" s="220"/>
      <c r="G318" s="34"/>
      <c r="H318" s="221"/>
      <c r="I318" s="2"/>
      <c r="J318" s="221"/>
      <c r="K318" s="2"/>
      <c r="L318" s="221"/>
      <c r="M318" s="2"/>
      <c r="N318" s="221"/>
      <c r="O318" s="2"/>
      <c r="P318" s="221"/>
      <c r="Q318" s="2"/>
      <c r="R318" s="221"/>
      <c r="S318" s="2"/>
      <c r="T318" s="169" t="str">
        <f t="shared" si="27"/>
        <v/>
      </c>
      <c r="U318" s="39" t="str">
        <f t="shared" si="28"/>
        <v/>
      </c>
      <c r="V318" s="170"/>
      <c r="W318" s="40"/>
      <c r="X318" s="41" t="str">
        <f t="shared" si="29"/>
        <v/>
      </c>
      <c r="Y318" s="205" t="str">
        <f t="shared" si="24"/>
        <v/>
      </c>
      <c r="Z318" s="205" t="str">
        <f t="shared" si="25"/>
        <v/>
      </c>
      <c r="AA318" s="163">
        <f t="shared" si="26"/>
        <v>0</v>
      </c>
    </row>
    <row r="319" spans="1:27" ht="26.1" customHeight="1" thickTop="1" thickBot="1">
      <c r="A319" s="32"/>
      <c r="B319" s="33"/>
      <c r="C319" s="32"/>
      <c r="D319" s="218"/>
      <c r="E319" s="219"/>
      <c r="F319" s="220"/>
      <c r="G319" s="34"/>
      <c r="H319" s="221"/>
      <c r="I319" s="2"/>
      <c r="J319" s="221"/>
      <c r="K319" s="2"/>
      <c r="L319" s="221"/>
      <c r="M319" s="2"/>
      <c r="N319" s="221"/>
      <c r="O319" s="2"/>
      <c r="P319" s="221"/>
      <c r="Q319" s="2"/>
      <c r="R319" s="221"/>
      <c r="S319" s="2"/>
      <c r="T319" s="169" t="str">
        <f t="shared" si="27"/>
        <v/>
      </c>
      <c r="U319" s="39" t="str">
        <f t="shared" si="28"/>
        <v/>
      </c>
      <c r="V319" s="170"/>
      <c r="W319" s="40"/>
      <c r="X319" s="41" t="str">
        <f t="shared" si="29"/>
        <v/>
      </c>
      <c r="Y319" s="205" t="str">
        <f t="shared" si="24"/>
        <v/>
      </c>
      <c r="Z319" s="205" t="str">
        <f t="shared" si="25"/>
        <v/>
      </c>
      <c r="AA319" s="163">
        <f t="shared" si="26"/>
        <v>0</v>
      </c>
    </row>
    <row r="320" spans="1:27" ht="26.1" customHeight="1" thickTop="1" thickBot="1">
      <c r="A320" s="32"/>
      <c r="B320" s="33"/>
      <c r="C320" s="32"/>
      <c r="D320" s="218"/>
      <c r="E320" s="219"/>
      <c r="F320" s="220"/>
      <c r="G320" s="34"/>
      <c r="H320" s="221"/>
      <c r="I320" s="2"/>
      <c r="J320" s="221"/>
      <c r="K320" s="2"/>
      <c r="L320" s="221"/>
      <c r="M320" s="2"/>
      <c r="N320" s="221"/>
      <c r="O320" s="2"/>
      <c r="P320" s="221"/>
      <c r="Q320" s="2"/>
      <c r="R320" s="221"/>
      <c r="S320" s="2"/>
      <c r="T320" s="169" t="str">
        <f t="shared" si="27"/>
        <v/>
      </c>
      <c r="U320" s="39" t="str">
        <f t="shared" si="28"/>
        <v/>
      </c>
      <c r="V320" s="170"/>
      <c r="W320" s="40"/>
      <c r="X320" s="41" t="str">
        <f t="shared" si="29"/>
        <v/>
      </c>
      <c r="Y320" s="205" t="str">
        <f t="shared" si="24"/>
        <v/>
      </c>
      <c r="Z320" s="205" t="str">
        <f t="shared" si="25"/>
        <v/>
      </c>
      <c r="AA320" s="163">
        <f t="shared" si="26"/>
        <v>0</v>
      </c>
    </row>
    <row r="321" spans="1:27" ht="26.1" customHeight="1" thickTop="1" thickBot="1">
      <c r="A321" s="32"/>
      <c r="B321" s="33"/>
      <c r="C321" s="32"/>
      <c r="D321" s="218"/>
      <c r="E321" s="219"/>
      <c r="F321" s="220"/>
      <c r="G321" s="34"/>
      <c r="H321" s="221"/>
      <c r="I321" s="2"/>
      <c r="J321" s="221"/>
      <c r="K321" s="2"/>
      <c r="L321" s="221"/>
      <c r="M321" s="2"/>
      <c r="N321" s="221"/>
      <c r="O321" s="2"/>
      <c r="P321" s="221"/>
      <c r="Q321" s="2"/>
      <c r="R321" s="221"/>
      <c r="S321" s="2"/>
      <c r="T321" s="169" t="str">
        <f t="shared" si="27"/>
        <v/>
      </c>
      <c r="U321" s="39" t="str">
        <f t="shared" si="28"/>
        <v/>
      </c>
      <c r="V321" s="170"/>
      <c r="W321" s="40"/>
      <c r="X321" s="41" t="str">
        <f t="shared" si="29"/>
        <v/>
      </c>
      <c r="Y321" s="205" t="str">
        <f t="shared" si="24"/>
        <v/>
      </c>
      <c r="Z321" s="205" t="str">
        <f t="shared" si="25"/>
        <v/>
      </c>
      <c r="AA321" s="163">
        <f t="shared" si="26"/>
        <v>0</v>
      </c>
    </row>
    <row r="322" spans="1:27" ht="26.1" customHeight="1" thickTop="1" thickBot="1">
      <c r="A322" s="32"/>
      <c r="B322" s="33"/>
      <c r="C322" s="32"/>
      <c r="D322" s="218"/>
      <c r="E322" s="219"/>
      <c r="F322" s="220"/>
      <c r="G322" s="34"/>
      <c r="H322" s="221"/>
      <c r="I322" s="2"/>
      <c r="J322" s="221"/>
      <c r="K322" s="2"/>
      <c r="L322" s="221"/>
      <c r="M322" s="2"/>
      <c r="N322" s="221"/>
      <c r="O322" s="2"/>
      <c r="P322" s="221"/>
      <c r="Q322" s="2"/>
      <c r="R322" s="221"/>
      <c r="S322" s="2"/>
      <c r="T322" s="169" t="str">
        <f t="shared" si="27"/>
        <v/>
      </c>
      <c r="U322" s="39" t="str">
        <f t="shared" si="28"/>
        <v/>
      </c>
      <c r="V322" s="170"/>
      <c r="W322" s="40"/>
      <c r="X322" s="41" t="str">
        <f t="shared" si="29"/>
        <v/>
      </c>
      <c r="Y322" s="205" t="str">
        <f t="shared" si="24"/>
        <v/>
      </c>
      <c r="Z322" s="205" t="str">
        <f t="shared" si="25"/>
        <v/>
      </c>
      <c r="AA322" s="163">
        <f t="shared" si="26"/>
        <v>0</v>
      </c>
    </row>
    <row r="323" spans="1:27" ht="26.1" customHeight="1" thickTop="1" thickBot="1">
      <c r="A323" s="32"/>
      <c r="B323" s="33"/>
      <c r="C323" s="32"/>
      <c r="D323" s="218"/>
      <c r="E323" s="219"/>
      <c r="F323" s="220"/>
      <c r="G323" s="34"/>
      <c r="H323" s="221"/>
      <c r="I323" s="2"/>
      <c r="J323" s="221"/>
      <c r="K323" s="2"/>
      <c r="L323" s="221"/>
      <c r="M323" s="2"/>
      <c r="N323" s="221"/>
      <c r="O323" s="2"/>
      <c r="P323" s="221"/>
      <c r="Q323" s="2"/>
      <c r="R323" s="221"/>
      <c r="S323" s="2"/>
      <c r="T323" s="169" t="str">
        <f t="shared" si="27"/>
        <v/>
      </c>
      <c r="U323" s="39" t="str">
        <f t="shared" si="28"/>
        <v/>
      </c>
      <c r="V323" s="170"/>
      <c r="W323" s="40"/>
      <c r="X323" s="41" t="str">
        <f t="shared" si="29"/>
        <v/>
      </c>
      <c r="Y323" s="205" t="str">
        <f t="shared" si="24"/>
        <v/>
      </c>
      <c r="Z323" s="205" t="str">
        <f t="shared" si="25"/>
        <v/>
      </c>
      <c r="AA323" s="163">
        <f t="shared" si="26"/>
        <v>0</v>
      </c>
    </row>
    <row r="324" spans="1:27" ht="26.1" customHeight="1" thickTop="1" thickBot="1">
      <c r="A324" s="32"/>
      <c r="B324" s="33"/>
      <c r="C324" s="32"/>
      <c r="D324" s="218"/>
      <c r="E324" s="219"/>
      <c r="F324" s="220"/>
      <c r="G324" s="34"/>
      <c r="H324" s="221"/>
      <c r="I324" s="2"/>
      <c r="J324" s="221"/>
      <c r="K324" s="2"/>
      <c r="L324" s="221"/>
      <c r="M324" s="2"/>
      <c r="N324" s="221"/>
      <c r="O324" s="2"/>
      <c r="P324" s="221"/>
      <c r="Q324" s="2"/>
      <c r="R324" s="221"/>
      <c r="S324" s="2"/>
      <c r="T324" s="169" t="str">
        <f t="shared" si="27"/>
        <v/>
      </c>
      <c r="U324" s="39" t="str">
        <f t="shared" si="28"/>
        <v/>
      </c>
      <c r="V324" s="170"/>
      <c r="W324" s="40"/>
      <c r="X324" s="41" t="str">
        <f t="shared" si="29"/>
        <v/>
      </c>
      <c r="Y324" s="205" t="str">
        <f t="shared" si="24"/>
        <v/>
      </c>
      <c r="Z324" s="205" t="str">
        <f t="shared" si="25"/>
        <v/>
      </c>
      <c r="AA324" s="163">
        <f t="shared" si="26"/>
        <v>0</v>
      </c>
    </row>
    <row r="325" spans="1:27" ht="26.1" customHeight="1" thickTop="1" thickBot="1">
      <c r="A325" s="32"/>
      <c r="B325" s="33"/>
      <c r="C325" s="32"/>
      <c r="D325" s="218"/>
      <c r="E325" s="219"/>
      <c r="F325" s="220"/>
      <c r="G325" s="34"/>
      <c r="H325" s="221"/>
      <c r="I325" s="2"/>
      <c r="J325" s="221"/>
      <c r="K325" s="2"/>
      <c r="L325" s="221"/>
      <c r="M325" s="2"/>
      <c r="N325" s="221"/>
      <c r="O325" s="2"/>
      <c r="P325" s="221"/>
      <c r="Q325" s="2"/>
      <c r="R325" s="221"/>
      <c r="S325" s="2"/>
      <c r="T325" s="169" t="str">
        <f t="shared" si="27"/>
        <v/>
      </c>
      <c r="U325" s="39" t="str">
        <f t="shared" si="28"/>
        <v/>
      </c>
      <c r="V325" s="170"/>
      <c r="W325" s="40"/>
      <c r="X325" s="41" t="str">
        <f t="shared" si="29"/>
        <v/>
      </c>
      <c r="Y325" s="205" t="str">
        <f t="shared" si="24"/>
        <v/>
      </c>
      <c r="Z325" s="205" t="str">
        <f t="shared" si="25"/>
        <v/>
      </c>
      <c r="AA325" s="163">
        <f t="shared" si="26"/>
        <v>0</v>
      </c>
    </row>
    <row r="326" spans="1:27" ht="26.1" customHeight="1" thickTop="1" thickBot="1">
      <c r="A326" s="32"/>
      <c r="B326" s="33"/>
      <c r="C326" s="32"/>
      <c r="D326" s="218"/>
      <c r="E326" s="219"/>
      <c r="F326" s="220"/>
      <c r="G326" s="34"/>
      <c r="H326" s="221"/>
      <c r="I326" s="2"/>
      <c r="J326" s="221"/>
      <c r="K326" s="2"/>
      <c r="L326" s="221"/>
      <c r="M326" s="2"/>
      <c r="N326" s="221"/>
      <c r="O326" s="2"/>
      <c r="P326" s="221"/>
      <c r="Q326" s="2"/>
      <c r="R326" s="221"/>
      <c r="S326" s="2"/>
      <c r="T326" s="169" t="str">
        <f t="shared" si="27"/>
        <v/>
      </c>
      <c r="U326" s="39" t="str">
        <f t="shared" si="28"/>
        <v/>
      </c>
      <c r="V326" s="170"/>
      <c r="W326" s="40"/>
      <c r="X326" s="41" t="str">
        <f t="shared" si="29"/>
        <v/>
      </c>
      <c r="Y326" s="205" t="str">
        <f t="shared" si="24"/>
        <v/>
      </c>
      <c r="Z326" s="205" t="str">
        <f t="shared" si="25"/>
        <v/>
      </c>
      <c r="AA326" s="163">
        <f t="shared" si="26"/>
        <v>0</v>
      </c>
    </row>
    <row r="327" spans="1:27" ht="26.1" customHeight="1" thickTop="1" thickBot="1">
      <c r="A327" s="32"/>
      <c r="B327" s="33"/>
      <c r="C327" s="32"/>
      <c r="D327" s="218"/>
      <c r="E327" s="219"/>
      <c r="F327" s="220"/>
      <c r="G327" s="34"/>
      <c r="H327" s="221"/>
      <c r="I327" s="2"/>
      <c r="J327" s="221"/>
      <c r="K327" s="2"/>
      <c r="L327" s="221"/>
      <c r="M327" s="2"/>
      <c r="N327" s="221"/>
      <c r="O327" s="2"/>
      <c r="P327" s="221"/>
      <c r="Q327" s="2"/>
      <c r="R327" s="221"/>
      <c r="S327" s="2"/>
      <c r="T327" s="169" t="str">
        <f t="shared" si="27"/>
        <v/>
      </c>
      <c r="U327" s="39" t="str">
        <f t="shared" si="28"/>
        <v/>
      </c>
      <c r="V327" s="170"/>
      <c r="W327" s="40"/>
      <c r="X327" s="41" t="str">
        <f t="shared" si="29"/>
        <v/>
      </c>
      <c r="Y327" s="205" t="str">
        <f t="shared" si="24"/>
        <v/>
      </c>
      <c r="Z327" s="205" t="str">
        <f t="shared" si="25"/>
        <v/>
      </c>
      <c r="AA327" s="163">
        <f t="shared" si="26"/>
        <v>0</v>
      </c>
    </row>
    <row r="328" spans="1:27" ht="26.1" customHeight="1" thickTop="1" thickBot="1">
      <c r="A328" s="32"/>
      <c r="B328" s="33"/>
      <c r="C328" s="32"/>
      <c r="D328" s="218"/>
      <c r="E328" s="219"/>
      <c r="F328" s="220"/>
      <c r="G328" s="34"/>
      <c r="H328" s="221"/>
      <c r="I328" s="2"/>
      <c r="J328" s="221"/>
      <c r="K328" s="2"/>
      <c r="L328" s="221"/>
      <c r="M328" s="2"/>
      <c r="N328" s="221"/>
      <c r="O328" s="2"/>
      <c r="P328" s="221"/>
      <c r="Q328" s="2"/>
      <c r="R328" s="221"/>
      <c r="S328" s="2"/>
      <c r="T328" s="169" t="str">
        <f t="shared" si="27"/>
        <v/>
      </c>
      <c r="U328" s="39" t="str">
        <f t="shared" si="28"/>
        <v/>
      </c>
      <c r="V328" s="170"/>
      <c r="W328" s="40"/>
      <c r="X328" s="41" t="str">
        <f t="shared" si="29"/>
        <v/>
      </c>
      <c r="Y328" s="205" t="str">
        <f t="shared" si="24"/>
        <v/>
      </c>
      <c r="Z328" s="205" t="str">
        <f t="shared" si="25"/>
        <v/>
      </c>
      <c r="AA328" s="163">
        <f t="shared" si="26"/>
        <v>0</v>
      </c>
    </row>
    <row r="329" spans="1:27" ht="26.1" customHeight="1" thickTop="1" thickBot="1">
      <c r="A329" s="32"/>
      <c r="B329" s="33"/>
      <c r="C329" s="32"/>
      <c r="D329" s="218"/>
      <c r="E329" s="219"/>
      <c r="F329" s="220"/>
      <c r="G329" s="34"/>
      <c r="H329" s="221"/>
      <c r="I329" s="2"/>
      <c r="J329" s="221"/>
      <c r="K329" s="2"/>
      <c r="L329" s="221"/>
      <c r="M329" s="2"/>
      <c r="N329" s="221"/>
      <c r="O329" s="2"/>
      <c r="P329" s="221"/>
      <c r="Q329" s="2"/>
      <c r="R329" s="221"/>
      <c r="S329" s="2"/>
      <c r="T329" s="169" t="str">
        <f t="shared" si="27"/>
        <v/>
      </c>
      <c r="U329" s="39" t="str">
        <f t="shared" si="28"/>
        <v/>
      </c>
      <c r="V329" s="170"/>
      <c r="W329" s="40"/>
      <c r="X329" s="41" t="str">
        <f t="shared" si="29"/>
        <v/>
      </c>
      <c r="Y329" s="205" t="str">
        <f t="shared" si="24"/>
        <v/>
      </c>
      <c r="Z329" s="205" t="str">
        <f t="shared" si="25"/>
        <v/>
      </c>
      <c r="AA329" s="163">
        <f t="shared" si="26"/>
        <v>0</v>
      </c>
    </row>
    <row r="330" spans="1:27" ht="26.1" customHeight="1" thickTop="1" thickBot="1">
      <c r="A330" s="32"/>
      <c r="B330" s="33"/>
      <c r="C330" s="32"/>
      <c r="D330" s="218"/>
      <c r="E330" s="219"/>
      <c r="F330" s="220"/>
      <c r="G330" s="34"/>
      <c r="H330" s="221"/>
      <c r="I330" s="2"/>
      <c r="J330" s="221"/>
      <c r="K330" s="2"/>
      <c r="L330" s="221"/>
      <c r="M330" s="2"/>
      <c r="N330" s="221"/>
      <c r="O330" s="2"/>
      <c r="P330" s="221"/>
      <c r="Q330" s="2"/>
      <c r="R330" s="221"/>
      <c r="S330" s="2"/>
      <c r="T330" s="169" t="str">
        <f t="shared" si="27"/>
        <v/>
      </c>
      <c r="U330" s="39" t="str">
        <f t="shared" si="28"/>
        <v/>
      </c>
      <c r="V330" s="170"/>
      <c r="W330" s="40"/>
      <c r="X330" s="41" t="str">
        <f t="shared" si="29"/>
        <v/>
      </c>
      <c r="Y330" s="205" t="str">
        <f t="shared" si="24"/>
        <v/>
      </c>
      <c r="Z330" s="205" t="str">
        <f t="shared" si="25"/>
        <v/>
      </c>
      <c r="AA330" s="163">
        <f t="shared" si="26"/>
        <v>0</v>
      </c>
    </row>
    <row r="331" spans="1:27" ht="26.1" customHeight="1" thickTop="1" thickBot="1">
      <c r="A331" s="32"/>
      <c r="B331" s="33"/>
      <c r="C331" s="32"/>
      <c r="D331" s="218"/>
      <c r="E331" s="219"/>
      <c r="F331" s="220"/>
      <c r="G331" s="34"/>
      <c r="H331" s="221"/>
      <c r="I331" s="2"/>
      <c r="J331" s="221"/>
      <c r="K331" s="2"/>
      <c r="L331" s="221"/>
      <c r="M331" s="2"/>
      <c r="N331" s="221"/>
      <c r="O331" s="2"/>
      <c r="P331" s="221"/>
      <c r="Q331" s="2"/>
      <c r="R331" s="221"/>
      <c r="S331" s="2"/>
      <c r="T331" s="169" t="str">
        <f t="shared" si="27"/>
        <v/>
      </c>
      <c r="U331" s="39" t="str">
        <f t="shared" si="28"/>
        <v/>
      </c>
      <c r="V331" s="170"/>
      <c r="W331" s="40"/>
      <c r="X331" s="41" t="str">
        <f t="shared" si="29"/>
        <v/>
      </c>
      <c r="Y331" s="205" t="str">
        <f t="shared" si="24"/>
        <v/>
      </c>
      <c r="Z331" s="205" t="str">
        <f t="shared" si="25"/>
        <v/>
      </c>
      <c r="AA331" s="163">
        <f t="shared" si="26"/>
        <v>0</v>
      </c>
    </row>
    <row r="332" spans="1:27" ht="26.1" customHeight="1" thickTop="1" thickBot="1">
      <c r="A332" s="32"/>
      <c r="B332" s="33"/>
      <c r="C332" s="32"/>
      <c r="D332" s="218"/>
      <c r="E332" s="219"/>
      <c r="F332" s="220"/>
      <c r="G332" s="34"/>
      <c r="H332" s="221"/>
      <c r="I332" s="2"/>
      <c r="J332" s="221"/>
      <c r="K332" s="2"/>
      <c r="L332" s="221"/>
      <c r="M332" s="2"/>
      <c r="N332" s="221"/>
      <c r="O332" s="2"/>
      <c r="P332" s="221"/>
      <c r="Q332" s="2"/>
      <c r="R332" s="221"/>
      <c r="S332" s="2"/>
      <c r="T332" s="169" t="str">
        <f t="shared" si="27"/>
        <v/>
      </c>
      <c r="U332" s="39" t="str">
        <f t="shared" si="28"/>
        <v/>
      </c>
      <c r="V332" s="170"/>
      <c r="W332" s="40"/>
      <c r="X332" s="41" t="str">
        <f t="shared" si="29"/>
        <v/>
      </c>
      <c r="Y332" s="205" t="str">
        <f t="shared" si="24"/>
        <v/>
      </c>
      <c r="Z332" s="205" t="str">
        <f t="shared" si="25"/>
        <v/>
      </c>
      <c r="AA332" s="163">
        <f t="shared" si="26"/>
        <v>0</v>
      </c>
    </row>
    <row r="333" spans="1:27" ht="26.1" customHeight="1" thickTop="1" thickBot="1">
      <c r="A333" s="32"/>
      <c r="B333" s="33"/>
      <c r="C333" s="32"/>
      <c r="D333" s="218"/>
      <c r="E333" s="219"/>
      <c r="F333" s="220"/>
      <c r="G333" s="34"/>
      <c r="H333" s="221"/>
      <c r="I333" s="2"/>
      <c r="J333" s="221"/>
      <c r="K333" s="2"/>
      <c r="L333" s="221"/>
      <c r="M333" s="2"/>
      <c r="N333" s="221"/>
      <c r="O333" s="2"/>
      <c r="P333" s="221"/>
      <c r="Q333" s="2"/>
      <c r="R333" s="221"/>
      <c r="S333" s="2"/>
      <c r="T333" s="169" t="str">
        <f t="shared" si="27"/>
        <v/>
      </c>
      <c r="U333" s="39" t="str">
        <f t="shared" si="28"/>
        <v/>
      </c>
      <c r="V333" s="170"/>
      <c r="W333" s="40"/>
      <c r="X333" s="41" t="str">
        <f t="shared" si="29"/>
        <v/>
      </c>
      <c r="Y333" s="205" t="str">
        <f t="shared" si="24"/>
        <v/>
      </c>
      <c r="Z333" s="205" t="str">
        <f t="shared" si="25"/>
        <v/>
      </c>
      <c r="AA333" s="163">
        <f t="shared" si="26"/>
        <v>0</v>
      </c>
    </row>
    <row r="334" spans="1:27" ht="26.1" customHeight="1" thickTop="1" thickBot="1">
      <c r="A334" s="32"/>
      <c r="B334" s="33"/>
      <c r="C334" s="32"/>
      <c r="D334" s="218"/>
      <c r="E334" s="219"/>
      <c r="F334" s="220"/>
      <c r="G334" s="34"/>
      <c r="H334" s="221"/>
      <c r="I334" s="2"/>
      <c r="J334" s="221"/>
      <c r="K334" s="2"/>
      <c r="L334" s="221"/>
      <c r="M334" s="2"/>
      <c r="N334" s="221"/>
      <c r="O334" s="2"/>
      <c r="P334" s="221"/>
      <c r="Q334" s="2"/>
      <c r="R334" s="221"/>
      <c r="S334" s="2"/>
      <c r="T334" s="169" t="str">
        <f t="shared" si="27"/>
        <v/>
      </c>
      <c r="U334" s="39" t="str">
        <f t="shared" si="28"/>
        <v/>
      </c>
      <c r="V334" s="170"/>
      <c r="W334" s="40"/>
      <c r="X334" s="41" t="str">
        <f t="shared" si="29"/>
        <v/>
      </c>
      <c r="Y334" s="205" t="str">
        <f t="shared" ref="Y334:Y397" si="30">IF(AND(COUNTA(G334)=1,COUNTIF(T334:U334,"x")=0),1,"")</f>
        <v/>
      </c>
      <c r="Z334" s="205" t="str">
        <f t="shared" ref="Z334:Z397" si="31">IF(AND($Y334=1,F334="x"),1,"")</f>
        <v/>
      </c>
      <c r="AA334" s="163">
        <f t="shared" ref="AA334:AA397" si="32">IF(AND(U334="X",F334="X"),1,0)</f>
        <v>0</v>
      </c>
    </row>
    <row r="335" spans="1:27" ht="26.1" customHeight="1" thickTop="1" thickBot="1">
      <c r="A335" s="32"/>
      <c r="B335" s="33"/>
      <c r="C335" s="32"/>
      <c r="D335" s="218"/>
      <c r="E335" s="219"/>
      <c r="F335" s="220"/>
      <c r="G335" s="34"/>
      <c r="H335" s="221"/>
      <c r="I335" s="2"/>
      <c r="J335" s="221"/>
      <c r="K335" s="2"/>
      <c r="L335" s="221"/>
      <c r="M335" s="2"/>
      <c r="N335" s="221"/>
      <c r="O335" s="2"/>
      <c r="P335" s="221"/>
      <c r="Q335" s="2"/>
      <c r="R335" s="221"/>
      <c r="S335" s="2"/>
      <c r="T335" s="169" t="str">
        <f t="shared" ref="T335:T398" si="33">IF(AND(COUNTA(I335,K335,M335,O335,Q335,S335)=0,COUNTA(H335,J335,L335,N335,P335,R335)=6),"x","")</f>
        <v/>
      </c>
      <c r="U335" s="39" t="str">
        <f t="shared" ref="U335:U398" si="34">IF(COUNTA(I335,K335,M335,O335,Q335,S335)=1,"x","")</f>
        <v/>
      </c>
      <c r="V335" s="170"/>
      <c r="W335" s="40"/>
      <c r="X335" s="41" t="str">
        <f t="shared" ref="X335:X398" si="35">IF(AND(T335="x",U335="",V335&gt;0),EDATE(V335,$X$9),"")</f>
        <v/>
      </c>
      <c r="Y335" s="205" t="str">
        <f t="shared" si="30"/>
        <v/>
      </c>
      <c r="Z335" s="205" t="str">
        <f t="shared" si="31"/>
        <v/>
      </c>
      <c r="AA335" s="163">
        <f t="shared" si="32"/>
        <v>0</v>
      </c>
    </row>
    <row r="336" spans="1:27" ht="26.1" customHeight="1" thickTop="1" thickBot="1">
      <c r="A336" s="32"/>
      <c r="B336" s="33"/>
      <c r="C336" s="32"/>
      <c r="D336" s="218"/>
      <c r="E336" s="219"/>
      <c r="F336" s="220"/>
      <c r="G336" s="34"/>
      <c r="H336" s="221"/>
      <c r="I336" s="2"/>
      <c r="J336" s="221"/>
      <c r="K336" s="2"/>
      <c r="L336" s="221"/>
      <c r="M336" s="2"/>
      <c r="N336" s="221"/>
      <c r="O336" s="2"/>
      <c r="P336" s="221"/>
      <c r="Q336" s="2"/>
      <c r="R336" s="221"/>
      <c r="S336" s="2"/>
      <c r="T336" s="169" t="str">
        <f t="shared" si="33"/>
        <v/>
      </c>
      <c r="U336" s="39" t="str">
        <f t="shared" si="34"/>
        <v/>
      </c>
      <c r="V336" s="170"/>
      <c r="W336" s="40"/>
      <c r="X336" s="41" t="str">
        <f t="shared" si="35"/>
        <v/>
      </c>
      <c r="Y336" s="205" t="str">
        <f t="shared" si="30"/>
        <v/>
      </c>
      <c r="Z336" s="205" t="str">
        <f t="shared" si="31"/>
        <v/>
      </c>
      <c r="AA336" s="163">
        <f t="shared" si="32"/>
        <v>0</v>
      </c>
    </row>
    <row r="337" spans="1:27" ht="26.1" customHeight="1" thickTop="1" thickBot="1">
      <c r="A337" s="32"/>
      <c r="B337" s="33"/>
      <c r="C337" s="32"/>
      <c r="D337" s="218"/>
      <c r="E337" s="219"/>
      <c r="F337" s="220"/>
      <c r="G337" s="34"/>
      <c r="H337" s="221"/>
      <c r="I337" s="2"/>
      <c r="J337" s="221"/>
      <c r="K337" s="2"/>
      <c r="L337" s="221"/>
      <c r="M337" s="2"/>
      <c r="N337" s="221"/>
      <c r="O337" s="2"/>
      <c r="P337" s="221"/>
      <c r="Q337" s="2"/>
      <c r="R337" s="221"/>
      <c r="S337" s="2"/>
      <c r="T337" s="169" t="str">
        <f t="shared" si="33"/>
        <v/>
      </c>
      <c r="U337" s="39" t="str">
        <f t="shared" si="34"/>
        <v/>
      </c>
      <c r="V337" s="170"/>
      <c r="W337" s="40"/>
      <c r="X337" s="41" t="str">
        <f t="shared" si="35"/>
        <v/>
      </c>
      <c r="Y337" s="205" t="str">
        <f t="shared" si="30"/>
        <v/>
      </c>
      <c r="Z337" s="205" t="str">
        <f t="shared" si="31"/>
        <v/>
      </c>
      <c r="AA337" s="163">
        <f t="shared" si="32"/>
        <v>0</v>
      </c>
    </row>
    <row r="338" spans="1:27" ht="26.1" customHeight="1" thickTop="1" thickBot="1">
      <c r="A338" s="32"/>
      <c r="B338" s="33"/>
      <c r="C338" s="32"/>
      <c r="D338" s="218"/>
      <c r="E338" s="219"/>
      <c r="F338" s="220"/>
      <c r="G338" s="34"/>
      <c r="H338" s="221"/>
      <c r="I338" s="2"/>
      <c r="J338" s="221"/>
      <c r="K338" s="2"/>
      <c r="L338" s="221"/>
      <c r="M338" s="2"/>
      <c r="N338" s="221"/>
      <c r="O338" s="2"/>
      <c r="P338" s="221"/>
      <c r="Q338" s="2"/>
      <c r="R338" s="221"/>
      <c r="S338" s="2"/>
      <c r="T338" s="169" t="str">
        <f t="shared" si="33"/>
        <v/>
      </c>
      <c r="U338" s="39" t="str">
        <f t="shared" si="34"/>
        <v/>
      </c>
      <c r="V338" s="170"/>
      <c r="W338" s="40"/>
      <c r="X338" s="41" t="str">
        <f t="shared" si="35"/>
        <v/>
      </c>
      <c r="Y338" s="205" t="str">
        <f t="shared" si="30"/>
        <v/>
      </c>
      <c r="Z338" s="205" t="str">
        <f t="shared" si="31"/>
        <v/>
      </c>
      <c r="AA338" s="163">
        <f t="shared" si="32"/>
        <v>0</v>
      </c>
    </row>
    <row r="339" spans="1:27" ht="26.1" customHeight="1" thickTop="1" thickBot="1">
      <c r="A339" s="32"/>
      <c r="B339" s="33"/>
      <c r="C339" s="32"/>
      <c r="D339" s="218"/>
      <c r="E339" s="219"/>
      <c r="F339" s="220"/>
      <c r="G339" s="34"/>
      <c r="H339" s="221"/>
      <c r="I339" s="2"/>
      <c r="J339" s="221"/>
      <c r="K339" s="2"/>
      <c r="L339" s="221"/>
      <c r="M339" s="2"/>
      <c r="N339" s="221"/>
      <c r="O339" s="2"/>
      <c r="P339" s="221"/>
      <c r="Q339" s="2"/>
      <c r="R339" s="221"/>
      <c r="S339" s="2"/>
      <c r="T339" s="169" t="str">
        <f t="shared" si="33"/>
        <v/>
      </c>
      <c r="U339" s="39" t="str">
        <f t="shared" si="34"/>
        <v/>
      </c>
      <c r="V339" s="170"/>
      <c r="W339" s="40"/>
      <c r="X339" s="41" t="str">
        <f t="shared" si="35"/>
        <v/>
      </c>
      <c r="Y339" s="205" t="str">
        <f t="shared" si="30"/>
        <v/>
      </c>
      <c r="Z339" s="205" t="str">
        <f t="shared" si="31"/>
        <v/>
      </c>
      <c r="AA339" s="163">
        <f t="shared" si="32"/>
        <v>0</v>
      </c>
    </row>
    <row r="340" spans="1:27" ht="26.1" customHeight="1" thickTop="1" thickBot="1">
      <c r="A340" s="32"/>
      <c r="B340" s="33"/>
      <c r="C340" s="32"/>
      <c r="D340" s="218"/>
      <c r="E340" s="219"/>
      <c r="F340" s="220"/>
      <c r="G340" s="34"/>
      <c r="H340" s="221"/>
      <c r="I340" s="2"/>
      <c r="J340" s="221"/>
      <c r="K340" s="2"/>
      <c r="L340" s="221"/>
      <c r="M340" s="2"/>
      <c r="N340" s="221"/>
      <c r="O340" s="2"/>
      <c r="P340" s="221"/>
      <c r="Q340" s="2"/>
      <c r="R340" s="221"/>
      <c r="S340" s="2"/>
      <c r="T340" s="169" t="str">
        <f t="shared" si="33"/>
        <v/>
      </c>
      <c r="U340" s="39" t="str">
        <f t="shared" si="34"/>
        <v/>
      </c>
      <c r="V340" s="170"/>
      <c r="W340" s="40"/>
      <c r="X340" s="41" t="str">
        <f t="shared" si="35"/>
        <v/>
      </c>
      <c r="Y340" s="205" t="str">
        <f t="shared" si="30"/>
        <v/>
      </c>
      <c r="Z340" s="205" t="str">
        <f t="shared" si="31"/>
        <v/>
      </c>
      <c r="AA340" s="163">
        <f t="shared" si="32"/>
        <v>0</v>
      </c>
    </row>
    <row r="341" spans="1:27" ht="26.1" customHeight="1" thickTop="1" thickBot="1">
      <c r="A341" s="32"/>
      <c r="B341" s="33"/>
      <c r="C341" s="32"/>
      <c r="D341" s="218"/>
      <c r="E341" s="219"/>
      <c r="F341" s="220"/>
      <c r="G341" s="34"/>
      <c r="H341" s="221"/>
      <c r="I341" s="2"/>
      <c r="J341" s="221"/>
      <c r="K341" s="2"/>
      <c r="L341" s="221"/>
      <c r="M341" s="2"/>
      <c r="N341" s="221"/>
      <c r="O341" s="2"/>
      <c r="P341" s="221"/>
      <c r="Q341" s="2"/>
      <c r="R341" s="221"/>
      <c r="S341" s="2"/>
      <c r="T341" s="169" t="str">
        <f t="shared" si="33"/>
        <v/>
      </c>
      <c r="U341" s="39" t="str">
        <f t="shared" si="34"/>
        <v/>
      </c>
      <c r="V341" s="170"/>
      <c r="W341" s="40"/>
      <c r="X341" s="41" t="str">
        <f t="shared" si="35"/>
        <v/>
      </c>
      <c r="Y341" s="205" t="str">
        <f t="shared" si="30"/>
        <v/>
      </c>
      <c r="Z341" s="205" t="str">
        <f t="shared" si="31"/>
        <v/>
      </c>
      <c r="AA341" s="163">
        <f t="shared" si="32"/>
        <v>0</v>
      </c>
    </row>
    <row r="342" spans="1:27" ht="26.1" customHeight="1" thickTop="1" thickBot="1">
      <c r="A342" s="32"/>
      <c r="B342" s="33"/>
      <c r="C342" s="32"/>
      <c r="D342" s="218"/>
      <c r="E342" s="219"/>
      <c r="F342" s="220"/>
      <c r="G342" s="34"/>
      <c r="H342" s="221"/>
      <c r="I342" s="2"/>
      <c r="J342" s="221"/>
      <c r="K342" s="2"/>
      <c r="L342" s="221"/>
      <c r="M342" s="2"/>
      <c r="N342" s="221"/>
      <c r="O342" s="2"/>
      <c r="P342" s="221"/>
      <c r="Q342" s="2"/>
      <c r="R342" s="221"/>
      <c r="S342" s="2"/>
      <c r="T342" s="169" t="str">
        <f t="shared" si="33"/>
        <v/>
      </c>
      <c r="U342" s="39" t="str">
        <f t="shared" si="34"/>
        <v/>
      </c>
      <c r="V342" s="170"/>
      <c r="W342" s="40"/>
      <c r="X342" s="41" t="str">
        <f t="shared" si="35"/>
        <v/>
      </c>
      <c r="Y342" s="205" t="str">
        <f t="shared" si="30"/>
        <v/>
      </c>
      <c r="Z342" s="205" t="str">
        <f t="shared" si="31"/>
        <v/>
      </c>
      <c r="AA342" s="163">
        <f t="shared" si="32"/>
        <v>0</v>
      </c>
    </row>
    <row r="343" spans="1:27" ht="26.1" customHeight="1" thickTop="1" thickBot="1">
      <c r="A343" s="32"/>
      <c r="B343" s="33"/>
      <c r="C343" s="32"/>
      <c r="D343" s="218"/>
      <c r="E343" s="219"/>
      <c r="F343" s="220"/>
      <c r="G343" s="34"/>
      <c r="H343" s="221"/>
      <c r="I343" s="2"/>
      <c r="J343" s="221"/>
      <c r="K343" s="2"/>
      <c r="L343" s="221"/>
      <c r="M343" s="2"/>
      <c r="N343" s="221"/>
      <c r="O343" s="2"/>
      <c r="P343" s="221"/>
      <c r="Q343" s="2"/>
      <c r="R343" s="221"/>
      <c r="S343" s="2"/>
      <c r="T343" s="169" t="str">
        <f t="shared" si="33"/>
        <v/>
      </c>
      <c r="U343" s="39" t="str">
        <f t="shared" si="34"/>
        <v/>
      </c>
      <c r="V343" s="170"/>
      <c r="W343" s="40"/>
      <c r="X343" s="41" t="str">
        <f t="shared" si="35"/>
        <v/>
      </c>
      <c r="Y343" s="205" t="str">
        <f t="shared" si="30"/>
        <v/>
      </c>
      <c r="Z343" s="205" t="str">
        <f t="shared" si="31"/>
        <v/>
      </c>
      <c r="AA343" s="163">
        <f t="shared" si="32"/>
        <v>0</v>
      </c>
    </row>
    <row r="344" spans="1:27" ht="26.1" customHeight="1" thickTop="1" thickBot="1">
      <c r="A344" s="32"/>
      <c r="B344" s="33"/>
      <c r="C344" s="32"/>
      <c r="D344" s="218"/>
      <c r="E344" s="219"/>
      <c r="F344" s="220"/>
      <c r="G344" s="34"/>
      <c r="H344" s="221"/>
      <c r="I344" s="2"/>
      <c r="J344" s="221"/>
      <c r="K344" s="2"/>
      <c r="L344" s="221"/>
      <c r="M344" s="2"/>
      <c r="N344" s="221"/>
      <c r="O344" s="2"/>
      <c r="P344" s="221"/>
      <c r="Q344" s="2"/>
      <c r="R344" s="221"/>
      <c r="S344" s="2"/>
      <c r="T344" s="169" t="str">
        <f t="shared" si="33"/>
        <v/>
      </c>
      <c r="U344" s="39" t="str">
        <f t="shared" si="34"/>
        <v/>
      </c>
      <c r="V344" s="170"/>
      <c r="W344" s="40"/>
      <c r="X344" s="41" t="str">
        <f t="shared" si="35"/>
        <v/>
      </c>
      <c r="Y344" s="205" t="str">
        <f t="shared" si="30"/>
        <v/>
      </c>
      <c r="Z344" s="205" t="str">
        <f t="shared" si="31"/>
        <v/>
      </c>
      <c r="AA344" s="163">
        <f t="shared" si="32"/>
        <v>0</v>
      </c>
    </row>
    <row r="345" spans="1:27" ht="26.1" customHeight="1" thickTop="1" thickBot="1">
      <c r="A345" s="32"/>
      <c r="B345" s="33"/>
      <c r="C345" s="32"/>
      <c r="D345" s="218"/>
      <c r="E345" s="219"/>
      <c r="F345" s="220"/>
      <c r="G345" s="34"/>
      <c r="H345" s="221"/>
      <c r="I345" s="2"/>
      <c r="J345" s="221"/>
      <c r="K345" s="2"/>
      <c r="L345" s="221"/>
      <c r="M345" s="2"/>
      <c r="N345" s="221"/>
      <c r="O345" s="2"/>
      <c r="P345" s="221"/>
      <c r="Q345" s="2"/>
      <c r="R345" s="221"/>
      <c r="S345" s="2"/>
      <c r="T345" s="169" t="str">
        <f t="shared" si="33"/>
        <v/>
      </c>
      <c r="U345" s="39" t="str">
        <f t="shared" si="34"/>
        <v/>
      </c>
      <c r="V345" s="170"/>
      <c r="W345" s="40"/>
      <c r="X345" s="41" t="str">
        <f t="shared" si="35"/>
        <v/>
      </c>
      <c r="Y345" s="205" t="str">
        <f t="shared" si="30"/>
        <v/>
      </c>
      <c r="Z345" s="205" t="str">
        <f t="shared" si="31"/>
        <v/>
      </c>
      <c r="AA345" s="163">
        <f t="shared" si="32"/>
        <v>0</v>
      </c>
    </row>
    <row r="346" spans="1:27" ht="26.1" customHeight="1" thickTop="1" thickBot="1">
      <c r="A346" s="32"/>
      <c r="B346" s="33"/>
      <c r="C346" s="32"/>
      <c r="D346" s="218"/>
      <c r="E346" s="219"/>
      <c r="F346" s="220"/>
      <c r="G346" s="34"/>
      <c r="H346" s="221"/>
      <c r="I346" s="2"/>
      <c r="J346" s="221"/>
      <c r="K346" s="2"/>
      <c r="L346" s="221"/>
      <c r="M346" s="2"/>
      <c r="N346" s="221"/>
      <c r="O346" s="2"/>
      <c r="P346" s="221"/>
      <c r="Q346" s="2"/>
      <c r="R346" s="221"/>
      <c r="S346" s="2"/>
      <c r="T346" s="169" t="str">
        <f t="shared" si="33"/>
        <v/>
      </c>
      <c r="U346" s="39" t="str">
        <f t="shared" si="34"/>
        <v/>
      </c>
      <c r="V346" s="170"/>
      <c r="W346" s="40"/>
      <c r="X346" s="41" t="str">
        <f t="shared" si="35"/>
        <v/>
      </c>
      <c r="Y346" s="205" t="str">
        <f t="shared" si="30"/>
        <v/>
      </c>
      <c r="Z346" s="205" t="str">
        <f t="shared" si="31"/>
        <v/>
      </c>
      <c r="AA346" s="163">
        <f t="shared" si="32"/>
        <v>0</v>
      </c>
    </row>
    <row r="347" spans="1:27" ht="26.1" customHeight="1" thickTop="1" thickBot="1">
      <c r="A347" s="32"/>
      <c r="B347" s="33"/>
      <c r="C347" s="32"/>
      <c r="D347" s="218"/>
      <c r="E347" s="219"/>
      <c r="F347" s="220"/>
      <c r="G347" s="34"/>
      <c r="H347" s="221"/>
      <c r="I347" s="2"/>
      <c r="J347" s="221"/>
      <c r="K347" s="2"/>
      <c r="L347" s="221"/>
      <c r="M347" s="2"/>
      <c r="N347" s="221"/>
      <c r="O347" s="2"/>
      <c r="P347" s="221"/>
      <c r="Q347" s="2"/>
      <c r="R347" s="221"/>
      <c r="S347" s="2"/>
      <c r="T347" s="169" t="str">
        <f t="shared" si="33"/>
        <v/>
      </c>
      <c r="U347" s="39" t="str">
        <f t="shared" si="34"/>
        <v/>
      </c>
      <c r="V347" s="170"/>
      <c r="W347" s="40"/>
      <c r="X347" s="41" t="str">
        <f t="shared" si="35"/>
        <v/>
      </c>
      <c r="Y347" s="205" t="str">
        <f t="shared" si="30"/>
        <v/>
      </c>
      <c r="Z347" s="205" t="str">
        <f t="shared" si="31"/>
        <v/>
      </c>
      <c r="AA347" s="163">
        <f t="shared" si="32"/>
        <v>0</v>
      </c>
    </row>
    <row r="348" spans="1:27" ht="26.1" customHeight="1" thickTop="1" thickBot="1">
      <c r="A348" s="32"/>
      <c r="B348" s="33"/>
      <c r="C348" s="32"/>
      <c r="D348" s="218"/>
      <c r="E348" s="219"/>
      <c r="F348" s="220"/>
      <c r="G348" s="34"/>
      <c r="H348" s="221"/>
      <c r="I348" s="2"/>
      <c r="J348" s="221"/>
      <c r="K348" s="2"/>
      <c r="L348" s="221"/>
      <c r="M348" s="2"/>
      <c r="N348" s="221"/>
      <c r="O348" s="2"/>
      <c r="P348" s="221"/>
      <c r="Q348" s="2"/>
      <c r="R348" s="221"/>
      <c r="S348" s="2"/>
      <c r="T348" s="169" t="str">
        <f t="shared" si="33"/>
        <v/>
      </c>
      <c r="U348" s="39" t="str">
        <f t="shared" si="34"/>
        <v/>
      </c>
      <c r="V348" s="170"/>
      <c r="W348" s="40"/>
      <c r="X348" s="41" t="str">
        <f t="shared" si="35"/>
        <v/>
      </c>
      <c r="Y348" s="205" t="str">
        <f t="shared" si="30"/>
        <v/>
      </c>
      <c r="Z348" s="205" t="str">
        <f t="shared" si="31"/>
        <v/>
      </c>
      <c r="AA348" s="163">
        <f t="shared" si="32"/>
        <v>0</v>
      </c>
    </row>
    <row r="349" spans="1:27" ht="26.1" customHeight="1" thickTop="1" thickBot="1">
      <c r="A349" s="32"/>
      <c r="B349" s="33"/>
      <c r="C349" s="32"/>
      <c r="D349" s="218"/>
      <c r="E349" s="219"/>
      <c r="F349" s="220"/>
      <c r="G349" s="34"/>
      <c r="H349" s="221"/>
      <c r="I349" s="2"/>
      <c r="J349" s="221"/>
      <c r="K349" s="2"/>
      <c r="L349" s="221"/>
      <c r="M349" s="2"/>
      <c r="N349" s="221"/>
      <c r="O349" s="2"/>
      <c r="P349" s="221"/>
      <c r="Q349" s="2"/>
      <c r="R349" s="221"/>
      <c r="S349" s="2"/>
      <c r="T349" s="169" t="str">
        <f t="shared" si="33"/>
        <v/>
      </c>
      <c r="U349" s="39" t="str">
        <f t="shared" si="34"/>
        <v/>
      </c>
      <c r="V349" s="170"/>
      <c r="W349" s="40"/>
      <c r="X349" s="41" t="str">
        <f t="shared" si="35"/>
        <v/>
      </c>
      <c r="Y349" s="205" t="str">
        <f t="shared" si="30"/>
        <v/>
      </c>
      <c r="Z349" s="205" t="str">
        <f t="shared" si="31"/>
        <v/>
      </c>
      <c r="AA349" s="163">
        <f t="shared" si="32"/>
        <v>0</v>
      </c>
    </row>
    <row r="350" spans="1:27" ht="26.1" customHeight="1" thickTop="1" thickBot="1">
      <c r="A350" s="32"/>
      <c r="B350" s="33"/>
      <c r="C350" s="32"/>
      <c r="D350" s="218"/>
      <c r="E350" s="219"/>
      <c r="F350" s="220"/>
      <c r="G350" s="34"/>
      <c r="H350" s="221"/>
      <c r="I350" s="2"/>
      <c r="J350" s="221"/>
      <c r="K350" s="2"/>
      <c r="L350" s="221"/>
      <c r="M350" s="2"/>
      <c r="N350" s="221"/>
      <c r="O350" s="2"/>
      <c r="P350" s="221"/>
      <c r="Q350" s="2"/>
      <c r="R350" s="221"/>
      <c r="S350" s="2"/>
      <c r="T350" s="169" t="str">
        <f t="shared" si="33"/>
        <v/>
      </c>
      <c r="U350" s="39" t="str">
        <f t="shared" si="34"/>
        <v/>
      </c>
      <c r="V350" s="170"/>
      <c r="W350" s="40"/>
      <c r="X350" s="41" t="str">
        <f t="shared" si="35"/>
        <v/>
      </c>
      <c r="Y350" s="205" t="str">
        <f t="shared" si="30"/>
        <v/>
      </c>
      <c r="Z350" s="205" t="str">
        <f t="shared" si="31"/>
        <v/>
      </c>
      <c r="AA350" s="163">
        <f t="shared" si="32"/>
        <v>0</v>
      </c>
    </row>
    <row r="351" spans="1:27" ht="26.1" customHeight="1" thickTop="1" thickBot="1">
      <c r="A351" s="32"/>
      <c r="B351" s="33"/>
      <c r="C351" s="32"/>
      <c r="D351" s="218"/>
      <c r="E351" s="219"/>
      <c r="F351" s="220"/>
      <c r="G351" s="34"/>
      <c r="H351" s="221"/>
      <c r="I351" s="2"/>
      <c r="J351" s="221"/>
      <c r="K351" s="2"/>
      <c r="L351" s="221"/>
      <c r="M351" s="2"/>
      <c r="N351" s="221"/>
      <c r="O351" s="2"/>
      <c r="P351" s="221"/>
      <c r="Q351" s="2"/>
      <c r="R351" s="221"/>
      <c r="S351" s="2"/>
      <c r="T351" s="169" t="str">
        <f t="shared" si="33"/>
        <v/>
      </c>
      <c r="U351" s="39" t="str">
        <f t="shared" si="34"/>
        <v/>
      </c>
      <c r="V351" s="170"/>
      <c r="W351" s="40"/>
      <c r="X351" s="41" t="str">
        <f t="shared" si="35"/>
        <v/>
      </c>
      <c r="Y351" s="205" t="str">
        <f t="shared" si="30"/>
        <v/>
      </c>
      <c r="Z351" s="205" t="str">
        <f t="shared" si="31"/>
        <v/>
      </c>
      <c r="AA351" s="163">
        <f t="shared" si="32"/>
        <v>0</v>
      </c>
    </row>
    <row r="352" spans="1:27" ht="26.1" customHeight="1" thickTop="1" thickBot="1">
      <c r="A352" s="32"/>
      <c r="B352" s="33"/>
      <c r="C352" s="32"/>
      <c r="D352" s="218"/>
      <c r="E352" s="219"/>
      <c r="F352" s="220"/>
      <c r="G352" s="34"/>
      <c r="H352" s="221"/>
      <c r="I352" s="2"/>
      <c r="J352" s="221"/>
      <c r="K352" s="2"/>
      <c r="L352" s="221"/>
      <c r="M352" s="2"/>
      <c r="N352" s="221"/>
      <c r="O352" s="2"/>
      <c r="P352" s="221"/>
      <c r="Q352" s="2"/>
      <c r="R352" s="221"/>
      <c r="S352" s="2"/>
      <c r="T352" s="169" t="str">
        <f t="shared" si="33"/>
        <v/>
      </c>
      <c r="U352" s="39" t="str">
        <f t="shared" si="34"/>
        <v/>
      </c>
      <c r="V352" s="170"/>
      <c r="W352" s="40"/>
      <c r="X352" s="41" t="str">
        <f t="shared" si="35"/>
        <v/>
      </c>
      <c r="Y352" s="205" t="str">
        <f t="shared" si="30"/>
        <v/>
      </c>
      <c r="Z352" s="205" t="str">
        <f t="shared" si="31"/>
        <v/>
      </c>
      <c r="AA352" s="163">
        <f t="shared" si="32"/>
        <v>0</v>
      </c>
    </row>
    <row r="353" spans="1:27" ht="26.1" customHeight="1" thickTop="1" thickBot="1">
      <c r="A353" s="32"/>
      <c r="B353" s="33"/>
      <c r="C353" s="32"/>
      <c r="D353" s="218"/>
      <c r="E353" s="219"/>
      <c r="F353" s="220"/>
      <c r="G353" s="34"/>
      <c r="H353" s="221"/>
      <c r="I353" s="2"/>
      <c r="J353" s="221"/>
      <c r="K353" s="2"/>
      <c r="L353" s="221"/>
      <c r="M353" s="2"/>
      <c r="N353" s="221"/>
      <c r="O353" s="2"/>
      <c r="P353" s="221"/>
      <c r="Q353" s="2"/>
      <c r="R353" s="221"/>
      <c r="S353" s="2"/>
      <c r="T353" s="169" t="str">
        <f t="shared" si="33"/>
        <v/>
      </c>
      <c r="U353" s="39" t="str">
        <f t="shared" si="34"/>
        <v/>
      </c>
      <c r="V353" s="170"/>
      <c r="W353" s="40"/>
      <c r="X353" s="41" t="str">
        <f t="shared" si="35"/>
        <v/>
      </c>
      <c r="Y353" s="205" t="str">
        <f t="shared" si="30"/>
        <v/>
      </c>
      <c r="Z353" s="205" t="str">
        <f t="shared" si="31"/>
        <v/>
      </c>
      <c r="AA353" s="163">
        <f t="shared" si="32"/>
        <v>0</v>
      </c>
    </row>
    <row r="354" spans="1:27" ht="26.1" customHeight="1" thickTop="1" thickBot="1">
      <c r="A354" s="32"/>
      <c r="B354" s="33"/>
      <c r="C354" s="32"/>
      <c r="D354" s="218"/>
      <c r="E354" s="219"/>
      <c r="F354" s="220"/>
      <c r="G354" s="34"/>
      <c r="H354" s="221"/>
      <c r="I354" s="2"/>
      <c r="J354" s="221"/>
      <c r="K354" s="2"/>
      <c r="L354" s="221"/>
      <c r="M354" s="2"/>
      <c r="N354" s="221"/>
      <c r="O354" s="2"/>
      <c r="P354" s="221"/>
      <c r="Q354" s="2"/>
      <c r="R354" s="221"/>
      <c r="S354" s="2"/>
      <c r="T354" s="169" t="str">
        <f t="shared" si="33"/>
        <v/>
      </c>
      <c r="U354" s="39" t="str">
        <f t="shared" si="34"/>
        <v/>
      </c>
      <c r="V354" s="170"/>
      <c r="W354" s="40"/>
      <c r="X354" s="41" t="str">
        <f t="shared" si="35"/>
        <v/>
      </c>
      <c r="Y354" s="205" t="str">
        <f t="shared" si="30"/>
        <v/>
      </c>
      <c r="Z354" s="205" t="str">
        <f t="shared" si="31"/>
        <v/>
      </c>
      <c r="AA354" s="163">
        <f t="shared" si="32"/>
        <v>0</v>
      </c>
    </row>
    <row r="355" spans="1:27" ht="26.1" customHeight="1" thickTop="1" thickBot="1">
      <c r="A355" s="32"/>
      <c r="B355" s="33"/>
      <c r="C355" s="32"/>
      <c r="D355" s="218"/>
      <c r="E355" s="219"/>
      <c r="F355" s="220"/>
      <c r="G355" s="34"/>
      <c r="H355" s="221"/>
      <c r="I355" s="2"/>
      <c r="J355" s="221"/>
      <c r="K355" s="2"/>
      <c r="L355" s="221"/>
      <c r="M355" s="2"/>
      <c r="N355" s="221"/>
      <c r="O355" s="2"/>
      <c r="P355" s="221"/>
      <c r="Q355" s="2"/>
      <c r="R355" s="221"/>
      <c r="S355" s="2"/>
      <c r="T355" s="169" t="str">
        <f t="shared" si="33"/>
        <v/>
      </c>
      <c r="U355" s="39" t="str">
        <f t="shared" si="34"/>
        <v/>
      </c>
      <c r="V355" s="170"/>
      <c r="W355" s="40"/>
      <c r="X355" s="41" t="str">
        <f t="shared" si="35"/>
        <v/>
      </c>
      <c r="Y355" s="205" t="str">
        <f t="shared" si="30"/>
        <v/>
      </c>
      <c r="Z355" s="205" t="str">
        <f t="shared" si="31"/>
        <v/>
      </c>
      <c r="AA355" s="163">
        <f t="shared" si="32"/>
        <v>0</v>
      </c>
    </row>
    <row r="356" spans="1:27" ht="26.1" customHeight="1" thickTop="1" thickBot="1">
      <c r="A356" s="32"/>
      <c r="B356" s="33"/>
      <c r="C356" s="32"/>
      <c r="D356" s="218"/>
      <c r="E356" s="219"/>
      <c r="F356" s="220"/>
      <c r="G356" s="34"/>
      <c r="H356" s="221"/>
      <c r="I356" s="2"/>
      <c r="J356" s="221"/>
      <c r="K356" s="2"/>
      <c r="L356" s="221"/>
      <c r="M356" s="2"/>
      <c r="N356" s="221"/>
      <c r="O356" s="2"/>
      <c r="P356" s="221"/>
      <c r="Q356" s="2"/>
      <c r="R356" s="221"/>
      <c r="S356" s="2"/>
      <c r="T356" s="169" t="str">
        <f t="shared" si="33"/>
        <v/>
      </c>
      <c r="U356" s="39" t="str">
        <f t="shared" si="34"/>
        <v/>
      </c>
      <c r="V356" s="170"/>
      <c r="W356" s="40"/>
      <c r="X356" s="41" t="str">
        <f t="shared" si="35"/>
        <v/>
      </c>
      <c r="Y356" s="205" t="str">
        <f t="shared" si="30"/>
        <v/>
      </c>
      <c r="Z356" s="205" t="str">
        <f t="shared" si="31"/>
        <v/>
      </c>
      <c r="AA356" s="163">
        <f t="shared" si="32"/>
        <v>0</v>
      </c>
    </row>
    <row r="357" spans="1:27" ht="26.1" customHeight="1" thickTop="1" thickBot="1">
      <c r="A357" s="32"/>
      <c r="B357" s="33"/>
      <c r="C357" s="32"/>
      <c r="D357" s="218"/>
      <c r="E357" s="219"/>
      <c r="F357" s="220"/>
      <c r="G357" s="34"/>
      <c r="H357" s="221"/>
      <c r="I357" s="2"/>
      <c r="J357" s="221"/>
      <c r="K357" s="2"/>
      <c r="L357" s="221"/>
      <c r="M357" s="2"/>
      <c r="N357" s="221"/>
      <c r="O357" s="2"/>
      <c r="P357" s="221"/>
      <c r="Q357" s="2"/>
      <c r="R357" s="221"/>
      <c r="S357" s="2"/>
      <c r="T357" s="169" t="str">
        <f t="shared" si="33"/>
        <v/>
      </c>
      <c r="U357" s="39" t="str">
        <f t="shared" si="34"/>
        <v/>
      </c>
      <c r="V357" s="170"/>
      <c r="W357" s="40"/>
      <c r="X357" s="41" t="str">
        <f t="shared" si="35"/>
        <v/>
      </c>
      <c r="Y357" s="205" t="str">
        <f t="shared" si="30"/>
        <v/>
      </c>
      <c r="Z357" s="205" t="str">
        <f t="shared" si="31"/>
        <v/>
      </c>
      <c r="AA357" s="163">
        <f t="shared" si="32"/>
        <v>0</v>
      </c>
    </row>
    <row r="358" spans="1:27" ht="26.1" customHeight="1" thickTop="1" thickBot="1">
      <c r="A358" s="32"/>
      <c r="B358" s="33"/>
      <c r="C358" s="32"/>
      <c r="D358" s="218"/>
      <c r="E358" s="219"/>
      <c r="F358" s="220"/>
      <c r="G358" s="34"/>
      <c r="H358" s="221"/>
      <c r="I358" s="2"/>
      <c r="J358" s="221"/>
      <c r="K358" s="2"/>
      <c r="L358" s="221"/>
      <c r="M358" s="2"/>
      <c r="N358" s="221"/>
      <c r="O358" s="2"/>
      <c r="P358" s="221"/>
      <c r="Q358" s="2"/>
      <c r="R358" s="221"/>
      <c r="S358" s="2"/>
      <c r="T358" s="169" t="str">
        <f t="shared" si="33"/>
        <v/>
      </c>
      <c r="U358" s="39" t="str">
        <f t="shared" si="34"/>
        <v/>
      </c>
      <c r="V358" s="170"/>
      <c r="W358" s="40"/>
      <c r="X358" s="41" t="str">
        <f t="shared" si="35"/>
        <v/>
      </c>
      <c r="Y358" s="205" t="str">
        <f t="shared" si="30"/>
        <v/>
      </c>
      <c r="Z358" s="205" t="str">
        <f t="shared" si="31"/>
        <v/>
      </c>
      <c r="AA358" s="163">
        <f t="shared" si="32"/>
        <v>0</v>
      </c>
    </row>
    <row r="359" spans="1:27" ht="26.1" customHeight="1" thickTop="1" thickBot="1">
      <c r="A359" s="32"/>
      <c r="B359" s="33"/>
      <c r="C359" s="32"/>
      <c r="D359" s="218"/>
      <c r="E359" s="219"/>
      <c r="F359" s="220"/>
      <c r="G359" s="34"/>
      <c r="H359" s="221"/>
      <c r="I359" s="2"/>
      <c r="J359" s="221"/>
      <c r="K359" s="2"/>
      <c r="L359" s="221"/>
      <c r="M359" s="2"/>
      <c r="N359" s="221"/>
      <c r="O359" s="2"/>
      <c r="P359" s="221"/>
      <c r="Q359" s="2"/>
      <c r="R359" s="221"/>
      <c r="S359" s="2"/>
      <c r="T359" s="169" t="str">
        <f t="shared" si="33"/>
        <v/>
      </c>
      <c r="U359" s="39" t="str">
        <f t="shared" si="34"/>
        <v/>
      </c>
      <c r="V359" s="170"/>
      <c r="W359" s="40"/>
      <c r="X359" s="41" t="str">
        <f t="shared" si="35"/>
        <v/>
      </c>
      <c r="Y359" s="205" t="str">
        <f t="shared" si="30"/>
        <v/>
      </c>
      <c r="Z359" s="205" t="str">
        <f t="shared" si="31"/>
        <v/>
      </c>
      <c r="AA359" s="163">
        <f t="shared" si="32"/>
        <v>0</v>
      </c>
    </row>
    <row r="360" spans="1:27" ht="26.1" customHeight="1" thickTop="1" thickBot="1">
      <c r="A360" s="32"/>
      <c r="B360" s="33"/>
      <c r="C360" s="32"/>
      <c r="D360" s="218"/>
      <c r="E360" s="219"/>
      <c r="F360" s="220"/>
      <c r="G360" s="34"/>
      <c r="H360" s="221"/>
      <c r="I360" s="2"/>
      <c r="J360" s="221"/>
      <c r="K360" s="2"/>
      <c r="L360" s="221"/>
      <c r="M360" s="2"/>
      <c r="N360" s="221"/>
      <c r="O360" s="2"/>
      <c r="P360" s="221"/>
      <c r="Q360" s="2"/>
      <c r="R360" s="221"/>
      <c r="S360" s="2"/>
      <c r="T360" s="169" t="str">
        <f t="shared" si="33"/>
        <v/>
      </c>
      <c r="U360" s="39" t="str">
        <f t="shared" si="34"/>
        <v/>
      </c>
      <c r="V360" s="170"/>
      <c r="W360" s="40"/>
      <c r="X360" s="41" t="str">
        <f t="shared" si="35"/>
        <v/>
      </c>
      <c r="Y360" s="205" t="str">
        <f t="shared" si="30"/>
        <v/>
      </c>
      <c r="Z360" s="205" t="str">
        <f t="shared" si="31"/>
        <v/>
      </c>
      <c r="AA360" s="163">
        <f t="shared" si="32"/>
        <v>0</v>
      </c>
    </row>
    <row r="361" spans="1:27" ht="26.1" customHeight="1" thickTop="1" thickBot="1">
      <c r="A361" s="32"/>
      <c r="B361" s="33"/>
      <c r="C361" s="32"/>
      <c r="D361" s="218"/>
      <c r="E361" s="219"/>
      <c r="F361" s="220"/>
      <c r="G361" s="34"/>
      <c r="H361" s="221"/>
      <c r="I361" s="2"/>
      <c r="J361" s="221"/>
      <c r="K361" s="2"/>
      <c r="L361" s="221"/>
      <c r="M361" s="2"/>
      <c r="N361" s="221"/>
      <c r="O361" s="2"/>
      <c r="P361" s="221"/>
      <c r="Q361" s="2"/>
      <c r="R361" s="221"/>
      <c r="S361" s="2"/>
      <c r="T361" s="169" t="str">
        <f t="shared" si="33"/>
        <v/>
      </c>
      <c r="U361" s="39" t="str">
        <f t="shared" si="34"/>
        <v/>
      </c>
      <c r="V361" s="170"/>
      <c r="W361" s="40"/>
      <c r="X361" s="41" t="str">
        <f t="shared" si="35"/>
        <v/>
      </c>
      <c r="Y361" s="205" t="str">
        <f t="shared" si="30"/>
        <v/>
      </c>
      <c r="Z361" s="205" t="str">
        <f t="shared" si="31"/>
        <v/>
      </c>
      <c r="AA361" s="163">
        <f t="shared" si="32"/>
        <v>0</v>
      </c>
    </row>
    <row r="362" spans="1:27" ht="26.1" customHeight="1" thickTop="1" thickBot="1">
      <c r="A362" s="32"/>
      <c r="B362" s="33"/>
      <c r="C362" s="32"/>
      <c r="D362" s="218"/>
      <c r="E362" s="219"/>
      <c r="F362" s="220"/>
      <c r="G362" s="34"/>
      <c r="H362" s="221"/>
      <c r="I362" s="2"/>
      <c r="J362" s="221"/>
      <c r="K362" s="2"/>
      <c r="L362" s="221"/>
      <c r="M362" s="2"/>
      <c r="N362" s="221"/>
      <c r="O362" s="2"/>
      <c r="P362" s="221"/>
      <c r="Q362" s="2"/>
      <c r="R362" s="221"/>
      <c r="S362" s="2"/>
      <c r="T362" s="169" t="str">
        <f t="shared" si="33"/>
        <v/>
      </c>
      <c r="U362" s="39" t="str">
        <f t="shared" si="34"/>
        <v/>
      </c>
      <c r="V362" s="170"/>
      <c r="W362" s="40"/>
      <c r="X362" s="41" t="str">
        <f t="shared" si="35"/>
        <v/>
      </c>
      <c r="Y362" s="205" t="str">
        <f t="shared" si="30"/>
        <v/>
      </c>
      <c r="Z362" s="205" t="str">
        <f t="shared" si="31"/>
        <v/>
      </c>
      <c r="AA362" s="163">
        <f t="shared" si="32"/>
        <v>0</v>
      </c>
    </row>
    <row r="363" spans="1:27" ht="26.1" customHeight="1" thickTop="1" thickBot="1">
      <c r="A363" s="32"/>
      <c r="B363" s="33"/>
      <c r="C363" s="32"/>
      <c r="D363" s="218"/>
      <c r="E363" s="219"/>
      <c r="F363" s="220"/>
      <c r="G363" s="34"/>
      <c r="H363" s="221"/>
      <c r="I363" s="2"/>
      <c r="J363" s="221"/>
      <c r="K363" s="2"/>
      <c r="L363" s="221"/>
      <c r="M363" s="2"/>
      <c r="N363" s="221"/>
      <c r="O363" s="2"/>
      <c r="P363" s="221"/>
      <c r="Q363" s="2"/>
      <c r="R363" s="221"/>
      <c r="S363" s="2"/>
      <c r="T363" s="169" t="str">
        <f t="shared" si="33"/>
        <v/>
      </c>
      <c r="U363" s="39" t="str">
        <f t="shared" si="34"/>
        <v/>
      </c>
      <c r="V363" s="170"/>
      <c r="W363" s="40"/>
      <c r="X363" s="41" t="str">
        <f t="shared" si="35"/>
        <v/>
      </c>
      <c r="Y363" s="205" t="str">
        <f t="shared" si="30"/>
        <v/>
      </c>
      <c r="Z363" s="205" t="str">
        <f t="shared" si="31"/>
        <v/>
      </c>
      <c r="AA363" s="163">
        <f t="shared" si="32"/>
        <v>0</v>
      </c>
    </row>
    <row r="364" spans="1:27" ht="26.1" customHeight="1" thickTop="1" thickBot="1">
      <c r="A364" s="32"/>
      <c r="B364" s="33"/>
      <c r="C364" s="32"/>
      <c r="D364" s="218"/>
      <c r="E364" s="219"/>
      <c r="F364" s="220"/>
      <c r="G364" s="34"/>
      <c r="H364" s="221"/>
      <c r="I364" s="2"/>
      <c r="J364" s="221"/>
      <c r="K364" s="2"/>
      <c r="L364" s="221"/>
      <c r="M364" s="2"/>
      <c r="N364" s="221"/>
      <c r="O364" s="2"/>
      <c r="P364" s="221"/>
      <c r="Q364" s="2"/>
      <c r="R364" s="221"/>
      <c r="S364" s="2"/>
      <c r="T364" s="169" t="str">
        <f t="shared" si="33"/>
        <v/>
      </c>
      <c r="U364" s="39" t="str">
        <f t="shared" si="34"/>
        <v/>
      </c>
      <c r="V364" s="170"/>
      <c r="W364" s="40"/>
      <c r="X364" s="41" t="str">
        <f t="shared" si="35"/>
        <v/>
      </c>
      <c r="Y364" s="205" t="str">
        <f t="shared" si="30"/>
        <v/>
      </c>
      <c r="Z364" s="205" t="str">
        <f t="shared" si="31"/>
        <v/>
      </c>
      <c r="AA364" s="163">
        <f t="shared" si="32"/>
        <v>0</v>
      </c>
    </row>
    <row r="365" spans="1:27" ht="26.1" customHeight="1" thickTop="1" thickBot="1">
      <c r="A365" s="32"/>
      <c r="B365" s="33"/>
      <c r="C365" s="32"/>
      <c r="D365" s="218"/>
      <c r="E365" s="219"/>
      <c r="F365" s="220"/>
      <c r="G365" s="34"/>
      <c r="H365" s="221"/>
      <c r="I365" s="2"/>
      <c r="J365" s="221"/>
      <c r="K365" s="2"/>
      <c r="L365" s="221"/>
      <c r="M365" s="2"/>
      <c r="N365" s="221"/>
      <c r="O365" s="2"/>
      <c r="P365" s="221"/>
      <c r="Q365" s="2"/>
      <c r="R365" s="221"/>
      <c r="S365" s="2"/>
      <c r="T365" s="169" t="str">
        <f t="shared" si="33"/>
        <v/>
      </c>
      <c r="U365" s="39" t="str">
        <f t="shared" si="34"/>
        <v/>
      </c>
      <c r="V365" s="170"/>
      <c r="W365" s="40"/>
      <c r="X365" s="41" t="str">
        <f t="shared" si="35"/>
        <v/>
      </c>
      <c r="Y365" s="205" t="str">
        <f t="shared" si="30"/>
        <v/>
      </c>
      <c r="Z365" s="205" t="str">
        <f t="shared" si="31"/>
        <v/>
      </c>
      <c r="AA365" s="163">
        <f t="shared" si="32"/>
        <v>0</v>
      </c>
    </row>
    <row r="366" spans="1:27" ht="26.1" customHeight="1" thickTop="1" thickBot="1">
      <c r="A366" s="32"/>
      <c r="B366" s="33"/>
      <c r="C366" s="32"/>
      <c r="D366" s="218"/>
      <c r="E366" s="219"/>
      <c r="F366" s="220"/>
      <c r="G366" s="34"/>
      <c r="H366" s="221"/>
      <c r="I366" s="2"/>
      <c r="J366" s="221"/>
      <c r="K366" s="2"/>
      <c r="L366" s="221"/>
      <c r="M366" s="2"/>
      <c r="N366" s="221"/>
      <c r="O366" s="2"/>
      <c r="P366" s="221"/>
      <c r="Q366" s="2"/>
      <c r="R366" s="221"/>
      <c r="S366" s="2"/>
      <c r="T366" s="169" t="str">
        <f t="shared" si="33"/>
        <v/>
      </c>
      <c r="U366" s="39" t="str">
        <f t="shared" si="34"/>
        <v/>
      </c>
      <c r="V366" s="170"/>
      <c r="W366" s="40"/>
      <c r="X366" s="41" t="str">
        <f t="shared" si="35"/>
        <v/>
      </c>
      <c r="Y366" s="205" t="str">
        <f t="shared" si="30"/>
        <v/>
      </c>
      <c r="Z366" s="205" t="str">
        <f t="shared" si="31"/>
        <v/>
      </c>
      <c r="AA366" s="163">
        <f t="shared" si="32"/>
        <v>0</v>
      </c>
    </row>
    <row r="367" spans="1:27" ht="26.1" customHeight="1" thickTop="1" thickBot="1">
      <c r="A367" s="32"/>
      <c r="B367" s="33"/>
      <c r="C367" s="32"/>
      <c r="D367" s="218"/>
      <c r="E367" s="219"/>
      <c r="F367" s="220"/>
      <c r="G367" s="34"/>
      <c r="H367" s="221"/>
      <c r="I367" s="2"/>
      <c r="J367" s="221"/>
      <c r="K367" s="2"/>
      <c r="L367" s="221"/>
      <c r="M367" s="2"/>
      <c r="N367" s="221"/>
      <c r="O367" s="2"/>
      <c r="P367" s="221"/>
      <c r="Q367" s="2"/>
      <c r="R367" s="221"/>
      <c r="S367" s="2"/>
      <c r="T367" s="169" t="str">
        <f t="shared" si="33"/>
        <v/>
      </c>
      <c r="U367" s="39" t="str">
        <f t="shared" si="34"/>
        <v/>
      </c>
      <c r="V367" s="170"/>
      <c r="W367" s="40"/>
      <c r="X367" s="41" t="str">
        <f t="shared" si="35"/>
        <v/>
      </c>
      <c r="Y367" s="205" t="str">
        <f t="shared" si="30"/>
        <v/>
      </c>
      <c r="Z367" s="205" t="str">
        <f t="shared" si="31"/>
        <v/>
      </c>
      <c r="AA367" s="163">
        <f t="shared" si="32"/>
        <v>0</v>
      </c>
    </row>
    <row r="368" spans="1:27" ht="26.1" customHeight="1" thickTop="1" thickBot="1">
      <c r="A368" s="32"/>
      <c r="B368" s="33"/>
      <c r="C368" s="32"/>
      <c r="D368" s="218"/>
      <c r="E368" s="219"/>
      <c r="F368" s="220"/>
      <c r="G368" s="34"/>
      <c r="H368" s="221"/>
      <c r="I368" s="2"/>
      <c r="J368" s="221"/>
      <c r="K368" s="2"/>
      <c r="L368" s="221"/>
      <c r="M368" s="2"/>
      <c r="N368" s="221"/>
      <c r="O368" s="2"/>
      <c r="P368" s="221"/>
      <c r="Q368" s="2"/>
      <c r="R368" s="221"/>
      <c r="S368" s="2"/>
      <c r="T368" s="169" t="str">
        <f t="shared" si="33"/>
        <v/>
      </c>
      <c r="U368" s="39" t="str">
        <f t="shared" si="34"/>
        <v/>
      </c>
      <c r="V368" s="170"/>
      <c r="W368" s="40"/>
      <c r="X368" s="41" t="str">
        <f t="shared" si="35"/>
        <v/>
      </c>
      <c r="Y368" s="205" t="str">
        <f t="shared" si="30"/>
        <v/>
      </c>
      <c r="Z368" s="205" t="str">
        <f t="shared" si="31"/>
        <v/>
      </c>
      <c r="AA368" s="163">
        <f t="shared" si="32"/>
        <v>0</v>
      </c>
    </row>
    <row r="369" spans="1:27" ht="26.1" customHeight="1" thickTop="1" thickBot="1">
      <c r="A369" s="32"/>
      <c r="B369" s="33"/>
      <c r="C369" s="32"/>
      <c r="D369" s="218"/>
      <c r="E369" s="219"/>
      <c r="F369" s="220"/>
      <c r="G369" s="34"/>
      <c r="H369" s="221"/>
      <c r="I369" s="2"/>
      <c r="J369" s="221"/>
      <c r="K369" s="2"/>
      <c r="L369" s="221"/>
      <c r="M369" s="2"/>
      <c r="N369" s="221"/>
      <c r="O369" s="2"/>
      <c r="P369" s="221"/>
      <c r="Q369" s="2"/>
      <c r="R369" s="221"/>
      <c r="S369" s="2"/>
      <c r="T369" s="169" t="str">
        <f t="shared" si="33"/>
        <v/>
      </c>
      <c r="U369" s="39" t="str">
        <f t="shared" si="34"/>
        <v/>
      </c>
      <c r="V369" s="170"/>
      <c r="W369" s="40"/>
      <c r="X369" s="41" t="str">
        <f t="shared" si="35"/>
        <v/>
      </c>
      <c r="Y369" s="205" t="str">
        <f t="shared" si="30"/>
        <v/>
      </c>
      <c r="Z369" s="205" t="str">
        <f t="shared" si="31"/>
        <v/>
      </c>
      <c r="AA369" s="163">
        <f t="shared" si="32"/>
        <v>0</v>
      </c>
    </row>
    <row r="370" spans="1:27" ht="26.1" customHeight="1" thickTop="1" thickBot="1">
      <c r="A370" s="32"/>
      <c r="B370" s="33"/>
      <c r="C370" s="32"/>
      <c r="D370" s="218"/>
      <c r="E370" s="219"/>
      <c r="F370" s="220"/>
      <c r="G370" s="34"/>
      <c r="H370" s="221"/>
      <c r="I370" s="2"/>
      <c r="J370" s="221"/>
      <c r="K370" s="2"/>
      <c r="L370" s="221"/>
      <c r="M370" s="2"/>
      <c r="N370" s="221"/>
      <c r="O370" s="2"/>
      <c r="P370" s="221"/>
      <c r="Q370" s="2"/>
      <c r="R370" s="221"/>
      <c r="S370" s="2"/>
      <c r="T370" s="169" t="str">
        <f t="shared" si="33"/>
        <v/>
      </c>
      <c r="U370" s="39" t="str">
        <f t="shared" si="34"/>
        <v/>
      </c>
      <c r="V370" s="170"/>
      <c r="W370" s="40"/>
      <c r="X370" s="41" t="str">
        <f t="shared" si="35"/>
        <v/>
      </c>
      <c r="Y370" s="205" t="str">
        <f t="shared" si="30"/>
        <v/>
      </c>
      <c r="Z370" s="205" t="str">
        <f t="shared" si="31"/>
        <v/>
      </c>
      <c r="AA370" s="163">
        <f t="shared" si="32"/>
        <v>0</v>
      </c>
    </row>
    <row r="371" spans="1:27" ht="26.1" customHeight="1" thickTop="1" thickBot="1">
      <c r="A371" s="32"/>
      <c r="B371" s="33"/>
      <c r="C371" s="32"/>
      <c r="D371" s="218"/>
      <c r="E371" s="219"/>
      <c r="F371" s="220"/>
      <c r="G371" s="34"/>
      <c r="H371" s="221"/>
      <c r="I371" s="2"/>
      <c r="J371" s="221"/>
      <c r="K371" s="2"/>
      <c r="L371" s="221"/>
      <c r="M371" s="2"/>
      <c r="N371" s="221"/>
      <c r="O371" s="2"/>
      <c r="P371" s="221"/>
      <c r="Q371" s="2"/>
      <c r="R371" s="221"/>
      <c r="S371" s="2"/>
      <c r="T371" s="169" t="str">
        <f t="shared" si="33"/>
        <v/>
      </c>
      <c r="U371" s="39" t="str">
        <f t="shared" si="34"/>
        <v/>
      </c>
      <c r="V371" s="170"/>
      <c r="W371" s="40"/>
      <c r="X371" s="41" t="str">
        <f t="shared" si="35"/>
        <v/>
      </c>
      <c r="Y371" s="205" t="str">
        <f t="shared" si="30"/>
        <v/>
      </c>
      <c r="Z371" s="205" t="str">
        <f t="shared" si="31"/>
        <v/>
      </c>
      <c r="AA371" s="163">
        <f t="shared" si="32"/>
        <v>0</v>
      </c>
    </row>
    <row r="372" spans="1:27" ht="26.1" customHeight="1" thickTop="1" thickBot="1">
      <c r="A372" s="32"/>
      <c r="B372" s="33"/>
      <c r="C372" s="32"/>
      <c r="D372" s="218"/>
      <c r="E372" s="219"/>
      <c r="F372" s="220"/>
      <c r="G372" s="34"/>
      <c r="H372" s="221"/>
      <c r="I372" s="2"/>
      <c r="J372" s="221"/>
      <c r="K372" s="2"/>
      <c r="L372" s="221"/>
      <c r="M372" s="2"/>
      <c r="N372" s="221"/>
      <c r="O372" s="2"/>
      <c r="P372" s="221"/>
      <c r="Q372" s="2"/>
      <c r="R372" s="221"/>
      <c r="S372" s="2"/>
      <c r="T372" s="169" t="str">
        <f t="shared" si="33"/>
        <v/>
      </c>
      <c r="U372" s="39" t="str">
        <f t="shared" si="34"/>
        <v/>
      </c>
      <c r="V372" s="170"/>
      <c r="W372" s="40"/>
      <c r="X372" s="41" t="str">
        <f t="shared" si="35"/>
        <v/>
      </c>
      <c r="Y372" s="205" t="str">
        <f t="shared" si="30"/>
        <v/>
      </c>
      <c r="Z372" s="205" t="str">
        <f t="shared" si="31"/>
        <v/>
      </c>
      <c r="AA372" s="163">
        <f t="shared" si="32"/>
        <v>0</v>
      </c>
    </row>
    <row r="373" spans="1:27" ht="26.1" customHeight="1" thickTop="1" thickBot="1">
      <c r="A373" s="32"/>
      <c r="B373" s="33"/>
      <c r="C373" s="32"/>
      <c r="D373" s="218"/>
      <c r="E373" s="219"/>
      <c r="F373" s="220"/>
      <c r="G373" s="34"/>
      <c r="H373" s="221"/>
      <c r="I373" s="2"/>
      <c r="J373" s="221"/>
      <c r="K373" s="2"/>
      <c r="L373" s="221"/>
      <c r="M373" s="2"/>
      <c r="N373" s="221"/>
      <c r="O373" s="2"/>
      <c r="P373" s="221"/>
      <c r="Q373" s="2"/>
      <c r="R373" s="221"/>
      <c r="S373" s="2"/>
      <c r="T373" s="169" t="str">
        <f t="shared" si="33"/>
        <v/>
      </c>
      <c r="U373" s="39" t="str">
        <f t="shared" si="34"/>
        <v/>
      </c>
      <c r="V373" s="170"/>
      <c r="W373" s="40"/>
      <c r="X373" s="41" t="str">
        <f t="shared" si="35"/>
        <v/>
      </c>
      <c r="Y373" s="205" t="str">
        <f t="shared" si="30"/>
        <v/>
      </c>
      <c r="Z373" s="205" t="str">
        <f t="shared" si="31"/>
        <v/>
      </c>
      <c r="AA373" s="163">
        <f t="shared" si="32"/>
        <v>0</v>
      </c>
    </row>
    <row r="374" spans="1:27" ht="26.1" customHeight="1" thickTop="1" thickBot="1">
      <c r="A374" s="32"/>
      <c r="B374" s="33"/>
      <c r="C374" s="32"/>
      <c r="D374" s="218"/>
      <c r="E374" s="219"/>
      <c r="F374" s="220"/>
      <c r="G374" s="34"/>
      <c r="H374" s="221"/>
      <c r="I374" s="2"/>
      <c r="J374" s="221"/>
      <c r="K374" s="2"/>
      <c r="L374" s="221"/>
      <c r="M374" s="2"/>
      <c r="N374" s="221"/>
      <c r="O374" s="2"/>
      <c r="P374" s="221"/>
      <c r="Q374" s="2"/>
      <c r="R374" s="221"/>
      <c r="S374" s="2"/>
      <c r="T374" s="169" t="str">
        <f t="shared" si="33"/>
        <v/>
      </c>
      <c r="U374" s="39" t="str">
        <f t="shared" si="34"/>
        <v/>
      </c>
      <c r="V374" s="170"/>
      <c r="W374" s="40"/>
      <c r="X374" s="41" t="str">
        <f t="shared" si="35"/>
        <v/>
      </c>
      <c r="Y374" s="205" t="str">
        <f t="shared" si="30"/>
        <v/>
      </c>
      <c r="Z374" s="205" t="str">
        <f t="shared" si="31"/>
        <v/>
      </c>
      <c r="AA374" s="163">
        <f t="shared" si="32"/>
        <v>0</v>
      </c>
    </row>
    <row r="375" spans="1:27" ht="26.1" customHeight="1" thickTop="1" thickBot="1">
      <c r="A375" s="32"/>
      <c r="B375" s="33"/>
      <c r="C375" s="32"/>
      <c r="D375" s="218"/>
      <c r="E375" s="219"/>
      <c r="F375" s="220"/>
      <c r="G375" s="34"/>
      <c r="H375" s="221"/>
      <c r="I375" s="2"/>
      <c r="J375" s="221"/>
      <c r="K375" s="2"/>
      <c r="L375" s="221"/>
      <c r="M375" s="2"/>
      <c r="N375" s="221"/>
      <c r="O375" s="2"/>
      <c r="P375" s="221"/>
      <c r="Q375" s="2"/>
      <c r="R375" s="221"/>
      <c r="S375" s="2"/>
      <c r="T375" s="169" t="str">
        <f t="shared" si="33"/>
        <v/>
      </c>
      <c r="U375" s="39" t="str">
        <f t="shared" si="34"/>
        <v/>
      </c>
      <c r="V375" s="170"/>
      <c r="W375" s="40"/>
      <c r="X375" s="41" t="str">
        <f t="shared" si="35"/>
        <v/>
      </c>
      <c r="Y375" s="205" t="str">
        <f t="shared" si="30"/>
        <v/>
      </c>
      <c r="Z375" s="205" t="str">
        <f t="shared" si="31"/>
        <v/>
      </c>
      <c r="AA375" s="163">
        <f t="shared" si="32"/>
        <v>0</v>
      </c>
    </row>
    <row r="376" spans="1:27" ht="26.1" customHeight="1" thickTop="1" thickBot="1">
      <c r="A376" s="32"/>
      <c r="B376" s="33"/>
      <c r="C376" s="32"/>
      <c r="D376" s="218"/>
      <c r="E376" s="219"/>
      <c r="F376" s="220"/>
      <c r="G376" s="34"/>
      <c r="H376" s="221"/>
      <c r="I376" s="2"/>
      <c r="J376" s="221"/>
      <c r="K376" s="2"/>
      <c r="L376" s="221"/>
      <c r="M376" s="2"/>
      <c r="N376" s="221"/>
      <c r="O376" s="2"/>
      <c r="P376" s="221"/>
      <c r="Q376" s="2"/>
      <c r="R376" s="221"/>
      <c r="S376" s="2"/>
      <c r="T376" s="169" t="str">
        <f t="shared" si="33"/>
        <v/>
      </c>
      <c r="U376" s="39" t="str">
        <f t="shared" si="34"/>
        <v/>
      </c>
      <c r="V376" s="170"/>
      <c r="W376" s="40"/>
      <c r="X376" s="41" t="str">
        <f t="shared" si="35"/>
        <v/>
      </c>
      <c r="Y376" s="205" t="str">
        <f t="shared" si="30"/>
        <v/>
      </c>
      <c r="Z376" s="205" t="str">
        <f t="shared" si="31"/>
        <v/>
      </c>
      <c r="AA376" s="163">
        <f t="shared" si="32"/>
        <v>0</v>
      </c>
    </row>
    <row r="377" spans="1:27" ht="26.1" customHeight="1" thickTop="1" thickBot="1">
      <c r="A377" s="32"/>
      <c r="B377" s="33"/>
      <c r="C377" s="32"/>
      <c r="D377" s="218"/>
      <c r="E377" s="219"/>
      <c r="F377" s="220"/>
      <c r="G377" s="34"/>
      <c r="H377" s="221"/>
      <c r="I377" s="2"/>
      <c r="J377" s="221"/>
      <c r="K377" s="2"/>
      <c r="L377" s="221"/>
      <c r="M377" s="2"/>
      <c r="N377" s="221"/>
      <c r="O377" s="2"/>
      <c r="P377" s="221"/>
      <c r="Q377" s="2"/>
      <c r="R377" s="221"/>
      <c r="S377" s="2"/>
      <c r="T377" s="169" t="str">
        <f t="shared" si="33"/>
        <v/>
      </c>
      <c r="U377" s="39" t="str">
        <f t="shared" si="34"/>
        <v/>
      </c>
      <c r="V377" s="170"/>
      <c r="W377" s="40"/>
      <c r="X377" s="41" t="str">
        <f t="shared" si="35"/>
        <v/>
      </c>
      <c r="Y377" s="205" t="str">
        <f t="shared" si="30"/>
        <v/>
      </c>
      <c r="Z377" s="205" t="str">
        <f t="shared" si="31"/>
        <v/>
      </c>
      <c r="AA377" s="163">
        <f t="shared" si="32"/>
        <v>0</v>
      </c>
    </row>
    <row r="378" spans="1:27" ht="26.1" customHeight="1" thickTop="1" thickBot="1">
      <c r="A378" s="32"/>
      <c r="B378" s="33"/>
      <c r="C378" s="32"/>
      <c r="D378" s="218"/>
      <c r="E378" s="219"/>
      <c r="F378" s="220"/>
      <c r="G378" s="34"/>
      <c r="H378" s="221"/>
      <c r="I378" s="2"/>
      <c r="J378" s="221"/>
      <c r="K378" s="2"/>
      <c r="L378" s="221"/>
      <c r="M378" s="2"/>
      <c r="N378" s="221"/>
      <c r="O378" s="2"/>
      <c r="P378" s="221"/>
      <c r="Q378" s="2"/>
      <c r="R378" s="221"/>
      <c r="S378" s="2"/>
      <c r="T378" s="169" t="str">
        <f t="shared" si="33"/>
        <v/>
      </c>
      <c r="U378" s="39" t="str">
        <f t="shared" si="34"/>
        <v/>
      </c>
      <c r="V378" s="170"/>
      <c r="W378" s="40"/>
      <c r="X378" s="41" t="str">
        <f t="shared" si="35"/>
        <v/>
      </c>
      <c r="Y378" s="205" t="str">
        <f t="shared" si="30"/>
        <v/>
      </c>
      <c r="Z378" s="205" t="str">
        <f t="shared" si="31"/>
        <v/>
      </c>
      <c r="AA378" s="163">
        <f t="shared" si="32"/>
        <v>0</v>
      </c>
    </row>
    <row r="379" spans="1:27" ht="26.1" customHeight="1" thickTop="1" thickBot="1">
      <c r="A379" s="32"/>
      <c r="B379" s="33"/>
      <c r="C379" s="32"/>
      <c r="D379" s="218"/>
      <c r="E379" s="219"/>
      <c r="F379" s="220"/>
      <c r="G379" s="34"/>
      <c r="H379" s="221"/>
      <c r="I379" s="2"/>
      <c r="J379" s="221"/>
      <c r="K379" s="2"/>
      <c r="L379" s="221"/>
      <c r="M379" s="2"/>
      <c r="N379" s="221"/>
      <c r="O379" s="2"/>
      <c r="P379" s="221"/>
      <c r="Q379" s="2"/>
      <c r="R379" s="221"/>
      <c r="S379" s="2"/>
      <c r="T379" s="169" t="str">
        <f t="shared" si="33"/>
        <v/>
      </c>
      <c r="U379" s="39" t="str">
        <f t="shared" si="34"/>
        <v/>
      </c>
      <c r="V379" s="170"/>
      <c r="W379" s="40"/>
      <c r="X379" s="41" t="str">
        <f t="shared" si="35"/>
        <v/>
      </c>
      <c r="Y379" s="205" t="str">
        <f t="shared" si="30"/>
        <v/>
      </c>
      <c r="Z379" s="205" t="str">
        <f t="shared" si="31"/>
        <v/>
      </c>
      <c r="AA379" s="163">
        <f t="shared" si="32"/>
        <v>0</v>
      </c>
    </row>
    <row r="380" spans="1:27" ht="26.1" customHeight="1" thickTop="1" thickBot="1">
      <c r="A380" s="32"/>
      <c r="B380" s="33"/>
      <c r="C380" s="32"/>
      <c r="D380" s="218"/>
      <c r="E380" s="219"/>
      <c r="F380" s="220"/>
      <c r="G380" s="34"/>
      <c r="H380" s="221"/>
      <c r="I380" s="2"/>
      <c r="J380" s="221"/>
      <c r="K380" s="2"/>
      <c r="L380" s="221"/>
      <c r="M380" s="2"/>
      <c r="N380" s="221"/>
      <c r="O380" s="2"/>
      <c r="P380" s="221"/>
      <c r="Q380" s="2"/>
      <c r="R380" s="221"/>
      <c r="S380" s="2"/>
      <c r="T380" s="169" t="str">
        <f t="shared" si="33"/>
        <v/>
      </c>
      <c r="U380" s="39" t="str">
        <f t="shared" si="34"/>
        <v/>
      </c>
      <c r="V380" s="170"/>
      <c r="W380" s="40"/>
      <c r="X380" s="41" t="str">
        <f t="shared" si="35"/>
        <v/>
      </c>
      <c r="Y380" s="205" t="str">
        <f t="shared" si="30"/>
        <v/>
      </c>
      <c r="Z380" s="205" t="str">
        <f t="shared" si="31"/>
        <v/>
      </c>
      <c r="AA380" s="163">
        <f t="shared" si="32"/>
        <v>0</v>
      </c>
    </row>
    <row r="381" spans="1:27" ht="26.1" customHeight="1" thickTop="1" thickBot="1">
      <c r="A381" s="32"/>
      <c r="B381" s="33"/>
      <c r="C381" s="32"/>
      <c r="D381" s="218"/>
      <c r="E381" s="219"/>
      <c r="F381" s="220"/>
      <c r="G381" s="34"/>
      <c r="H381" s="221"/>
      <c r="I381" s="2"/>
      <c r="J381" s="221"/>
      <c r="K381" s="2"/>
      <c r="L381" s="221"/>
      <c r="M381" s="2"/>
      <c r="N381" s="221"/>
      <c r="O381" s="2"/>
      <c r="P381" s="221"/>
      <c r="Q381" s="2"/>
      <c r="R381" s="221"/>
      <c r="S381" s="2"/>
      <c r="T381" s="169" t="str">
        <f t="shared" si="33"/>
        <v/>
      </c>
      <c r="U381" s="39" t="str">
        <f t="shared" si="34"/>
        <v/>
      </c>
      <c r="V381" s="170"/>
      <c r="W381" s="40"/>
      <c r="X381" s="41" t="str">
        <f t="shared" si="35"/>
        <v/>
      </c>
      <c r="Y381" s="205" t="str">
        <f t="shared" si="30"/>
        <v/>
      </c>
      <c r="Z381" s="205" t="str">
        <f t="shared" si="31"/>
        <v/>
      </c>
      <c r="AA381" s="163">
        <f t="shared" si="32"/>
        <v>0</v>
      </c>
    </row>
    <row r="382" spans="1:27" ht="26.1" customHeight="1" thickTop="1" thickBot="1">
      <c r="A382" s="32"/>
      <c r="B382" s="33"/>
      <c r="C382" s="32"/>
      <c r="D382" s="218"/>
      <c r="E382" s="219"/>
      <c r="F382" s="220"/>
      <c r="G382" s="34"/>
      <c r="H382" s="221"/>
      <c r="I382" s="2"/>
      <c r="J382" s="221"/>
      <c r="K382" s="2"/>
      <c r="L382" s="221"/>
      <c r="M382" s="2"/>
      <c r="N382" s="221"/>
      <c r="O382" s="2"/>
      <c r="P382" s="221"/>
      <c r="Q382" s="2"/>
      <c r="R382" s="221"/>
      <c r="S382" s="2"/>
      <c r="T382" s="169" t="str">
        <f t="shared" si="33"/>
        <v/>
      </c>
      <c r="U382" s="39" t="str">
        <f t="shared" si="34"/>
        <v/>
      </c>
      <c r="V382" s="170"/>
      <c r="W382" s="40"/>
      <c r="X382" s="41" t="str">
        <f t="shared" si="35"/>
        <v/>
      </c>
      <c r="Y382" s="205" t="str">
        <f t="shared" si="30"/>
        <v/>
      </c>
      <c r="Z382" s="205" t="str">
        <f t="shared" si="31"/>
        <v/>
      </c>
      <c r="AA382" s="163">
        <f t="shared" si="32"/>
        <v>0</v>
      </c>
    </row>
    <row r="383" spans="1:27" ht="26.1" customHeight="1" thickTop="1" thickBot="1">
      <c r="A383" s="32"/>
      <c r="B383" s="33"/>
      <c r="C383" s="32"/>
      <c r="D383" s="218"/>
      <c r="E383" s="219"/>
      <c r="F383" s="220"/>
      <c r="G383" s="34"/>
      <c r="H383" s="221"/>
      <c r="I383" s="2"/>
      <c r="J383" s="221"/>
      <c r="K383" s="2"/>
      <c r="L383" s="221"/>
      <c r="M383" s="2"/>
      <c r="N383" s="221"/>
      <c r="O383" s="2"/>
      <c r="P383" s="221"/>
      <c r="Q383" s="2"/>
      <c r="R383" s="221"/>
      <c r="S383" s="2"/>
      <c r="T383" s="169" t="str">
        <f t="shared" si="33"/>
        <v/>
      </c>
      <c r="U383" s="39" t="str">
        <f t="shared" si="34"/>
        <v/>
      </c>
      <c r="V383" s="170"/>
      <c r="W383" s="40"/>
      <c r="X383" s="41" t="str">
        <f t="shared" si="35"/>
        <v/>
      </c>
      <c r="Y383" s="205" t="str">
        <f t="shared" si="30"/>
        <v/>
      </c>
      <c r="Z383" s="205" t="str">
        <f t="shared" si="31"/>
        <v/>
      </c>
      <c r="AA383" s="163">
        <f t="shared" si="32"/>
        <v>0</v>
      </c>
    </row>
    <row r="384" spans="1:27" ht="26.1" customHeight="1" thickTop="1" thickBot="1">
      <c r="A384" s="32"/>
      <c r="B384" s="33"/>
      <c r="C384" s="32"/>
      <c r="D384" s="218"/>
      <c r="E384" s="219"/>
      <c r="F384" s="220"/>
      <c r="G384" s="34"/>
      <c r="H384" s="221"/>
      <c r="I384" s="2"/>
      <c r="J384" s="221"/>
      <c r="K384" s="2"/>
      <c r="L384" s="221"/>
      <c r="M384" s="2"/>
      <c r="N384" s="221"/>
      <c r="O384" s="2"/>
      <c r="P384" s="221"/>
      <c r="Q384" s="2"/>
      <c r="R384" s="221"/>
      <c r="S384" s="2"/>
      <c r="T384" s="169" t="str">
        <f t="shared" si="33"/>
        <v/>
      </c>
      <c r="U384" s="39" t="str">
        <f t="shared" si="34"/>
        <v/>
      </c>
      <c r="V384" s="170"/>
      <c r="W384" s="40"/>
      <c r="X384" s="41" t="str">
        <f t="shared" si="35"/>
        <v/>
      </c>
      <c r="Y384" s="205" t="str">
        <f t="shared" si="30"/>
        <v/>
      </c>
      <c r="Z384" s="205" t="str">
        <f t="shared" si="31"/>
        <v/>
      </c>
      <c r="AA384" s="163">
        <f t="shared" si="32"/>
        <v>0</v>
      </c>
    </row>
    <row r="385" spans="1:27" ht="26.1" customHeight="1" thickTop="1" thickBot="1">
      <c r="A385" s="32"/>
      <c r="B385" s="33"/>
      <c r="C385" s="32"/>
      <c r="D385" s="218"/>
      <c r="E385" s="219"/>
      <c r="F385" s="220"/>
      <c r="G385" s="34"/>
      <c r="H385" s="221"/>
      <c r="I385" s="2"/>
      <c r="J385" s="221"/>
      <c r="K385" s="2"/>
      <c r="L385" s="221"/>
      <c r="M385" s="2"/>
      <c r="N385" s="221"/>
      <c r="O385" s="2"/>
      <c r="P385" s="221"/>
      <c r="Q385" s="2"/>
      <c r="R385" s="221"/>
      <c r="S385" s="2"/>
      <c r="T385" s="169" t="str">
        <f t="shared" si="33"/>
        <v/>
      </c>
      <c r="U385" s="39" t="str">
        <f t="shared" si="34"/>
        <v/>
      </c>
      <c r="V385" s="170"/>
      <c r="W385" s="40"/>
      <c r="X385" s="41" t="str">
        <f t="shared" si="35"/>
        <v/>
      </c>
      <c r="Y385" s="205" t="str">
        <f t="shared" si="30"/>
        <v/>
      </c>
      <c r="Z385" s="205" t="str">
        <f t="shared" si="31"/>
        <v/>
      </c>
      <c r="AA385" s="163">
        <f t="shared" si="32"/>
        <v>0</v>
      </c>
    </row>
    <row r="386" spans="1:27" ht="26.1" customHeight="1" thickTop="1" thickBot="1">
      <c r="A386" s="32"/>
      <c r="B386" s="33"/>
      <c r="C386" s="32"/>
      <c r="D386" s="218"/>
      <c r="E386" s="219"/>
      <c r="F386" s="220"/>
      <c r="G386" s="34"/>
      <c r="H386" s="221"/>
      <c r="I386" s="2"/>
      <c r="J386" s="221"/>
      <c r="K386" s="2"/>
      <c r="L386" s="221"/>
      <c r="M386" s="2"/>
      <c r="N386" s="221"/>
      <c r="O386" s="2"/>
      <c r="P386" s="221"/>
      <c r="Q386" s="2"/>
      <c r="R386" s="221"/>
      <c r="S386" s="2"/>
      <c r="T386" s="169" t="str">
        <f t="shared" si="33"/>
        <v/>
      </c>
      <c r="U386" s="39" t="str">
        <f t="shared" si="34"/>
        <v/>
      </c>
      <c r="V386" s="170"/>
      <c r="W386" s="40"/>
      <c r="X386" s="41" t="str">
        <f t="shared" si="35"/>
        <v/>
      </c>
      <c r="Y386" s="205" t="str">
        <f t="shared" si="30"/>
        <v/>
      </c>
      <c r="Z386" s="205" t="str">
        <f t="shared" si="31"/>
        <v/>
      </c>
      <c r="AA386" s="163">
        <f t="shared" si="32"/>
        <v>0</v>
      </c>
    </row>
    <row r="387" spans="1:27" ht="26.1" customHeight="1" thickTop="1" thickBot="1">
      <c r="A387" s="32"/>
      <c r="B387" s="33"/>
      <c r="C387" s="32"/>
      <c r="D387" s="218"/>
      <c r="E387" s="219"/>
      <c r="F387" s="220"/>
      <c r="G387" s="34"/>
      <c r="H387" s="221"/>
      <c r="I387" s="2"/>
      <c r="J387" s="221"/>
      <c r="K387" s="2"/>
      <c r="L387" s="221"/>
      <c r="M387" s="2"/>
      <c r="N387" s="221"/>
      <c r="O387" s="2"/>
      <c r="P387" s="221"/>
      <c r="Q387" s="2"/>
      <c r="R387" s="221"/>
      <c r="S387" s="2"/>
      <c r="T387" s="169" t="str">
        <f t="shared" si="33"/>
        <v/>
      </c>
      <c r="U387" s="39" t="str">
        <f t="shared" si="34"/>
        <v/>
      </c>
      <c r="V387" s="170"/>
      <c r="W387" s="40"/>
      <c r="X387" s="41" t="str">
        <f t="shared" si="35"/>
        <v/>
      </c>
      <c r="Y387" s="205" t="str">
        <f t="shared" si="30"/>
        <v/>
      </c>
      <c r="Z387" s="205" t="str">
        <f t="shared" si="31"/>
        <v/>
      </c>
      <c r="AA387" s="163">
        <f t="shared" si="32"/>
        <v>0</v>
      </c>
    </row>
    <row r="388" spans="1:27" ht="26.1" customHeight="1" thickTop="1" thickBot="1">
      <c r="A388" s="32"/>
      <c r="B388" s="33"/>
      <c r="C388" s="32"/>
      <c r="D388" s="218"/>
      <c r="E388" s="219"/>
      <c r="F388" s="220"/>
      <c r="G388" s="34"/>
      <c r="H388" s="221"/>
      <c r="I388" s="2"/>
      <c r="J388" s="221"/>
      <c r="K388" s="2"/>
      <c r="L388" s="221"/>
      <c r="M388" s="2"/>
      <c r="N388" s="221"/>
      <c r="O388" s="2"/>
      <c r="P388" s="221"/>
      <c r="Q388" s="2"/>
      <c r="R388" s="221"/>
      <c r="S388" s="2"/>
      <c r="T388" s="169" t="str">
        <f t="shared" si="33"/>
        <v/>
      </c>
      <c r="U388" s="39" t="str">
        <f t="shared" si="34"/>
        <v/>
      </c>
      <c r="V388" s="170"/>
      <c r="W388" s="40"/>
      <c r="X388" s="41" t="str">
        <f t="shared" si="35"/>
        <v/>
      </c>
      <c r="Y388" s="205" t="str">
        <f t="shared" si="30"/>
        <v/>
      </c>
      <c r="Z388" s="205" t="str">
        <f t="shared" si="31"/>
        <v/>
      </c>
      <c r="AA388" s="163">
        <f t="shared" si="32"/>
        <v>0</v>
      </c>
    </row>
    <row r="389" spans="1:27" ht="26.1" customHeight="1" thickTop="1" thickBot="1">
      <c r="A389" s="32"/>
      <c r="B389" s="33"/>
      <c r="C389" s="32"/>
      <c r="D389" s="218"/>
      <c r="E389" s="219"/>
      <c r="F389" s="220"/>
      <c r="G389" s="34"/>
      <c r="H389" s="221"/>
      <c r="I389" s="2"/>
      <c r="J389" s="221"/>
      <c r="K389" s="2"/>
      <c r="L389" s="221"/>
      <c r="M389" s="2"/>
      <c r="N389" s="221"/>
      <c r="O389" s="2"/>
      <c r="P389" s="221"/>
      <c r="Q389" s="2"/>
      <c r="R389" s="221"/>
      <c r="S389" s="2"/>
      <c r="T389" s="169" t="str">
        <f t="shared" si="33"/>
        <v/>
      </c>
      <c r="U389" s="39" t="str">
        <f t="shared" si="34"/>
        <v/>
      </c>
      <c r="V389" s="170"/>
      <c r="W389" s="40"/>
      <c r="X389" s="41" t="str">
        <f t="shared" si="35"/>
        <v/>
      </c>
      <c r="Y389" s="205" t="str">
        <f t="shared" si="30"/>
        <v/>
      </c>
      <c r="Z389" s="205" t="str">
        <f t="shared" si="31"/>
        <v/>
      </c>
      <c r="AA389" s="163">
        <f t="shared" si="32"/>
        <v>0</v>
      </c>
    </row>
    <row r="390" spans="1:27" ht="26.1" customHeight="1" thickTop="1" thickBot="1">
      <c r="A390" s="32"/>
      <c r="B390" s="33"/>
      <c r="C390" s="32"/>
      <c r="D390" s="218"/>
      <c r="E390" s="219"/>
      <c r="F390" s="220"/>
      <c r="G390" s="34"/>
      <c r="H390" s="221"/>
      <c r="I390" s="2"/>
      <c r="J390" s="221"/>
      <c r="K390" s="2"/>
      <c r="L390" s="221"/>
      <c r="M390" s="2"/>
      <c r="N390" s="221"/>
      <c r="O390" s="2"/>
      <c r="P390" s="221"/>
      <c r="Q390" s="2"/>
      <c r="R390" s="221"/>
      <c r="S390" s="2"/>
      <c r="T390" s="169" t="str">
        <f t="shared" si="33"/>
        <v/>
      </c>
      <c r="U390" s="39" t="str">
        <f t="shared" si="34"/>
        <v/>
      </c>
      <c r="V390" s="170"/>
      <c r="W390" s="40"/>
      <c r="X390" s="41" t="str">
        <f t="shared" si="35"/>
        <v/>
      </c>
      <c r="Y390" s="205" t="str">
        <f t="shared" si="30"/>
        <v/>
      </c>
      <c r="Z390" s="205" t="str">
        <f t="shared" si="31"/>
        <v/>
      </c>
      <c r="AA390" s="163">
        <f t="shared" si="32"/>
        <v>0</v>
      </c>
    </row>
    <row r="391" spans="1:27" ht="26.1" customHeight="1" thickTop="1" thickBot="1">
      <c r="A391" s="32"/>
      <c r="B391" s="33"/>
      <c r="C391" s="32"/>
      <c r="D391" s="218"/>
      <c r="E391" s="219"/>
      <c r="F391" s="220"/>
      <c r="G391" s="34"/>
      <c r="H391" s="221"/>
      <c r="I391" s="2"/>
      <c r="J391" s="221"/>
      <c r="K391" s="2"/>
      <c r="L391" s="221"/>
      <c r="M391" s="2"/>
      <c r="N391" s="221"/>
      <c r="O391" s="2"/>
      <c r="P391" s="221"/>
      <c r="Q391" s="2"/>
      <c r="R391" s="221"/>
      <c r="S391" s="2"/>
      <c r="T391" s="169" t="str">
        <f t="shared" si="33"/>
        <v/>
      </c>
      <c r="U391" s="39" t="str">
        <f t="shared" si="34"/>
        <v/>
      </c>
      <c r="V391" s="170"/>
      <c r="W391" s="40"/>
      <c r="X391" s="41" t="str">
        <f t="shared" si="35"/>
        <v/>
      </c>
      <c r="Y391" s="205" t="str">
        <f t="shared" si="30"/>
        <v/>
      </c>
      <c r="Z391" s="205" t="str">
        <f t="shared" si="31"/>
        <v/>
      </c>
      <c r="AA391" s="163">
        <f t="shared" si="32"/>
        <v>0</v>
      </c>
    </row>
    <row r="392" spans="1:27" ht="26.1" customHeight="1" thickTop="1" thickBot="1">
      <c r="A392" s="32"/>
      <c r="B392" s="33"/>
      <c r="C392" s="32"/>
      <c r="D392" s="218"/>
      <c r="E392" s="219"/>
      <c r="F392" s="220"/>
      <c r="G392" s="34"/>
      <c r="H392" s="221"/>
      <c r="I392" s="2"/>
      <c r="J392" s="221"/>
      <c r="K392" s="2"/>
      <c r="L392" s="221"/>
      <c r="M392" s="2"/>
      <c r="N392" s="221"/>
      <c r="O392" s="2"/>
      <c r="P392" s="221"/>
      <c r="Q392" s="2"/>
      <c r="R392" s="221"/>
      <c r="S392" s="2"/>
      <c r="T392" s="169" t="str">
        <f t="shared" si="33"/>
        <v/>
      </c>
      <c r="U392" s="39" t="str">
        <f t="shared" si="34"/>
        <v/>
      </c>
      <c r="V392" s="170"/>
      <c r="W392" s="40"/>
      <c r="X392" s="41" t="str">
        <f t="shared" si="35"/>
        <v/>
      </c>
      <c r="Y392" s="205" t="str">
        <f t="shared" si="30"/>
        <v/>
      </c>
      <c r="Z392" s="205" t="str">
        <f t="shared" si="31"/>
        <v/>
      </c>
      <c r="AA392" s="163">
        <f t="shared" si="32"/>
        <v>0</v>
      </c>
    </row>
    <row r="393" spans="1:27" ht="26.1" customHeight="1" thickTop="1" thickBot="1">
      <c r="A393" s="32"/>
      <c r="B393" s="33"/>
      <c r="C393" s="32"/>
      <c r="D393" s="218"/>
      <c r="E393" s="219"/>
      <c r="F393" s="220"/>
      <c r="G393" s="34"/>
      <c r="H393" s="221"/>
      <c r="I393" s="2"/>
      <c r="J393" s="221"/>
      <c r="K393" s="2"/>
      <c r="L393" s="221"/>
      <c r="M393" s="2"/>
      <c r="N393" s="221"/>
      <c r="O393" s="2"/>
      <c r="P393" s="221"/>
      <c r="Q393" s="2"/>
      <c r="R393" s="221"/>
      <c r="S393" s="2"/>
      <c r="T393" s="169" t="str">
        <f t="shared" si="33"/>
        <v/>
      </c>
      <c r="U393" s="39" t="str">
        <f t="shared" si="34"/>
        <v/>
      </c>
      <c r="V393" s="170"/>
      <c r="W393" s="40"/>
      <c r="X393" s="41" t="str">
        <f t="shared" si="35"/>
        <v/>
      </c>
      <c r="Y393" s="205" t="str">
        <f t="shared" si="30"/>
        <v/>
      </c>
      <c r="Z393" s="205" t="str">
        <f t="shared" si="31"/>
        <v/>
      </c>
      <c r="AA393" s="163">
        <f t="shared" si="32"/>
        <v>0</v>
      </c>
    </row>
    <row r="394" spans="1:27" ht="26.1" customHeight="1" thickTop="1" thickBot="1">
      <c r="A394" s="32"/>
      <c r="B394" s="33"/>
      <c r="C394" s="32"/>
      <c r="D394" s="218"/>
      <c r="E394" s="219"/>
      <c r="F394" s="220"/>
      <c r="G394" s="34"/>
      <c r="H394" s="221"/>
      <c r="I394" s="2"/>
      <c r="J394" s="221"/>
      <c r="K394" s="2"/>
      <c r="L394" s="221"/>
      <c r="M394" s="2"/>
      <c r="N394" s="221"/>
      <c r="O394" s="2"/>
      <c r="P394" s="221"/>
      <c r="Q394" s="2"/>
      <c r="R394" s="221"/>
      <c r="S394" s="2"/>
      <c r="T394" s="169" t="str">
        <f t="shared" si="33"/>
        <v/>
      </c>
      <c r="U394" s="39" t="str">
        <f t="shared" si="34"/>
        <v/>
      </c>
      <c r="V394" s="170"/>
      <c r="W394" s="40"/>
      <c r="X394" s="41" t="str">
        <f t="shared" si="35"/>
        <v/>
      </c>
      <c r="Y394" s="205" t="str">
        <f t="shared" si="30"/>
        <v/>
      </c>
      <c r="Z394" s="205" t="str">
        <f t="shared" si="31"/>
        <v/>
      </c>
      <c r="AA394" s="163">
        <f t="shared" si="32"/>
        <v>0</v>
      </c>
    </row>
    <row r="395" spans="1:27" ht="26.1" customHeight="1" thickTop="1" thickBot="1">
      <c r="A395" s="32"/>
      <c r="B395" s="33"/>
      <c r="C395" s="32"/>
      <c r="D395" s="218"/>
      <c r="E395" s="219"/>
      <c r="F395" s="220"/>
      <c r="G395" s="34"/>
      <c r="H395" s="221"/>
      <c r="I395" s="2"/>
      <c r="J395" s="221"/>
      <c r="K395" s="2"/>
      <c r="L395" s="221"/>
      <c r="M395" s="2"/>
      <c r="N395" s="221"/>
      <c r="O395" s="2"/>
      <c r="P395" s="221"/>
      <c r="Q395" s="2"/>
      <c r="R395" s="221"/>
      <c r="S395" s="2"/>
      <c r="T395" s="169" t="str">
        <f t="shared" si="33"/>
        <v/>
      </c>
      <c r="U395" s="39" t="str">
        <f t="shared" si="34"/>
        <v/>
      </c>
      <c r="V395" s="170"/>
      <c r="W395" s="40"/>
      <c r="X395" s="41" t="str">
        <f t="shared" si="35"/>
        <v/>
      </c>
      <c r="Y395" s="205" t="str">
        <f t="shared" si="30"/>
        <v/>
      </c>
      <c r="Z395" s="205" t="str">
        <f t="shared" si="31"/>
        <v/>
      </c>
      <c r="AA395" s="163">
        <f t="shared" si="32"/>
        <v>0</v>
      </c>
    </row>
    <row r="396" spans="1:27" ht="26.1" customHeight="1" thickTop="1" thickBot="1">
      <c r="A396" s="32"/>
      <c r="B396" s="33"/>
      <c r="C396" s="32"/>
      <c r="D396" s="218"/>
      <c r="E396" s="219"/>
      <c r="F396" s="220"/>
      <c r="G396" s="34"/>
      <c r="H396" s="221"/>
      <c r="I396" s="2"/>
      <c r="J396" s="221"/>
      <c r="K396" s="2"/>
      <c r="L396" s="221"/>
      <c r="M396" s="2"/>
      <c r="N396" s="221"/>
      <c r="O396" s="2"/>
      <c r="P396" s="221"/>
      <c r="Q396" s="2"/>
      <c r="R396" s="221"/>
      <c r="S396" s="2"/>
      <c r="T396" s="169" t="str">
        <f t="shared" si="33"/>
        <v/>
      </c>
      <c r="U396" s="39" t="str">
        <f t="shared" si="34"/>
        <v/>
      </c>
      <c r="V396" s="170"/>
      <c r="W396" s="40"/>
      <c r="X396" s="41" t="str">
        <f t="shared" si="35"/>
        <v/>
      </c>
      <c r="Y396" s="205" t="str">
        <f t="shared" si="30"/>
        <v/>
      </c>
      <c r="Z396" s="205" t="str">
        <f t="shared" si="31"/>
        <v/>
      </c>
      <c r="AA396" s="163">
        <f t="shared" si="32"/>
        <v>0</v>
      </c>
    </row>
    <row r="397" spans="1:27" ht="26.1" customHeight="1" thickTop="1" thickBot="1">
      <c r="A397" s="32"/>
      <c r="B397" s="33"/>
      <c r="C397" s="32"/>
      <c r="D397" s="218"/>
      <c r="E397" s="219"/>
      <c r="F397" s="220"/>
      <c r="G397" s="34"/>
      <c r="H397" s="221"/>
      <c r="I397" s="2"/>
      <c r="J397" s="221"/>
      <c r="K397" s="2"/>
      <c r="L397" s="221"/>
      <c r="M397" s="2"/>
      <c r="N397" s="221"/>
      <c r="O397" s="2"/>
      <c r="P397" s="221"/>
      <c r="Q397" s="2"/>
      <c r="R397" s="221"/>
      <c r="S397" s="2"/>
      <c r="T397" s="169" t="str">
        <f t="shared" si="33"/>
        <v/>
      </c>
      <c r="U397" s="39" t="str">
        <f t="shared" si="34"/>
        <v/>
      </c>
      <c r="V397" s="170"/>
      <c r="W397" s="40"/>
      <c r="X397" s="41" t="str">
        <f t="shared" si="35"/>
        <v/>
      </c>
      <c r="Y397" s="205" t="str">
        <f t="shared" si="30"/>
        <v/>
      </c>
      <c r="Z397" s="205" t="str">
        <f t="shared" si="31"/>
        <v/>
      </c>
      <c r="AA397" s="163">
        <f t="shared" si="32"/>
        <v>0</v>
      </c>
    </row>
    <row r="398" spans="1:27" ht="26.1" customHeight="1" thickTop="1" thickBot="1">
      <c r="A398" s="32"/>
      <c r="B398" s="33"/>
      <c r="C398" s="32"/>
      <c r="D398" s="218"/>
      <c r="E398" s="219"/>
      <c r="F398" s="220"/>
      <c r="G398" s="34"/>
      <c r="H398" s="221"/>
      <c r="I398" s="2"/>
      <c r="J398" s="221"/>
      <c r="K398" s="2"/>
      <c r="L398" s="221"/>
      <c r="M398" s="2"/>
      <c r="N398" s="221"/>
      <c r="O398" s="2"/>
      <c r="P398" s="221"/>
      <c r="Q398" s="2"/>
      <c r="R398" s="221"/>
      <c r="S398" s="2"/>
      <c r="T398" s="169" t="str">
        <f t="shared" si="33"/>
        <v/>
      </c>
      <c r="U398" s="39" t="str">
        <f t="shared" si="34"/>
        <v/>
      </c>
      <c r="V398" s="170"/>
      <c r="W398" s="40"/>
      <c r="X398" s="41" t="str">
        <f t="shared" si="35"/>
        <v/>
      </c>
      <c r="Y398" s="205" t="str">
        <f t="shared" ref="Y398:Y461" si="36">IF(AND(COUNTA(G398)=1,COUNTIF(T398:U398,"x")=0),1,"")</f>
        <v/>
      </c>
      <c r="Z398" s="205" t="str">
        <f t="shared" ref="Z398:Z461" si="37">IF(AND($Y398=1,F398="x"),1,"")</f>
        <v/>
      </c>
      <c r="AA398" s="163">
        <f t="shared" ref="AA398:AA461" si="38">IF(AND(U398="X",F398="X"),1,0)</f>
        <v>0</v>
      </c>
    </row>
    <row r="399" spans="1:27" ht="26.1" customHeight="1" thickTop="1" thickBot="1">
      <c r="A399" s="32"/>
      <c r="B399" s="33"/>
      <c r="C399" s="32"/>
      <c r="D399" s="218"/>
      <c r="E399" s="219"/>
      <c r="F399" s="220"/>
      <c r="G399" s="34"/>
      <c r="H399" s="221"/>
      <c r="I399" s="2"/>
      <c r="J399" s="221"/>
      <c r="K399" s="2"/>
      <c r="L399" s="221"/>
      <c r="M399" s="2"/>
      <c r="N399" s="221"/>
      <c r="O399" s="2"/>
      <c r="P399" s="221"/>
      <c r="Q399" s="2"/>
      <c r="R399" s="221"/>
      <c r="S399" s="2"/>
      <c r="T399" s="169" t="str">
        <f t="shared" ref="T399:T462" si="39">IF(AND(COUNTA(I399,K399,M399,O399,Q399,S399)=0,COUNTA(H399,J399,L399,N399,P399,R399)=6),"x","")</f>
        <v/>
      </c>
      <c r="U399" s="39" t="str">
        <f t="shared" ref="U399:U462" si="40">IF(COUNTA(I399,K399,M399,O399,Q399,S399)=1,"x","")</f>
        <v/>
      </c>
      <c r="V399" s="170"/>
      <c r="W399" s="40"/>
      <c r="X399" s="41" t="str">
        <f t="shared" ref="X399:X462" si="41">IF(AND(T399="x",U399="",V399&gt;0),EDATE(V399,$X$9),"")</f>
        <v/>
      </c>
      <c r="Y399" s="205" t="str">
        <f t="shared" si="36"/>
        <v/>
      </c>
      <c r="Z399" s="205" t="str">
        <f t="shared" si="37"/>
        <v/>
      </c>
      <c r="AA399" s="163">
        <f t="shared" si="38"/>
        <v>0</v>
      </c>
    </row>
    <row r="400" spans="1:27" ht="26.1" customHeight="1" thickTop="1" thickBot="1">
      <c r="A400" s="32"/>
      <c r="B400" s="33"/>
      <c r="C400" s="32"/>
      <c r="D400" s="218"/>
      <c r="E400" s="219"/>
      <c r="F400" s="220"/>
      <c r="G400" s="34"/>
      <c r="H400" s="221"/>
      <c r="I400" s="2"/>
      <c r="J400" s="221"/>
      <c r="K400" s="2"/>
      <c r="L400" s="221"/>
      <c r="M400" s="2"/>
      <c r="N400" s="221"/>
      <c r="O400" s="2"/>
      <c r="P400" s="221"/>
      <c r="Q400" s="2"/>
      <c r="R400" s="221"/>
      <c r="S400" s="2"/>
      <c r="T400" s="169" t="str">
        <f t="shared" si="39"/>
        <v/>
      </c>
      <c r="U400" s="39" t="str">
        <f t="shared" si="40"/>
        <v/>
      </c>
      <c r="V400" s="170"/>
      <c r="W400" s="40"/>
      <c r="X400" s="41" t="str">
        <f t="shared" si="41"/>
        <v/>
      </c>
      <c r="Y400" s="205" t="str">
        <f t="shared" si="36"/>
        <v/>
      </c>
      <c r="Z400" s="205" t="str">
        <f t="shared" si="37"/>
        <v/>
      </c>
      <c r="AA400" s="163">
        <f t="shared" si="38"/>
        <v>0</v>
      </c>
    </row>
    <row r="401" spans="1:27" ht="26.1" customHeight="1" thickTop="1" thickBot="1">
      <c r="A401" s="32"/>
      <c r="B401" s="33"/>
      <c r="C401" s="32"/>
      <c r="D401" s="218"/>
      <c r="E401" s="219"/>
      <c r="F401" s="220"/>
      <c r="G401" s="34"/>
      <c r="H401" s="221"/>
      <c r="I401" s="2"/>
      <c r="J401" s="221"/>
      <c r="K401" s="2"/>
      <c r="L401" s="221"/>
      <c r="M401" s="2"/>
      <c r="N401" s="221"/>
      <c r="O401" s="2"/>
      <c r="P401" s="221"/>
      <c r="Q401" s="2"/>
      <c r="R401" s="221"/>
      <c r="S401" s="2"/>
      <c r="T401" s="169" t="str">
        <f t="shared" si="39"/>
        <v/>
      </c>
      <c r="U401" s="39" t="str">
        <f t="shared" si="40"/>
        <v/>
      </c>
      <c r="V401" s="170"/>
      <c r="W401" s="40"/>
      <c r="X401" s="41" t="str">
        <f t="shared" si="41"/>
        <v/>
      </c>
      <c r="Y401" s="205" t="str">
        <f t="shared" si="36"/>
        <v/>
      </c>
      <c r="Z401" s="205" t="str">
        <f t="shared" si="37"/>
        <v/>
      </c>
      <c r="AA401" s="163">
        <f t="shared" si="38"/>
        <v>0</v>
      </c>
    </row>
    <row r="402" spans="1:27" ht="26.1" customHeight="1" thickTop="1" thickBot="1">
      <c r="A402" s="32"/>
      <c r="B402" s="33"/>
      <c r="C402" s="32"/>
      <c r="D402" s="218"/>
      <c r="E402" s="219"/>
      <c r="F402" s="220"/>
      <c r="G402" s="34"/>
      <c r="H402" s="221"/>
      <c r="I402" s="2"/>
      <c r="J402" s="221"/>
      <c r="K402" s="2"/>
      <c r="L402" s="221"/>
      <c r="M402" s="2"/>
      <c r="N402" s="221"/>
      <c r="O402" s="2"/>
      <c r="P402" s="221"/>
      <c r="Q402" s="2"/>
      <c r="R402" s="221"/>
      <c r="S402" s="2"/>
      <c r="T402" s="169" t="str">
        <f t="shared" si="39"/>
        <v/>
      </c>
      <c r="U402" s="39" t="str">
        <f t="shared" si="40"/>
        <v/>
      </c>
      <c r="V402" s="170"/>
      <c r="W402" s="40"/>
      <c r="X402" s="41" t="str">
        <f t="shared" si="41"/>
        <v/>
      </c>
      <c r="Y402" s="205" t="str">
        <f t="shared" si="36"/>
        <v/>
      </c>
      <c r="Z402" s="205" t="str">
        <f t="shared" si="37"/>
        <v/>
      </c>
      <c r="AA402" s="163">
        <f t="shared" si="38"/>
        <v>0</v>
      </c>
    </row>
    <row r="403" spans="1:27" ht="26.1" customHeight="1" thickTop="1" thickBot="1">
      <c r="A403" s="32"/>
      <c r="B403" s="33"/>
      <c r="C403" s="32"/>
      <c r="D403" s="218"/>
      <c r="E403" s="219"/>
      <c r="F403" s="220"/>
      <c r="G403" s="34"/>
      <c r="H403" s="221"/>
      <c r="I403" s="2"/>
      <c r="J403" s="221"/>
      <c r="K403" s="2"/>
      <c r="L403" s="221"/>
      <c r="M403" s="2"/>
      <c r="N403" s="221"/>
      <c r="O403" s="2"/>
      <c r="P403" s="221"/>
      <c r="Q403" s="2"/>
      <c r="R403" s="221"/>
      <c r="S403" s="2"/>
      <c r="T403" s="169" t="str">
        <f t="shared" si="39"/>
        <v/>
      </c>
      <c r="U403" s="39" t="str">
        <f t="shared" si="40"/>
        <v/>
      </c>
      <c r="V403" s="170"/>
      <c r="W403" s="40"/>
      <c r="X403" s="41" t="str">
        <f t="shared" si="41"/>
        <v/>
      </c>
      <c r="Y403" s="205" t="str">
        <f t="shared" si="36"/>
        <v/>
      </c>
      <c r="Z403" s="205" t="str">
        <f t="shared" si="37"/>
        <v/>
      </c>
      <c r="AA403" s="163">
        <f t="shared" si="38"/>
        <v>0</v>
      </c>
    </row>
    <row r="404" spans="1:27" ht="26.1" customHeight="1" thickTop="1" thickBot="1">
      <c r="A404" s="32"/>
      <c r="B404" s="33"/>
      <c r="C404" s="32"/>
      <c r="D404" s="218"/>
      <c r="E404" s="219"/>
      <c r="F404" s="220"/>
      <c r="G404" s="34"/>
      <c r="H404" s="221"/>
      <c r="I404" s="2"/>
      <c r="J404" s="221"/>
      <c r="K404" s="2"/>
      <c r="L404" s="221"/>
      <c r="M404" s="2"/>
      <c r="N404" s="221"/>
      <c r="O404" s="2"/>
      <c r="P404" s="221"/>
      <c r="Q404" s="2"/>
      <c r="R404" s="221"/>
      <c r="S404" s="2"/>
      <c r="T404" s="169" t="str">
        <f t="shared" si="39"/>
        <v/>
      </c>
      <c r="U404" s="39" t="str">
        <f t="shared" si="40"/>
        <v/>
      </c>
      <c r="V404" s="170"/>
      <c r="W404" s="40"/>
      <c r="X404" s="41" t="str">
        <f t="shared" si="41"/>
        <v/>
      </c>
      <c r="Y404" s="205" t="str">
        <f t="shared" si="36"/>
        <v/>
      </c>
      <c r="Z404" s="205" t="str">
        <f t="shared" si="37"/>
        <v/>
      </c>
      <c r="AA404" s="163">
        <f t="shared" si="38"/>
        <v>0</v>
      </c>
    </row>
    <row r="405" spans="1:27" ht="26.1" customHeight="1" thickTop="1" thickBot="1">
      <c r="A405" s="32"/>
      <c r="B405" s="33"/>
      <c r="C405" s="32"/>
      <c r="D405" s="218"/>
      <c r="E405" s="219"/>
      <c r="F405" s="220"/>
      <c r="G405" s="34"/>
      <c r="H405" s="221"/>
      <c r="I405" s="2"/>
      <c r="J405" s="221"/>
      <c r="K405" s="2"/>
      <c r="L405" s="221"/>
      <c r="M405" s="2"/>
      <c r="N405" s="221"/>
      <c r="O405" s="2"/>
      <c r="P405" s="221"/>
      <c r="Q405" s="2"/>
      <c r="R405" s="221"/>
      <c r="S405" s="2"/>
      <c r="T405" s="169" t="str">
        <f t="shared" si="39"/>
        <v/>
      </c>
      <c r="U405" s="39" t="str">
        <f t="shared" si="40"/>
        <v/>
      </c>
      <c r="V405" s="170"/>
      <c r="W405" s="40"/>
      <c r="X405" s="41" t="str">
        <f t="shared" si="41"/>
        <v/>
      </c>
      <c r="Y405" s="205" t="str">
        <f t="shared" si="36"/>
        <v/>
      </c>
      <c r="Z405" s="205" t="str">
        <f t="shared" si="37"/>
        <v/>
      </c>
      <c r="AA405" s="163">
        <f t="shared" si="38"/>
        <v>0</v>
      </c>
    </row>
    <row r="406" spans="1:27" ht="26.1" customHeight="1" thickTop="1" thickBot="1">
      <c r="A406" s="32"/>
      <c r="B406" s="33"/>
      <c r="C406" s="32"/>
      <c r="D406" s="218"/>
      <c r="E406" s="219"/>
      <c r="F406" s="220"/>
      <c r="G406" s="34"/>
      <c r="H406" s="221"/>
      <c r="I406" s="2"/>
      <c r="J406" s="221"/>
      <c r="K406" s="2"/>
      <c r="L406" s="221"/>
      <c r="M406" s="2"/>
      <c r="N406" s="221"/>
      <c r="O406" s="2"/>
      <c r="P406" s="221"/>
      <c r="Q406" s="2"/>
      <c r="R406" s="221"/>
      <c r="S406" s="2"/>
      <c r="T406" s="169" t="str">
        <f t="shared" si="39"/>
        <v/>
      </c>
      <c r="U406" s="39" t="str">
        <f t="shared" si="40"/>
        <v/>
      </c>
      <c r="V406" s="170"/>
      <c r="W406" s="40"/>
      <c r="X406" s="41" t="str">
        <f t="shared" si="41"/>
        <v/>
      </c>
      <c r="Y406" s="205" t="str">
        <f t="shared" si="36"/>
        <v/>
      </c>
      <c r="Z406" s="205" t="str">
        <f t="shared" si="37"/>
        <v/>
      </c>
      <c r="AA406" s="163">
        <f t="shared" si="38"/>
        <v>0</v>
      </c>
    </row>
    <row r="407" spans="1:27" ht="26.1" customHeight="1" thickTop="1" thickBot="1">
      <c r="A407" s="32"/>
      <c r="B407" s="33"/>
      <c r="C407" s="32"/>
      <c r="D407" s="218"/>
      <c r="E407" s="219"/>
      <c r="F407" s="220"/>
      <c r="G407" s="34"/>
      <c r="H407" s="221"/>
      <c r="I407" s="2"/>
      <c r="J407" s="221"/>
      <c r="K407" s="2"/>
      <c r="L407" s="221"/>
      <c r="M407" s="2"/>
      <c r="N407" s="221"/>
      <c r="O407" s="2"/>
      <c r="P407" s="221"/>
      <c r="Q407" s="2"/>
      <c r="R407" s="221"/>
      <c r="S407" s="2"/>
      <c r="T407" s="169" t="str">
        <f t="shared" si="39"/>
        <v/>
      </c>
      <c r="U407" s="39" t="str">
        <f t="shared" si="40"/>
        <v/>
      </c>
      <c r="V407" s="170"/>
      <c r="W407" s="40"/>
      <c r="X407" s="41" t="str">
        <f t="shared" si="41"/>
        <v/>
      </c>
      <c r="Y407" s="205" t="str">
        <f t="shared" si="36"/>
        <v/>
      </c>
      <c r="Z407" s="205" t="str">
        <f t="shared" si="37"/>
        <v/>
      </c>
      <c r="AA407" s="163">
        <f t="shared" si="38"/>
        <v>0</v>
      </c>
    </row>
    <row r="408" spans="1:27" ht="26.1" customHeight="1" thickTop="1" thickBot="1">
      <c r="A408" s="32"/>
      <c r="B408" s="33"/>
      <c r="C408" s="32"/>
      <c r="D408" s="218"/>
      <c r="E408" s="219"/>
      <c r="F408" s="220"/>
      <c r="G408" s="34"/>
      <c r="H408" s="221"/>
      <c r="I408" s="2"/>
      <c r="J408" s="221"/>
      <c r="K408" s="2"/>
      <c r="L408" s="221"/>
      <c r="M408" s="2"/>
      <c r="N408" s="221"/>
      <c r="O408" s="2"/>
      <c r="P408" s="221"/>
      <c r="Q408" s="2"/>
      <c r="R408" s="221"/>
      <c r="S408" s="2"/>
      <c r="T408" s="169" t="str">
        <f t="shared" si="39"/>
        <v/>
      </c>
      <c r="U408" s="39" t="str">
        <f t="shared" si="40"/>
        <v/>
      </c>
      <c r="V408" s="170"/>
      <c r="W408" s="40"/>
      <c r="X408" s="41" t="str">
        <f t="shared" si="41"/>
        <v/>
      </c>
      <c r="Y408" s="205" t="str">
        <f t="shared" si="36"/>
        <v/>
      </c>
      <c r="Z408" s="205" t="str">
        <f t="shared" si="37"/>
        <v/>
      </c>
      <c r="AA408" s="163">
        <f t="shared" si="38"/>
        <v>0</v>
      </c>
    </row>
    <row r="409" spans="1:27" ht="26.1" customHeight="1" thickTop="1" thickBot="1">
      <c r="A409" s="32"/>
      <c r="B409" s="33"/>
      <c r="C409" s="32"/>
      <c r="D409" s="218"/>
      <c r="E409" s="219"/>
      <c r="F409" s="220"/>
      <c r="G409" s="34"/>
      <c r="H409" s="221"/>
      <c r="I409" s="2"/>
      <c r="J409" s="221"/>
      <c r="K409" s="2"/>
      <c r="L409" s="221"/>
      <c r="M409" s="2"/>
      <c r="N409" s="221"/>
      <c r="O409" s="2"/>
      <c r="P409" s="221"/>
      <c r="Q409" s="2"/>
      <c r="R409" s="221"/>
      <c r="S409" s="2"/>
      <c r="T409" s="169" t="str">
        <f t="shared" si="39"/>
        <v/>
      </c>
      <c r="U409" s="39" t="str">
        <f t="shared" si="40"/>
        <v/>
      </c>
      <c r="V409" s="170"/>
      <c r="W409" s="40"/>
      <c r="X409" s="41" t="str">
        <f t="shared" si="41"/>
        <v/>
      </c>
      <c r="Y409" s="205" t="str">
        <f t="shared" si="36"/>
        <v/>
      </c>
      <c r="Z409" s="205" t="str">
        <f t="shared" si="37"/>
        <v/>
      </c>
      <c r="AA409" s="163">
        <f t="shared" si="38"/>
        <v>0</v>
      </c>
    </row>
    <row r="410" spans="1:27" ht="26.1" customHeight="1" thickTop="1" thickBot="1">
      <c r="A410" s="32"/>
      <c r="B410" s="33"/>
      <c r="C410" s="32"/>
      <c r="D410" s="218"/>
      <c r="E410" s="219"/>
      <c r="F410" s="220"/>
      <c r="G410" s="34"/>
      <c r="H410" s="221"/>
      <c r="I410" s="2"/>
      <c r="J410" s="221"/>
      <c r="K410" s="2"/>
      <c r="L410" s="221"/>
      <c r="M410" s="2"/>
      <c r="N410" s="221"/>
      <c r="O410" s="2"/>
      <c r="P410" s="221"/>
      <c r="Q410" s="2"/>
      <c r="R410" s="221"/>
      <c r="S410" s="2"/>
      <c r="T410" s="169" t="str">
        <f t="shared" si="39"/>
        <v/>
      </c>
      <c r="U410" s="39" t="str">
        <f t="shared" si="40"/>
        <v/>
      </c>
      <c r="V410" s="170"/>
      <c r="W410" s="40"/>
      <c r="X410" s="41" t="str">
        <f t="shared" si="41"/>
        <v/>
      </c>
      <c r="Y410" s="205" t="str">
        <f t="shared" si="36"/>
        <v/>
      </c>
      <c r="Z410" s="205" t="str">
        <f t="shared" si="37"/>
        <v/>
      </c>
      <c r="AA410" s="163">
        <f t="shared" si="38"/>
        <v>0</v>
      </c>
    </row>
    <row r="411" spans="1:27" ht="26.1" customHeight="1" thickTop="1" thickBot="1">
      <c r="A411" s="32"/>
      <c r="B411" s="33"/>
      <c r="C411" s="32"/>
      <c r="D411" s="218"/>
      <c r="E411" s="219"/>
      <c r="F411" s="220"/>
      <c r="G411" s="34"/>
      <c r="H411" s="221"/>
      <c r="I411" s="2"/>
      <c r="J411" s="221"/>
      <c r="K411" s="2"/>
      <c r="L411" s="221"/>
      <c r="M411" s="2"/>
      <c r="N411" s="221"/>
      <c r="O411" s="2"/>
      <c r="P411" s="221"/>
      <c r="Q411" s="2"/>
      <c r="R411" s="221"/>
      <c r="S411" s="2"/>
      <c r="T411" s="169" t="str">
        <f t="shared" si="39"/>
        <v/>
      </c>
      <c r="U411" s="39" t="str">
        <f t="shared" si="40"/>
        <v/>
      </c>
      <c r="V411" s="170"/>
      <c r="W411" s="40"/>
      <c r="X411" s="41" t="str">
        <f t="shared" si="41"/>
        <v/>
      </c>
      <c r="Y411" s="205" t="str">
        <f t="shared" si="36"/>
        <v/>
      </c>
      <c r="Z411" s="205" t="str">
        <f t="shared" si="37"/>
        <v/>
      </c>
      <c r="AA411" s="163">
        <f t="shared" si="38"/>
        <v>0</v>
      </c>
    </row>
    <row r="412" spans="1:27" ht="26.1" customHeight="1" thickTop="1" thickBot="1">
      <c r="A412" s="32"/>
      <c r="B412" s="33"/>
      <c r="C412" s="32"/>
      <c r="D412" s="218"/>
      <c r="E412" s="219"/>
      <c r="F412" s="220"/>
      <c r="G412" s="34"/>
      <c r="H412" s="221"/>
      <c r="I412" s="2"/>
      <c r="J412" s="221"/>
      <c r="K412" s="2"/>
      <c r="L412" s="221"/>
      <c r="M412" s="2"/>
      <c r="N412" s="221"/>
      <c r="O412" s="2"/>
      <c r="P412" s="221"/>
      <c r="Q412" s="2"/>
      <c r="R412" s="221"/>
      <c r="S412" s="2"/>
      <c r="T412" s="169" t="str">
        <f t="shared" si="39"/>
        <v/>
      </c>
      <c r="U412" s="39" t="str">
        <f t="shared" si="40"/>
        <v/>
      </c>
      <c r="V412" s="170"/>
      <c r="W412" s="40"/>
      <c r="X412" s="41" t="str">
        <f t="shared" si="41"/>
        <v/>
      </c>
      <c r="Y412" s="205" t="str">
        <f t="shared" si="36"/>
        <v/>
      </c>
      <c r="Z412" s="205" t="str">
        <f t="shared" si="37"/>
        <v/>
      </c>
      <c r="AA412" s="163">
        <f t="shared" si="38"/>
        <v>0</v>
      </c>
    </row>
    <row r="413" spans="1:27" ht="26.1" customHeight="1" thickTop="1" thickBot="1">
      <c r="A413" s="32"/>
      <c r="B413" s="33"/>
      <c r="C413" s="32"/>
      <c r="D413" s="218"/>
      <c r="E413" s="219"/>
      <c r="F413" s="220"/>
      <c r="G413" s="34"/>
      <c r="H413" s="221"/>
      <c r="I413" s="2"/>
      <c r="J413" s="221"/>
      <c r="K413" s="2"/>
      <c r="L413" s="221"/>
      <c r="M413" s="2"/>
      <c r="N413" s="221"/>
      <c r="O413" s="2"/>
      <c r="P413" s="221"/>
      <c r="Q413" s="2"/>
      <c r="R413" s="221"/>
      <c r="S413" s="2"/>
      <c r="T413" s="169" t="str">
        <f t="shared" si="39"/>
        <v/>
      </c>
      <c r="U413" s="39" t="str">
        <f t="shared" si="40"/>
        <v/>
      </c>
      <c r="V413" s="170"/>
      <c r="W413" s="40"/>
      <c r="X413" s="41" t="str">
        <f t="shared" si="41"/>
        <v/>
      </c>
      <c r="Y413" s="205" t="str">
        <f t="shared" si="36"/>
        <v/>
      </c>
      <c r="Z413" s="205" t="str">
        <f t="shared" si="37"/>
        <v/>
      </c>
      <c r="AA413" s="163">
        <f t="shared" si="38"/>
        <v>0</v>
      </c>
    </row>
    <row r="414" spans="1:27" ht="26.1" customHeight="1" thickTop="1" thickBot="1">
      <c r="A414" s="32"/>
      <c r="B414" s="33"/>
      <c r="C414" s="32"/>
      <c r="D414" s="218"/>
      <c r="E414" s="219"/>
      <c r="F414" s="220"/>
      <c r="G414" s="34"/>
      <c r="H414" s="221"/>
      <c r="I414" s="2"/>
      <c r="J414" s="221"/>
      <c r="K414" s="2"/>
      <c r="L414" s="221"/>
      <c r="M414" s="2"/>
      <c r="N414" s="221"/>
      <c r="O414" s="2"/>
      <c r="P414" s="221"/>
      <c r="Q414" s="2"/>
      <c r="R414" s="221"/>
      <c r="S414" s="2"/>
      <c r="T414" s="169" t="str">
        <f t="shared" si="39"/>
        <v/>
      </c>
      <c r="U414" s="39" t="str">
        <f t="shared" si="40"/>
        <v/>
      </c>
      <c r="V414" s="170"/>
      <c r="W414" s="40"/>
      <c r="X414" s="41" t="str">
        <f t="shared" si="41"/>
        <v/>
      </c>
      <c r="Y414" s="205" t="str">
        <f t="shared" si="36"/>
        <v/>
      </c>
      <c r="Z414" s="205" t="str">
        <f t="shared" si="37"/>
        <v/>
      </c>
      <c r="AA414" s="163">
        <f t="shared" si="38"/>
        <v>0</v>
      </c>
    </row>
    <row r="415" spans="1:27" ht="26.1" customHeight="1" thickTop="1" thickBot="1">
      <c r="A415" s="32"/>
      <c r="B415" s="33"/>
      <c r="C415" s="32"/>
      <c r="D415" s="218"/>
      <c r="E415" s="219"/>
      <c r="F415" s="220"/>
      <c r="G415" s="34"/>
      <c r="H415" s="221"/>
      <c r="I415" s="2"/>
      <c r="J415" s="221"/>
      <c r="K415" s="2"/>
      <c r="L415" s="221"/>
      <c r="M415" s="2"/>
      <c r="N415" s="221"/>
      <c r="O415" s="2"/>
      <c r="P415" s="221"/>
      <c r="Q415" s="2"/>
      <c r="R415" s="221"/>
      <c r="S415" s="2"/>
      <c r="T415" s="169" t="str">
        <f t="shared" si="39"/>
        <v/>
      </c>
      <c r="U415" s="39" t="str">
        <f t="shared" si="40"/>
        <v/>
      </c>
      <c r="V415" s="170"/>
      <c r="W415" s="40"/>
      <c r="X415" s="41" t="str">
        <f t="shared" si="41"/>
        <v/>
      </c>
      <c r="Y415" s="205" t="str">
        <f t="shared" si="36"/>
        <v/>
      </c>
      <c r="Z415" s="205" t="str">
        <f t="shared" si="37"/>
        <v/>
      </c>
      <c r="AA415" s="163">
        <f t="shared" si="38"/>
        <v>0</v>
      </c>
    </row>
    <row r="416" spans="1:27" ht="26.1" customHeight="1" thickTop="1" thickBot="1">
      <c r="A416" s="32"/>
      <c r="B416" s="33"/>
      <c r="C416" s="32"/>
      <c r="D416" s="218"/>
      <c r="E416" s="219"/>
      <c r="F416" s="220"/>
      <c r="G416" s="34"/>
      <c r="H416" s="221"/>
      <c r="I416" s="2"/>
      <c r="J416" s="221"/>
      <c r="K416" s="2"/>
      <c r="L416" s="221"/>
      <c r="M416" s="2"/>
      <c r="N416" s="221"/>
      <c r="O416" s="2"/>
      <c r="P416" s="221"/>
      <c r="Q416" s="2"/>
      <c r="R416" s="221"/>
      <c r="S416" s="2"/>
      <c r="T416" s="169" t="str">
        <f t="shared" si="39"/>
        <v/>
      </c>
      <c r="U416" s="39" t="str">
        <f t="shared" si="40"/>
        <v/>
      </c>
      <c r="V416" s="170"/>
      <c r="W416" s="40"/>
      <c r="X416" s="41" t="str">
        <f t="shared" si="41"/>
        <v/>
      </c>
      <c r="Y416" s="205" t="str">
        <f t="shared" si="36"/>
        <v/>
      </c>
      <c r="Z416" s="205" t="str">
        <f t="shared" si="37"/>
        <v/>
      </c>
      <c r="AA416" s="163">
        <f t="shared" si="38"/>
        <v>0</v>
      </c>
    </row>
    <row r="417" spans="1:27" ht="26.1" customHeight="1" thickTop="1" thickBot="1">
      <c r="A417" s="32"/>
      <c r="B417" s="33"/>
      <c r="C417" s="32"/>
      <c r="D417" s="218"/>
      <c r="E417" s="219"/>
      <c r="F417" s="220"/>
      <c r="G417" s="34"/>
      <c r="H417" s="221"/>
      <c r="I417" s="2"/>
      <c r="J417" s="221"/>
      <c r="K417" s="2"/>
      <c r="L417" s="221"/>
      <c r="M417" s="2"/>
      <c r="N417" s="221"/>
      <c r="O417" s="2"/>
      <c r="P417" s="221"/>
      <c r="Q417" s="2"/>
      <c r="R417" s="221"/>
      <c r="S417" s="2"/>
      <c r="T417" s="169" t="str">
        <f t="shared" si="39"/>
        <v/>
      </c>
      <c r="U417" s="39" t="str">
        <f t="shared" si="40"/>
        <v/>
      </c>
      <c r="V417" s="170"/>
      <c r="W417" s="40"/>
      <c r="X417" s="41" t="str">
        <f t="shared" si="41"/>
        <v/>
      </c>
      <c r="Y417" s="205" t="str">
        <f t="shared" si="36"/>
        <v/>
      </c>
      <c r="Z417" s="205" t="str">
        <f t="shared" si="37"/>
        <v/>
      </c>
      <c r="AA417" s="163">
        <f t="shared" si="38"/>
        <v>0</v>
      </c>
    </row>
    <row r="418" spans="1:27" ht="26.1" customHeight="1" thickTop="1" thickBot="1">
      <c r="A418" s="32"/>
      <c r="B418" s="33"/>
      <c r="C418" s="32"/>
      <c r="D418" s="218"/>
      <c r="E418" s="219"/>
      <c r="F418" s="220"/>
      <c r="G418" s="34"/>
      <c r="H418" s="221"/>
      <c r="I418" s="2"/>
      <c r="J418" s="221"/>
      <c r="K418" s="2"/>
      <c r="L418" s="221"/>
      <c r="M418" s="2"/>
      <c r="N418" s="221"/>
      <c r="O418" s="2"/>
      <c r="P418" s="221"/>
      <c r="Q418" s="2"/>
      <c r="R418" s="221"/>
      <c r="S418" s="2"/>
      <c r="T418" s="169" t="str">
        <f t="shared" si="39"/>
        <v/>
      </c>
      <c r="U418" s="39" t="str">
        <f t="shared" si="40"/>
        <v/>
      </c>
      <c r="V418" s="170"/>
      <c r="W418" s="40"/>
      <c r="X418" s="41" t="str">
        <f t="shared" si="41"/>
        <v/>
      </c>
      <c r="Y418" s="205" t="str">
        <f t="shared" si="36"/>
        <v/>
      </c>
      <c r="Z418" s="205" t="str">
        <f t="shared" si="37"/>
        <v/>
      </c>
      <c r="AA418" s="163">
        <f t="shared" si="38"/>
        <v>0</v>
      </c>
    </row>
    <row r="419" spans="1:27" ht="26.1" customHeight="1" thickTop="1" thickBot="1">
      <c r="A419" s="32"/>
      <c r="B419" s="33"/>
      <c r="C419" s="32"/>
      <c r="D419" s="218"/>
      <c r="E419" s="219"/>
      <c r="F419" s="220"/>
      <c r="G419" s="34"/>
      <c r="H419" s="221"/>
      <c r="I419" s="2"/>
      <c r="J419" s="221"/>
      <c r="K419" s="2"/>
      <c r="L419" s="221"/>
      <c r="M419" s="2"/>
      <c r="N419" s="221"/>
      <c r="O419" s="2"/>
      <c r="P419" s="221"/>
      <c r="Q419" s="2"/>
      <c r="R419" s="221"/>
      <c r="S419" s="2"/>
      <c r="T419" s="169" t="str">
        <f t="shared" si="39"/>
        <v/>
      </c>
      <c r="U419" s="39" t="str">
        <f t="shared" si="40"/>
        <v/>
      </c>
      <c r="V419" s="170"/>
      <c r="W419" s="40"/>
      <c r="X419" s="41" t="str">
        <f t="shared" si="41"/>
        <v/>
      </c>
      <c r="Y419" s="205" t="str">
        <f t="shared" si="36"/>
        <v/>
      </c>
      <c r="Z419" s="205" t="str">
        <f t="shared" si="37"/>
        <v/>
      </c>
      <c r="AA419" s="163">
        <f t="shared" si="38"/>
        <v>0</v>
      </c>
    </row>
    <row r="420" spans="1:27" ht="26.1" customHeight="1" thickTop="1" thickBot="1">
      <c r="A420" s="32"/>
      <c r="B420" s="33"/>
      <c r="C420" s="32"/>
      <c r="D420" s="218"/>
      <c r="E420" s="219"/>
      <c r="F420" s="220"/>
      <c r="G420" s="34"/>
      <c r="H420" s="221"/>
      <c r="I420" s="2"/>
      <c r="J420" s="221"/>
      <c r="K420" s="2"/>
      <c r="L420" s="221"/>
      <c r="M420" s="2"/>
      <c r="N420" s="221"/>
      <c r="O420" s="2"/>
      <c r="P420" s="221"/>
      <c r="Q420" s="2"/>
      <c r="R420" s="221"/>
      <c r="S420" s="2"/>
      <c r="T420" s="169" t="str">
        <f t="shared" si="39"/>
        <v/>
      </c>
      <c r="U420" s="39" t="str">
        <f t="shared" si="40"/>
        <v/>
      </c>
      <c r="V420" s="170"/>
      <c r="W420" s="40"/>
      <c r="X420" s="41" t="str">
        <f t="shared" si="41"/>
        <v/>
      </c>
      <c r="Y420" s="205" t="str">
        <f t="shared" si="36"/>
        <v/>
      </c>
      <c r="Z420" s="205" t="str">
        <f t="shared" si="37"/>
        <v/>
      </c>
      <c r="AA420" s="163">
        <f t="shared" si="38"/>
        <v>0</v>
      </c>
    </row>
    <row r="421" spans="1:27" ht="26.1" customHeight="1" thickTop="1" thickBot="1">
      <c r="A421" s="32"/>
      <c r="B421" s="33"/>
      <c r="C421" s="32"/>
      <c r="D421" s="218"/>
      <c r="E421" s="219"/>
      <c r="F421" s="220"/>
      <c r="G421" s="34"/>
      <c r="H421" s="221"/>
      <c r="I421" s="2"/>
      <c r="J421" s="221"/>
      <c r="K421" s="2"/>
      <c r="L421" s="221"/>
      <c r="M421" s="2"/>
      <c r="N421" s="221"/>
      <c r="O421" s="2"/>
      <c r="P421" s="221"/>
      <c r="Q421" s="2"/>
      <c r="R421" s="221"/>
      <c r="S421" s="2"/>
      <c r="T421" s="169" t="str">
        <f t="shared" si="39"/>
        <v/>
      </c>
      <c r="U421" s="39" t="str">
        <f t="shared" si="40"/>
        <v/>
      </c>
      <c r="V421" s="170"/>
      <c r="W421" s="40"/>
      <c r="X421" s="41" t="str">
        <f t="shared" si="41"/>
        <v/>
      </c>
      <c r="Y421" s="205" t="str">
        <f t="shared" si="36"/>
        <v/>
      </c>
      <c r="Z421" s="205" t="str">
        <f t="shared" si="37"/>
        <v/>
      </c>
      <c r="AA421" s="163">
        <f t="shared" si="38"/>
        <v>0</v>
      </c>
    </row>
    <row r="422" spans="1:27" ht="26.1" customHeight="1" thickTop="1" thickBot="1">
      <c r="A422" s="32"/>
      <c r="B422" s="33"/>
      <c r="C422" s="32"/>
      <c r="D422" s="218"/>
      <c r="E422" s="219"/>
      <c r="F422" s="220"/>
      <c r="G422" s="34"/>
      <c r="H422" s="221"/>
      <c r="I422" s="2"/>
      <c r="J422" s="221"/>
      <c r="K422" s="2"/>
      <c r="L422" s="221"/>
      <c r="M422" s="2"/>
      <c r="N422" s="221"/>
      <c r="O422" s="2"/>
      <c r="P422" s="221"/>
      <c r="Q422" s="2"/>
      <c r="R422" s="221"/>
      <c r="S422" s="2"/>
      <c r="T422" s="169" t="str">
        <f t="shared" si="39"/>
        <v/>
      </c>
      <c r="U422" s="39" t="str">
        <f t="shared" si="40"/>
        <v/>
      </c>
      <c r="V422" s="170"/>
      <c r="W422" s="40"/>
      <c r="X422" s="41" t="str">
        <f t="shared" si="41"/>
        <v/>
      </c>
      <c r="Y422" s="205" t="str">
        <f t="shared" si="36"/>
        <v/>
      </c>
      <c r="Z422" s="205" t="str">
        <f t="shared" si="37"/>
        <v/>
      </c>
      <c r="AA422" s="163">
        <f t="shared" si="38"/>
        <v>0</v>
      </c>
    </row>
    <row r="423" spans="1:27" ht="26.1" customHeight="1" thickTop="1" thickBot="1">
      <c r="A423" s="32"/>
      <c r="B423" s="33"/>
      <c r="C423" s="32"/>
      <c r="D423" s="218"/>
      <c r="E423" s="219"/>
      <c r="F423" s="220"/>
      <c r="G423" s="34"/>
      <c r="H423" s="221"/>
      <c r="I423" s="2"/>
      <c r="J423" s="221"/>
      <c r="K423" s="2"/>
      <c r="L423" s="221"/>
      <c r="M423" s="2"/>
      <c r="N423" s="221"/>
      <c r="O423" s="2"/>
      <c r="P423" s="221"/>
      <c r="Q423" s="2"/>
      <c r="R423" s="221"/>
      <c r="S423" s="2"/>
      <c r="T423" s="169" t="str">
        <f t="shared" si="39"/>
        <v/>
      </c>
      <c r="U423" s="39" t="str">
        <f t="shared" si="40"/>
        <v/>
      </c>
      <c r="V423" s="170"/>
      <c r="W423" s="40"/>
      <c r="X423" s="41" t="str">
        <f t="shared" si="41"/>
        <v/>
      </c>
      <c r="Y423" s="205" t="str">
        <f t="shared" si="36"/>
        <v/>
      </c>
      <c r="Z423" s="205" t="str">
        <f t="shared" si="37"/>
        <v/>
      </c>
      <c r="AA423" s="163">
        <f t="shared" si="38"/>
        <v>0</v>
      </c>
    </row>
    <row r="424" spans="1:27" ht="26.1" customHeight="1" thickTop="1" thickBot="1">
      <c r="A424" s="32"/>
      <c r="B424" s="33"/>
      <c r="C424" s="32"/>
      <c r="D424" s="218"/>
      <c r="E424" s="219"/>
      <c r="F424" s="220"/>
      <c r="G424" s="34"/>
      <c r="H424" s="221"/>
      <c r="I424" s="2"/>
      <c r="J424" s="221"/>
      <c r="K424" s="2"/>
      <c r="L424" s="221"/>
      <c r="M424" s="2"/>
      <c r="N424" s="221"/>
      <c r="O424" s="2"/>
      <c r="P424" s="221"/>
      <c r="Q424" s="2"/>
      <c r="R424" s="221"/>
      <c r="S424" s="2"/>
      <c r="T424" s="169" t="str">
        <f t="shared" si="39"/>
        <v/>
      </c>
      <c r="U424" s="39" t="str">
        <f t="shared" si="40"/>
        <v/>
      </c>
      <c r="V424" s="170"/>
      <c r="W424" s="40"/>
      <c r="X424" s="41" t="str">
        <f t="shared" si="41"/>
        <v/>
      </c>
      <c r="Y424" s="205" t="str">
        <f t="shared" si="36"/>
        <v/>
      </c>
      <c r="Z424" s="205" t="str">
        <f t="shared" si="37"/>
        <v/>
      </c>
      <c r="AA424" s="163">
        <f t="shared" si="38"/>
        <v>0</v>
      </c>
    </row>
    <row r="425" spans="1:27" ht="26.1" customHeight="1" thickTop="1" thickBot="1">
      <c r="A425" s="32"/>
      <c r="B425" s="33"/>
      <c r="C425" s="32"/>
      <c r="D425" s="218"/>
      <c r="E425" s="219"/>
      <c r="F425" s="220"/>
      <c r="G425" s="34"/>
      <c r="H425" s="221"/>
      <c r="I425" s="2"/>
      <c r="J425" s="221"/>
      <c r="K425" s="2"/>
      <c r="L425" s="221"/>
      <c r="M425" s="2"/>
      <c r="N425" s="221"/>
      <c r="O425" s="2"/>
      <c r="P425" s="221"/>
      <c r="Q425" s="2"/>
      <c r="R425" s="221"/>
      <c r="S425" s="2"/>
      <c r="T425" s="169" t="str">
        <f t="shared" si="39"/>
        <v/>
      </c>
      <c r="U425" s="39" t="str">
        <f t="shared" si="40"/>
        <v/>
      </c>
      <c r="V425" s="170"/>
      <c r="W425" s="40"/>
      <c r="X425" s="41" t="str">
        <f t="shared" si="41"/>
        <v/>
      </c>
      <c r="Y425" s="205" t="str">
        <f t="shared" si="36"/>
        <v/>
      </c>
      <c r="Z425" s="205" t="str">
        <f t="shared" si="37"/>
        <v/>
      </c>
      <c r="AA425" s="163">
        <f t="shared" si="38"/>
        <v>0</v>
      </c>
    </row>
    <row r="426" spans="1:27" ht="26.1" customHeight="1" thickTop="1" thickBot="1">
      <c r="A426" s="32"/>
      <c r="B426" s="33"/>
      <c r="C426" s="32"/>
      <c r="D426" s="218"/>
      <c r="E426" s="219"/>
      <c r="F426" s="220"/>
      <c r="G426" s="34"/>
      <c r="H426" s="221"/>
      <c r="I426" s="2"/>
      <c r="J426" s="221"/>
      <c r="K426" s="2"/>
      <c r="L426" s="221"/>
      <c r="M426" s="2"/>
      <c r="N426" s="221"/>
      <c r="O426" s="2"/>
      <c r="P426" s="221"/>
      <c r="Q426" s="2"/>
      <c r="R426" s="221"/>
      <c r="S426" s="2"/>
      <c r="T426" s="169" t="str">
        <f t="shared" si="39"/>
        <v/>
      </c>
      <c r="U426" s="39" t="str">
        <f t="shared" si="40"/>
        <v/>
      </c>
      <c r="V426" s="170"/>
      <c r="W426" s="40"/>
      <c r="X426" s="41" t="str">
        <f t="shared" si="41"/>
        <v/>
      </c>
      <c r="Y426" s="205" t="str">
        <f t="shared" si="36"/>
        <v/>
      </c>
      <c r="Z426" s="205" t="str">
        <f t="shared" si="37"/>
        <v/>
      </c>
      <c r="AA426" s="163">
        <f t="shared" si="38"/>
        <v>0</v>
      </c>
    </row>
    <row r="427" spans="1:27" ht="26.1" customHeight="1" thickTop="1" thickBot="1">
      <c r="A427" s="32"/>
      <c r="B427" s="33"/>
      <c r="C427" s="32"/>
      <c r="D427" s="218"/>
      <c r="E427" s="219"/>
      <c r="F427" s="220"/>
      <c r="G427" s="34"/>
      <c r="H427" s="221"/>
      <c r="I427" s="2"/>
      <c r="J427" s="221"/>
      <c r="K427" s="2"/>
      <c r="L427" s="221"/>
      <c r="M427" s="2"/>
      <c r="N427" s="221"/>
      <c r="O427" s="2"/>
      <c r="P427" s="221"/>
      <c r="Q427" s="2"/>
      <c r="R427" s="221"/>
      <c r="S427" s="2"/>
      <c r="T427" s="169" t="str">
        <f t="shared" si="39"/>
        <v/>
      </c>
      <c r="U427" s="39" t="str">
        <f t="shared" si="40"/>
        <v/>
      </c>
      <c r="V427" s="170"/>
      <c r="W427" s="40"/>
      <c r="X427" s="41" t="str">
        <f t="shared" si="41"/>
        <v/>
      </c>
      <c r="Y427" s="205" t="str">
        <f t="shared" si="36"/>
        <v/>
      </c>
      <c r="Z427" s="205" t="str">
        <f t="shared" si="37"/>
        <v/>
      </c>
      <c r="AA427" s="163">
        <f t="shared" si="38"/>
        <v>0</v>
      </c>
    </row>
    <row r="428" spans="1:27" ht="26.1" customHeight="1" thickTop="1" thickBot="1">
      <c r="A428" s="32"/>
      <c r="B428" s="33"/>
      <c r="C428" s="32"/>
      <c r="D428" s="218"/>
      <c r="E428" s="219"/>
      <c r="F428" s="220"/>
      <c r="G428" s="34"/>
      <c r="H428" s="221"/>
      <c r="I428" s="2"/>
      <c r="J428" s="221"/>
      <c r="K428" s="2"/>
      <c r="L428" s="221"/>
      <c r="M428" s="2"/>
      <c r="N428" s="221"/>
      <c r="O428" s="2"/>
      <c r="P428" s="221"/>
      <c r="Q428" s="2"/>
      <c r="R428" s="221"/>
      <c r="S428" s="2"/>
      <c r="T428" s="169" t="str">
        <f t="shared" si="39"/>
        <v/>
      </c>
      <c r="U428" s="39" t="str">
        <f t="shared" si="40"/>
        <v/>
      </c>
      <c r="V428" s="170"/>
      <c r="W428" s="40"/>
      <c r="X428" s="41" t="str">
        <f t="shared" si="41"/>
        <v/>
      </c>
      <c r="Y428" s="205" t="str">
        <f t="shared" si="36"/>
        <v/>
      </c>
      <c r="Z428" s="205" t="str">
        <f t="shared" si="37"/>
        <v/>
      </c>
      <c r="AA428" s="163">
        <f t="shared" si="38"/>
        <v>0</v>
      </c>
    </row>
    <row r="429" spans="1:27" ht="26.1" customHeight="1" thickTop="1" thickBot="1">
      <c r="A429" s="32"/>
      <c r="B429" s="33"/>
      <c r="C429" s="32"/>
      <c r="D429" s="218"/>
      <c r="E429" s="219"/>
      <c r="F429" s="220"/>
      <c r="G429" s="34"/>
      <c r="H429" s="221"/>
      <c r="I429" s="2"/>
      <c r="J429" s="221"/>
      <c r="K429" s="2"/>
      <c r="L429" s="221"/>
      <c r="M429" s="2"/>
      <c r="N429" s="221"/>
      <c r="O429" s="2"/>
      <c r="P429" s="221"/>
      <c r="Q429" s="2"/>
      <c r="R429" s="221"/>
      <c r="S429" s="2"/>
      <c r="T429" s="169" t="str">
        <f t="shared" si="39"/>
        <v/>
      </c>
      <c r="U429" s="39" t="str">
        <f t="shared" si="40"/>
        <v/>
      </c>
      <c r="V429" s="170"/>
      <c r="W429" s="40"/>
      <c r="X429" s="41" t="str">
        <f t="shared" si="41"/>
        <v/>
      </c>
      <c r="Y429" s="205" t="str">
        <f t="shared" si="36"/>
        <v/>
      </c>
      <c r="Z429" s="205" t="str">
        <f t="shared" si="37"/>
        <v/>
      </c>
      <c r="AA429" s="163">
        <f t="shared" si="38"/>
        <v>0</v>
      </c>
    </row>
    <row r="430" spans="1:27" ht="26.1" customHeight="1" thickTop="1" thickBot="1">
      <c r="A430" s="32"/>
      <c r="B430" s="33"/>
      <c r="C430" s="32"/>
      <c r="D430" s="218"/>
      <c r="E430" s="219"/>
      <c r="F430" s="220"/>
      <c r="G430" s="34"/>
      <c r="H430" s="221"/>
      <c r="I430" s="2"/>
      <c r="J430" s="221"/>
      <c r="K430" s="2"/>
      <c r="L430" s="221"/>
      <c r="M430" s="2"/>
      <c r="N430" s="221"/>
      <c r="O430" s="2"/>
      <c r="P430" s="221"/>
      <c r="Q430" s="2"/>
      <c r="R430" s="221"/>
      <c r="S430" s="2"/>
      <c r="T430" s="169" t="str">
        <f t="shared" si="39"/>
        <v/>
      </c>
      <c r="U430" s="39" t="str">
        <f t="shared" si="40"/>
        <v/>
      </c>
      <c r="V430" s="170"/>
      <c r="W430" s="40"/>
      <c r="X430" s="41" t="str">
        <f t="shared" si="41"/>
        <v/>
      </c>
      <c r="Y430" s="205" t="str">
        <f t="shared" si="36"/>
        <v/>
      </c>
      <c r="Z430" s="205" t="str">
        <f t="shared" si="37"/>
        <v/>
      </c>
      <c r="AA430" s="163">
        <f t="shared" si="38"/>
        <v>0</v>
      </c>
    </row>
    <row r="431" spans="1:27" ht="26.1" customHeight="1" thickTop="1" thickBot="1">
      <c r="A431" s="32"/>
      <c r="B431" s="33"/>
      <c r="C431" s="32"/>
      <c r="D431" s="218"/>
      <c r="E431" s="219"/>
      <c r="F431" s="220"/>
      <c r="G431" s="34"/>
      <c r="H431" s="221"/>
      <c r="I431" s="2"/>
      <c r="J431" s="221"/>
      <c r="K431" s="2"/>
      <c r="L431" s="221"/>
      <c r="M431" s="2"/>
      <c r="N431" s="221"/>
      <c r="O431" s="2"/>
      <c r="P431" s="221"/>
      <c r="Q431" s="2"/>
      <c r="R431" s="221"/>
      <c r="S431" s="2"/>
      <c r="T431" s="169" t="str">
        <f t="shared" si="39"/>
        <v/>
      </c>
      <c r="U431" s="39" t="str">
        <f t="shared" si="40"/>
        <v/>
      </c>
      <c r="V431" s="170"/>
      <c r="W431" s="40"/>
      <c r="X431" s="41" t="str">
        <f t="shared" si="41"/>
        <v/>
      </c>
      <c r="Y431" s="205" t="str">
        <f t="shared" si="36"/>
        <v/>
      </c>
      <c r="Z431" s="205" t="str">
        <f t="shared" si="37"/>
        <v/>
      </c>
      <c r="AA431" s="163">
        <f t="shared" si="38"/>
        <v>0</v>
      </c>
    </row>
    <row r="432" spans="1:27" ht="26.1" customHeight="1" thickTop="1" thickBot="1">
      <c r="A432" s="32"/>
      <c r="B432" s="33"/>
      <c r="C432" s="32"/>
      <c r="D432" s="218"/>
      <c r="E432" s="219"/>
      <c r="F432" s="220"/>
      <c r="G432" s="34"/>
      <c r="H432" s="221"/>
      <c r="I432" s="2"/>
      <c r="J432" s="221"/>
      <c r="K432" s="2"/>
      <c r="L432" s="221"/>
      <c r="M432" s="2"/>
      <c r="N432" s="221"/>
      <c r="O432" s="2"/>
      <c r="P432" s="221"/>
      <c r="Q432" s="2"/>
      <c r="R432" s="221"/>
      <c r="S432" s="2"/>
      <c r="T432" s="169" t="str">
        <f t="shared" si="39"/>
        <v/>
      </c>
      <c r="U432" s="39" t="str">
        <f t="shared" si="40"/>
        <v/>
      </c>
      <c r="V432" s="170"/>
      <c r="W432" s="40"/>
      <c r="X432" s="41" t="str">
        <f t="shared" si="41"/>
        <v/>
      </c>
      <c r="Y432" s="205" t="str">
        <f t="shared" si="36"/>
        <v/>
      </c>
      <c r="Z432" s="205" t="str">
        <f t="shared" si="37"/>
        <v/>
      </c>
      <c r="AA432" s="163">
        <f t="shared" si="38"/>
        <v>0</v>
      </c>
    </row>
    <row r="433" spans="1:27" ht="26.1" customHeight="1" thickTop="1" thickBot="1">
      <c r="A433" s="32"/>
      <c r="B433" s="33"/>
      <c r="C433" s="32"/>
      <c r="D433" s="218"/>
      <c r="E433" s="219"/>
      <c r="F433" s="220"/>
      <c r="G433" s="34"/>
      <c r="H433" s="221"/>
      <c r="I433" s="2"/>
      <c r="J433" s="221"/>
      <c r="K433" s="2"/>
      <c r="L433" s="221"/>
      <c r="M433" s="2"/>
      <c r="N433" s="221"/>
      <c r="O433" s="2"/>
      <c r="P433" s="221"/>
      <c r="Q433" s="2"/>
      <c r="R433" s="221"/>
      <c r="S433" s="2"/>
      <c r="T433" s="169" t="str">
        <f t="shared" si="39"/>
        <v/>
      </c>
      <c r="U433" s="39" t="str">
        <f t="shared" si="40"/>
        <v/>
      </c>
      <c r="V433" s="170"/>
      <c r="W433" s="40"/>
      <c r="X433" s="41" t="str">
        <f t="shared" si="41"/>
        <v/>
      </c>
      <c r="Y433" s="205" t="str">
        <f t="shared" si="36"/>
        <v/>
      </c>
      <c r="Z433" s="205" t="str">
        <f t="shared" si="37"/>
        <v/>
      </c>
      <c r="AA433" s="163">
        <f t="shared" si="38"/>
        <v>0</v>
      </c>
    </row>
    <row r="434" spans="1:27" ht="26.1" customHeight="1" thickTop="1" thickBot="1">
      <c r="A434" s="32"/>
      <c r="B434" s="33"/>
      <c r="C434" s="32"/>
      <c r="D434" s="218"/>
      <c r="E434" s="219"/>
      <c r="F434" s="220"/>
      <c r="G434" s="34"/>
      <c r="H434" s="221"/>
      <c r="I434" s="2"/>
      <c r="J434" s="221"/>
      <c r="K434" s="2"/>
      <c r="L434" s="221"/>
      <c r="M434" s="2"/>
      <c r="N434" s="221"/>
      <c r="O434" s="2"/>
      <c r="P434" s="221"/>
      <c r="Q434" s="2"/>
      <c r="R434" s="221"/>
      <c r="S434" s="2"/>
      <c r="T434" s="169" t="str">
        <f t="shared" si="39"/>
        <v/>
      </c>
      <c r="U434" s="39" t="str">
        <f t="shared" si="40"/>
        <v/>
      </c>
      <c r="V434" s="170"/>
      <c r="W434" s="40"/>
      <c r="X434" s="41" t="str">
        <f t="shared" si="41"/>
        <v/>
      </c>
      <c r="Y434" s="205" t="str">
        <f t="shared" si="36"/>
        <v/>
      </c>
      <c r="Z434" s="205" t="str">
        <f t="shared" si="37"/>
        <v/>
      </c>
      <c r="AA434" s="163">
        <f t="shared" si="38"/>
        <v>0</v>
      </c>
    </row>
    <row r="435" spans="1:27" ht="26.1" customHeight="1" thickTop="1" thickBot="1">
      <c r="A435" s="32"/>
      <c r="B435" s="33"/>
      <c r="C435" s="32"/>
      <c r="D435" s="218"/>
      <c r="E435" s="219"/>
      <c r="F435" s="220"/>
      <c r="G435" s="34"/>
      <c r="H435" s="221"/>
      <c r="I435" s="2"/>
      <c r="J435" s="221"/>
      <c r="K435" s="2"/>
      <c r="L435" s="221"/>
      <c r="M435" s="2"/>
      <c r="N435" s="221"/>
      <c r="O435" s="2"/>
      <c r="P435" s="221"/>
      <c r="Q435" s="2"/>
      <c r="R435" s="221"/>
      <c r="S435" s="2"/>
      <c r="T435" s="169" t="str">
        <f t="shared" si="39"/>
        <v/>
      </c>
      <c r="U435" s="39" t="str">
        <f t="shared" si="40"/>
        <v/>
      </c>
      <c r="V435" s="170"/>
      <c r="W435" s="40"/>
      <c r="X435" s="41" t="str">
        <f t="shared" si="41"/>
        <v/>
      </c>
      <c r="Y435" s="205" t="str">
        <f t="shared" si="36"/>
        <v/>
      </c>
      <c r="Z435" s="205" t="str">
        <f t="shared" si="37"/>
        <v/>
      </c>
      <c r="AA435" s="163">
        <f t="shared" si="38"/>
        <v>0</v>
      </c>
    </row>
    <row r="436" spans="1:27" ht="26.1" customHeight="1" thickTop="1" thickBot="1">
      <c r="A436" s="32"/>
      <c r="B436" s="33"/>
      <c r="C436" s="32"/>
      <c r="D436" s="218"/>
      <c r="E436" s="219"/>
      <c r="F436" s="220"/>
      <c r="G436" s="34"/>
      <c r="H436" s="221"/>
      <c r="I436" s="2"/>
      <c r="J436" s="221"/>
      <c r="K436" s="2"/>
      <c r="L436" s="221"/>
      <c r="M436" s="2"/>
      <c r="N436" s="221"/>
      <c r="O436" s="2"/>
      <c r="P436" s="221"/>
      <c r="Q436" s="2"/>
      <c r="R436" s="221"/>
      <c r="S436" s="2"/>
      <c r="T436" s="169" t="str">
        <f t="shared" si="39"/>
        <v/>
      </c>
      <c r="U436" s="39" t="str">
        <f t="shared" si="40"/>
        <v/>
      </c>
      <c r="V436" s="170"/>
      <c r="W436" s="40"/>
      <c r="X436" s="41" t="str">
        <f t="shared" si="41"/>
        <v/>
      </c>
      <c r="Y436" s="205" t="str">
        <f t="shared" si="36"/>
        <v/>
      </c>
      <c r="Z436" s="205" t="str">
        <f t="shared" si="37"/>
        <v/>
      </c>
      <c r="AA436" s="163">
        <f t="shared" si="38"/>
        <v>0</v>
      </c>
    </row>
    <row r="437" spans="1:27" ht="26.1" customHeight="1" thickTop="1" thickBot="1">
      <c r="A437" s="32"/>
      <c r="B437" s="33"/>
      <c r="C437" s="32"/>
      <c r="D437" s="218"/>
      <c r="E437" s="219"/>
      <c r="F437" s="220"/>
      <c r="G437" s="34"/>
      <c r="H437" s="221"/>
      <c r="I437" s="2"/>
      <c r="J437" s="221"/>
      <c r="K437" s="2"/>
      <c r="L437" s="221"/>
      <c r="M437" s="2"/>
      <c r="N437" s="221"/>
      <c r="O437" s="2"/>
      <c r="P437" s="221"/>
      <c r="Q437" s="2"/>
      <c r="R437" s="221"/>
      <c r="S437" s="2"/>
      <c r="T437" s="169" t="str">
        <f t="shared" si="39"/>
        <v/>
      </c>
      <c r="U437" s="39" t="str">
        <f t="shared" si="40"/>
        <v/>
      </c>
      <c r="V437" s="170"/>
      <c r="W437" s="40"/>
      <c r="X437" s="41" t="str">
        <f t="shared" si="41"/>
        <v/>
      </c>
      <c r="Y437" s="205" t="str">
        <f t="shared" si="36"/>
        <v/>
      </c>
      <c r="Z437" s="205" t="str">
        <f t="shared" si="37"/>
        <v/>
      </c>
      <c r="AA437" s="163">
        <f t="shared" si="38"/>
        <v>0</v>
      </c>
    </row>
    <row r="438" spans="1:27" ht="26.1" customHeight="1" thickTop="1" thickBot="1">
      <c r="A438" s="32"/>
      <c r="B438" s="33"/>
      <c r="C438" s="32"/>
      <c r="D438" s="218"/>
      <c r="E438" s="219"/>
      <c r="F438" s="220"/>
      <c r="G438" s="34"/>
      <c r="H438" s="221"/>
      <c r="I438" s="2"/>
      <c r="J438" s="221"/>
      <c r="K438" s="2"/>
      <c r="L438" s="221"/>
      <c r="M438" s="2"/>
      <c r="N438" s="221"/>
      <c r="O438" s="2"/>
      <c r="P438" s="221"/>
      <c r="Q438" s="2"/>
      <c r="R438" s="221"/>
      <c r="S438" s="2"/>
      <c r="T438" s="169" t="str">
        <f t="shared" si="39"/>
        <v/>
      </c>
      <c r="U438" s="39" t="str">
        <f t="shared" si="40"/>
        <v/>
      </c>
      <c r="V438" s="170"/>
      <c r="W438" s="40"/>
      <c r="X438" s="41" t="str">
        <f t="shared" si="41"/>
        <v/>
      </c>
      <c r="Y438" s="205" t="str">
        <f t="shared" si="36"/>
        <v/>
      </c>
      <c r="Z438" s="205" t="str">
        <f t="shared" si="37"/>
        <v/>
      </c>
      <c r="AA438" s="163">
        <f t="shared" si="38"/>
        <v>0</v>
      </c>
    </row>
    <row r="439" spans="1:27" ht="26.1" customHeight="1" thickTop="1" thickBot="1">
      <c r="A439" s="32"/>
      <c r="B439" s="33"/>
      <c r="C439" s="32"/>
      <c r="D439" s="218"/>
      <c r="E439" s="219"/>
      <c r="F439" s="220"/>
      <c r="G439" s="34"/>
      <c r="H439" s="221"/>
      <c r="I439" s="2"/>
      <c r="J439" s="221"/>
      <c r="K439" s="2"/>
      <c r="L439" s="221"/>
      <c r="M439" s="2"/>
      <c r="N439" s="221"/>
      <c r="O439" s="2"/>
      <c r="P439" s="221"/>
      <c r="Q439" s="2"/>
      <c r="R439" s="221"/>
      <c r="S439" s="2"/>
      <c r="T439" s="169" t="str">
        <f t="shared" si="39"/>
        <v/>
      </c>
      <c r="U439" s="39" t="str">
        <f t="shared" si="40"/>
        <v/>
      </c>
      <c r="V439" s="170"/>
      <c r="W439" s="40"/>
      <c r="X439" s="41" t="str">
        <f t="shared" si="41"/>
        <v/>
      </c>
      <c r="Y439" s="205" t="str">
        <f t="shared" si="36"/>
        <v/>
      </c>
      <c r="Z439" s="205" t="str">
        <f t="shared" si="37"/>
        <v/>
      </c>
      <c r="AA439" s="163">
        <f t="shared" si="38"/>
        <v>0</v>
      </c>
    </row>
    <row r="440" spans="1:27" ht="26.1" customHeight="1" thickTop="1" thickBot="1">
      <c r="A440" s="32"/>
      <c r="B440" s="33"/>
      <c r="C440" s="32"/>
      <c r="D440" s="218"/>
      <c r="E440" s="219"/>
      <c r="F440" s="220"/>
      <c r="G440" s="34"/>
      <c r="H440" s="221"/>
      <c r="I440" s="2"/>
      <c r="J440" s="221"/>
      <c r="K440" s="2"/>
      <c r="L440" s="221"/>
      <c r="M440" s="2"/>
      <c r="N440" s="221"/>
      <c r="O440" s="2"/>
      <c r="P440" s="221"/>
      <c r="Q440" s="2"/>
      <c r="R440" s="221"/>
      <c r="S440" s="2"/>
      <c r="T440" s="169" t="str">
        <f t="shared" si="39"/>
        <v/>
      </c>
      <c r="U440" s="39" t="str">
        <f t="shared" si="40"/>
        <v/>
      </c>
      <c r="V440" s="170"/>
      <c r="W440" s="40"/>
      <c r="X440" s="41" t="str">
        <f t="shared" si="41"/>
        <v/>
      </c>
      <c r="Y440" s="205" t="str">
        <f t="shared" si="36"/>
        <v/>
      </c>
      <c r="Z440" s="205" t="str">
        <f t="shared" si="37"/>
        <v/>
      </c>
      <c r="AA440" s="163">
        <f t="shared" si="38"/>
        <v>0</v>
      </c>
    </row>
    <row r="441" spans="1:27" ht="26.1" customHeight="1" thickTop="1" thickBot="1">
      <c r="A441" s="32"/>
      <c r="B441" s="33"/>
      <c r="C441" s="32"/>
      <c r="D441" s="218"/>
      <c r="E441" s="219"/>
      <c r="F441" s="220"/>
      <c r="G441" s="34"/>
      <c r="H441" s="221"/>
      <c r="I441" s="2"/>
      <c r="J441" s="221"/>
      <c r="K441" s="2"/>
      <c r="L441" s="221"/>
      <c r="M441" s="2"/>
      <c r="N441" s="221"/>
      <c r="O441" s="2"/>
      <c r="P441" s="221"/>
      <c r="Q441" s="2"/>
      <c r="R441" s="221"/>
      <c r="S441" s="2"/>
      <c r="T441" s="169" t="str">
        <f t="shared" si="39"/>
        <v/>
      </c>
      <c r="U441" s="39" t="str">
        <f t="shared" si="40"/>
        <v/>
      </c>
      <c r="V441" s="170"/>
      <c r="W441" s="40"/>
      <c r="X441" s="41" t="str">
        <f t="shared" si="41"/>
        <v/>
      </c>
      <c r="Y441" s="205" t="str">
        <f t="shared" si="36"/>
        <v/>
      </c>
      <c r="Z441" s="205" t="str">
        <f t="shared" si="37"/>
        <v/>
      </c>
      <c r="AA441" s="163">
        <f t="shared" si="38"/>
        <v>0</v>
      </c>
    </row>
    <row r="442" spans="1:27" ht="26.1" customHeight="1" thickTop="1" thickBot="1">
      <c r="A442" s="32"/>
      <c r="B442" s="33"/>
      <c r="C442" s="32"/>
      <c r="D442" s="218"/>
      <c r="E442" s="219"/>
      <c r="F442" s="220"/>
      <c r="G442" s="34"/>
      <c r="H442" s="221"/>
      <c r="I442" s="2"/>
      <c r="J442" s="221"/>
      <c r="K442" s="2"/>
      <c r="L442" s="221"/>
      <c r="M442" s="2"/>
      <c r="N442" s="221"/>
      <c r="O442" s="2"/>
      <c r="P442" s="221"/>
      <c r="Q442" s="2"/>
      <c r="R442" s="221"/>
      <c r="S442" s="2"/>
      <c r="T442" s="169" t="str">
        <f t="shared" si="39"/>
        <v/>
      </c>
      <c r="U442" s="39" t="str">
        <f t="shared" si="40"/>
        <v/>
      </c>
      <c r="V442" s="170"/>
      <c r="W442" s="40"/>
      <c r="X442" s="41" t="str">
        <f t="shared" si="41"/>
        <v/>
      </c>
      <c r="Y442" s="205" t="str">
        <f t="shared" si="36"/>
        <v/>
      </c>
      <c r="Z442" s="205" t="str">
        <f t="shared" si="37"/>
        <v/>
      </c>
      <c r="AA442" s="163">
        <f t="shared" si="38"/>
        <v>0</v>
      </c>
    </row>
    <row r="443" spans="1:27" ht="26.1" customHeight="1" thickTop="1" thickBot="1">
      <c r="A443" s="32"/>
      <c r="B443" s="33"/>
      <c r="C443" s="32"/>
      <c r="D443" s="218"/>
      <c r="E443" s="219"/>
      <c r="F443" s="220"/>
      <c r="G443" s="34"/>
      <c r="H443" s="221"/>
      <c r="I443" s="2"/>
      <c r="J443" s="221"/>
      <c r="K443" s="2"/>
      <c r="L443" s="221"/>
      <c r="M443" s="2"/>
      <c r="N443" s="221"/>
      <c r="O443" s="2"/>
      <c r="P443" s="221"/>
      <c r="Q443" s="2"/>
      <c r="R443" s="221"/>
      <c r="S443" s="2"/>
      <c r="T443" s="169" t="str">
        <f t="shared" si="39"/>
        <v/>
      </c>
      <c r="U443" s="39" t="str">
        <f t="shared" si="40"/>
        <v/>
      </c>
      <c r="V443" s="170"/>
      <c r="W443" s="40"/>
      <c r="X443" s="41" t="str">
        <f t="shared" si="41"/>
        <v/>
      </c>
      <c r="Y443" s="205" t="str">
        <f t="shared" si="36"/>
        <v/>
      </c>
      <c r="Z443" s="205" t="str">
        <f t="shared" si="37"/>
        <v/>
      </c>
      <c r="AA443" s="163">
        <f t="shared" si="38"/>
        <v>0</v>
      </c>
    </row>
    <row r="444" spans="1:27" ht="26.1" customHeight="1" thickTop="1" thickBot="1">
      <c r="A444" s="32"/>
      <c r="B444" s="33"/>
      <c r="C444" s="32"/>
      <c r="D444" s="218"/>
      <c r="E444" s="219"/>
      <c r="F444" s="220"/>
      <c r="G444" s="34"/>
      <c r="H444" s="221"/>
      <c r="I444" s="2"/>
      <c r="J444" s="221"/>
      <c r="K444" s="2"/>
      <c r="L444" s="221"/>
      <c r="M444" s="2"/>
      <c r="N444" s="221"/>
      <c r="O444" s="2"/>
      <c r="P444" s="221"/>
      <c r="Q444" s="2"/>
      <c r="R444" s="221"/>
      <c r="S444" s="2"/>
      <c r="T444" s="169" t="str">
        <f t="shared" si="39"/>
        <v/>
      </c>
      <c r="U444" s="39" t="str">
        <f t="shared" si="40"/>
        <v/>
      </c>
      <c r="V444" s="170"/>
      <c r="W444" s="40"/>
      <c r="X444" s="41" t="str">
        <f t="shared" si="41"/>
        <v/>
      </c>
      <c r="Y444" s="205" t="str">
        <f t="shared" si="36"/>
        <v/>
      </c>
      <c r="Z444" s="205" t="str">
        <f t="shared" si="37"/>
        <v/>
      </c>
      <c r="AA444" s="163">
        <f t="shared" si="38"/>
        <v>0</v>
      </c>
    </row>
    <row r="445" spans="1:27" ht="26.1" customHeight="1" thickTop="1" thickBot="1">
      <c r="A445" s="32"/>
      <c r="B445" s="33"/>
      <c r="C445" s="32"/>
      <c r="D445" s="218"/>
      <c r="E445" s="219"/>
      <c r="F445" s="220"/>
      <c r="G445" s="34"/>
      <c r="H445" s="221"/>
      <c r="I445" s="2"/>
      <c r="J445" s="221"/>
      <c r="K445" s="2"/>
      <c r="L445" s="221"/>
      <c r="M445" s="2"/>
      <c r="N445" s="221"/>
      <c r="O445" s="2"/>
      <c r="P445" s="221"/>
      <c r="Q445" s="2"/>
      <c r="R445" s="221"/>
      <c r="S445" s="2"/>
      <c r="T445" s="169" t="str">
        <f t="shared" si="39"/>
        <v/>
      </c>
      <c r="U445" s="39" t="str">
        <f t="shared" si="40"/>
        <v/>
      </c>
      <c r="V445" s="170"/>
      <c r="W445" s="40"/>
      <c r="X445" s="41" t="str">
        <f t="shared" si="41"/>
        <v/>
      </c>
      <c r="Y445" s="205" t="str">
        <f t="shared" si="36"/>
        <v/>
      </c>
      <c r="Z445" s="205" t="str">
        <f t="shared" si="37"/>
        <v/>
      </c>
      <c r="AA445" s="163">
        <f t="shared" si="38"/>
        <v>0</v>
      </c>
    </row>
    <row r="446" spans="1:27" ht="26.1" customHeight="1" thickTop="1" thickBot="1">
      <c r="A446" s="32"/>
      <c r="B446" s="33"/>
      <c r="C446" s="32"/>
      <c r="D446" s="218"/>
      <c r="E446" s="219"/>
      <c r="F446" s="220"/>
      <c r="G446" s="34"/>
      <c r="H446" s="221"/>
      <c r="I446" s="2"/>
      <c r="J446" s="221"/>
      <c r="K446" s="2"/>
      <c r="L446" s="221"/>
      <c r="M446" s="2"/>
      <c r="N446" s="221"/>
      <c r="O446" s="2"/>
      <c r="P446" s="221"/>
      <c r="Q446" s="2"/>
      <c r="R446" s="221"/>
      <c r="S446" s="2"/>
      <c r="T446" s="169" t="str">
        <f t="shared" si="39"/>
        <v/>
      </c>
      <c r="U446" s="39" t="str">
        <f t="shared" si="40"/>
        <v/>
      </c>
      <c r="V446" s="170"/>
      <c r="W446" s="40"/>
      <c r="X446" s="41" t="str">
        <f t="shared" si="41"/>
        <v/>
      </c>
      <c r="Y446" s="205" t="str">
        <f t="shared" si="36"/>
        <v/>
      </c>
      <c r="Z446" s="205" t="str">
        <f t="shared" si="37"/>
        <v/>
      </c>
      <c r="AA446" s="163">
        <f t="shared" si="38"/>
        <v>0</v>
      </c>
    </row>
    <row r="447" spans="1:27" ht="26.1" customHeight="1" thickTop="1" thickBot="1">
      <c r="A447" s="32"/>
      <c r="B447" s="33"/>
      <c r="C447" s="32"/>
      <c r="D447" s="218"/>
      <c r="E447" s="219"/>
      <c r="F447" s="220"/>
      <c r="G447" s="34"/>
      <c r="H447" s="221"/>
      <c r="I447" s="2"/>
      <c r="J447" s="221"/>
      <c r="K447" s="2"/>
      <c r="L447" s="221"/>
      <c r="M447" s="2"/>
      <c r="N447" s="221"/>
      <c r="O447" s="2"/>
      <c r="P447" s="221"/>
      <c r="Q447" s="2"/>
      <c r="R447" s="221"/>
      <c r="S447" s="2"/>
      <c r="T447" s="169" t="str">
        <f t="shared" si="39"/>
        <v/>
      </c>
      <c r="U447" s="39" t="str">
        <f t="shared" si="40"/>
        <v/>
      </c>
      <c r="V447" s="170"/>
      <c r="W447" s="40"/>
      <c r="X447" s="41" t="str">
        <f t="shared" si="41"/>
        <v/>
      </c>
      <c r="Y447" s="205" t="str">
        <f t="shared" si="36"/>
        <v/>
      </c>
      <c r="Z447" s="205" t="str">
        <f t="shared" si="37"/>
        <v/>
      </c>
      <c r="AA447" s="163">
        <f t="shared" si="38"/>
        <v>0</v>
      </c>
    </row>
    <row r="448" spans="1:27" ht="26.1" customHeight="1" thickTop="1" thickBot="1">
      <c r="A448" s="32"/>
      <c r="B448" s="33"/>
      <c r="C448" s="32"/>
      <c r="D448" s="218"/>
      <c r="E448" s="219"/>
      <c r="F448" s="220"/>
      <c r="G448" s="34"/>
      <c r="H448" s="221"/>
      <c r="I448" s="2"/>
      <c r="J448" s="221"/>
      <c r="K448" s="2"/>
      <c r="L448" s="221"/>
      <c r="M448" s="2"/>
      <c r="N448" s="221"/>
      <c r="O448" s="2"/>
      <c r="P448" s="221"/>
      <c r="Q448" s="2"/>
      <c r="R448" s="221"/>
      <c r="S448" s="2"/>
      <c r="T448" s="169" t="str">
        <f t="shared" si="39"/>
        <v/>
      </c>
      <c r="U448" s="39" t="str">
        <f t="shared" si="40"/>
        <v/>
      </c>
      <c r="V448" s="170"/>
      <c r="W448" s="40"/>
      <c r="X448" s="41" t="str">
        <f t="shared" si="41"/>
        <v/>
      </c>
      <c r="Y448" s="205" t="str">
        <f t="shared" si="36"/>
        <v/>
      </c>
      <c r="Z448" s="205" t="str">
        <f t="shared" si="37"/>
        <v/>
      </c>
      <c r="AA448" s="163">
        <f t="shared" si="38"/>
        <v>0</v>
      </c>
    </row>
    <row r="449" spans="1:27" ht="26.1" customHeight="1" thickTop="1" thickBot="1">
      <c r="A449" s="32"/>
      <c r="B449" s="33"/>
      <c r="C449" s="32"/>
      <c r="D449" s="218"/>
      <c r="E449" s="219"/>
      <c r="F449" s="220"/>
      <c r="G449" s="34"/>
      <c r="H449" s="221"/>
      <c r="I449" s="2"/>
      <c r="J449" s="221"/>
      <c r="K449" s="2"/>
      <c r="L449" s="221"/>
      <c r="M449" s="2"/>
      <c r="N449" s="221"/>
      <c r="O449" s="2"/>
      <c r="P449" s="221"/>
      <c r="Q449" s="2"/>
      <c r="R449" s="221"/>
      <c r="S449" s="2"/>
      <c r="T449" s="169" t="str">
        <f t="shared" si="39"/>
        <v/>
      </c>
      <c r="U449" s="39" t="str">
        <f t="shared" si="40"/>
        <v/>
      </c>
      <c r="V449" s="170"/>
      <c r="W449" s="40"/>
      <c r="X449" s="41" t="str">
        <f t="shared" si="41"/>
        <v/>
      </c>
      <c r="Y449" s="205" t="str">
        <f t="shared" si="36"/>
        <v/>
      </c>
      <c r="Z449" s="205" t="str">
        <f t="shared" si="37"/>
        <v/>
      </c>
      <c r="AA449" s="163">
        <f t="shared" si="38"/>
        <v>0</v>
      </c>
    </row>
    <row r="450" spans="1:27" ht="26.1" customHeight="1" thickTop="1" thickBot="1">
      <c r="A450" s="32"/>
      <c r="B450" s="33"/>
      <c r="C450" s="32"/>
      <c r="D450" s="218"/>
      <c r="E450" s="219"/>
      <c r="F450" s="220"/>
      <c r="G450" s="34"/>
      <c r="H450" s="221"/>
      <c r="I450" s="2"/>
      <c r="J450" s="221"/>
      <c r="K450" s="2"/>
      <c r="L450" s="221"/>
      <c r="M450" s="2"/>
      <c r="N450" s="221"/>
      <c r="O450" s="2"/>
      <c r="P450" s="221"/>
      <c r="Q450" s="2"/>
      <c r="R450" s="221"/>
      <c r="S450" s="2"/>
      <c r="T450" s="169" t="str">
        <f t="shared" si="39"/>
        <v/>
      </c>
      <c r="U450" s="39" t="str">
        <f t="shared" si="40"/>
        <v/>
      </c>
      <c r="V450" s="170"/>
      <c r="W450" s="40"/>
      <c r="X450" s="41" t="str">
        <f t="shared" si="41"/>
        <v/>
      </c>
      <c r="Y450" s="205" t="str">
        <f t="shared" si="36"/>
        <v/>
      </c>
      <c r="Z450" s="205" t="str">
        <f t="shared" si="37"/>
        <v/>
      </c>
      <c r="AA450" s="163">
        <f t="shared" si="38"/>
        <v>0</v>
      </c>
    </row>
    <row r="451" spans="1:27" ht="26.1" customHeight="1" thickTop="1" thickBot="1">
      <c r="A451" s="32"/>
      <c r="B451" s="33"/>
      <c r="C451" s="32"/>
      <c r="D451" s="218"/>
      <c r="E451" s="219"/>
      <c r="F451" s="220"/>
      <c r="G451" s="34"/>
      <c r="H451" s="221"/>
      <c r="I451" s="2"/>
      <c r="J451" s="221"/>
      <c r="K451" s="2"/>
      <c r="L451" s="221"/>
      <c r="M451" s="2"/>
      <c r="N451" s="221"/>
      <c r="O451" s="2"/>
      <c r="P451" s="221"/>
      <c r="Q451" s="2"/>
      <c r="R451" s="221"/>
      <c r="S451" s="2"/>
      <c r="T451" s="169" t="str">
        <f t="shared" si="39"/>
        <v/>
      </c>
      <c r="U451" s="39" t="str">
        <f t="shared" si="40"/>
        <v/>
      </c>
      <c r="V451" s="170"/>
      <c r="W451" s="40"/>
      <c r="X451" s="41" t="str">
        <f t="shared" si="41"/>
        <v/>
      </c>
      <c r="Y451" s="205" t="str">
        <f t="shared" si="36"/>
        <v/>
      </c>
      <c r="Z451" s="205" t="str">
        <f t="shared" si="37"/>
        <v/>
      </c>
      <c r="AA451" s="163">
        <f t="shared" si="38"/>
        <v>0</v>
      </c>
    </row>
    <row r="452" spans="1:27" ht="26.1" customHeight="1" thickTop="1" thickBot="1">
      <c r="A452" s="32"/>
      <c r="B452" s="33"/>
      <c r="C452" s="32"/>
      <c r="D452" s="218"/>
      <c r="E452" s="219"/>
      <c r="F452" s="220"/>
      <c r="G452" s="34"/>
      <c r="H452" s="221"/>
      <c r="I452" s="2"/>
      <c r="J452" s="221"/>
      <c r="K452" s="2"/>
      <c r="L452" s="221"/>
      <c r="M452" s="2"/>
      <c r="N452" s="221"/>
      <c r="O452" s="2"/>
      <c r="P452" s="221"/>
      <c r="Q452" s="2"/>
      <c r="R452" s="221"/>
      <c r="S452" s="2"/>
      <c r="T452" s="169" t="str">
        <f t="shared" si="39"/>
        <v/>
      </c>
      <c r="U452" s="39" t="str">
        <f t="shared" si="40"/>
        <v/>
      </c>
      <c r="V452" s="170"/>
      <c r="W452" s="40"/>
      <c r="X452" s="41" t="str">
        <f t="shared" si="41"/>
        <v/>
      </c>
      <c r="Y452" s="205" t="str">
        <f t="shared" si="36"/>
        <v/>
      </c>
      <c r="Z452" s="205" t="str">
        <f t="shared" si="37"/>
        <v/>
      </c>
      <c r="AA452" s="163">
        <f t="shared" si="38"/>
        <v>0</v>
      </c>
    </row>
    <row r="453" spans="1:27" ht="26.1" customHeight="1" thickTop="1" thickBot="1">
      <c r="A453" s="32"/>
      <c r="B453" s="33"/>
      <c r="C453" s="32"/>
      <c r="D453" s="218"/>
      <c r="E453" s="219"/>
      <c r="F453" s="220"/>
      <c r="G453" s="34"/>
      <c r="H453" s="221"/>
      <c r="I453" s="2"/>
      <c r="J453" s="221"/>
      <c r="K453" s="2"/>
      <c r="L453" s="221"/>
      <c r="M453" s="2"/>
      <c r="N453" s="221"/>
      <c r="O453" s="2"/>
      <c r="P453" s="221"/>
      <c r="Q453" s="2"/>
      <c r="R453" s="221"/>
      <c r="S453" s="2"/>
      <c r="T453" s="169" t="str">
        <f t="shared" si="39"/>
        <v/>
      </c>
      <c r="U453" s="39" t="str">
        <f t="shared" si="40"/>
        <v/>
      </c>
      <c r="V453" s="170"/>
      <c r="W453" s="40"/>
      <c r="X453" s="41" t="str">
        <f t="shared" si="41"/>
        <v/>
      </c>
      <c r="Y453" s="205" t="str">
        <f t="shared" si="36"/>
        <v/>
      </c>
      <c r="Z453" s="205" t="str">
        <f t="shared" si="37"/>
        <v/>
      </c>
      <c r="AA453" s="163">
        <f t="shared" si="38"/>
        <v>0</v>
      </c>
    </row>
    <row r="454" spans="1:27" ht="26.1" customHeight="1" thickTop="1" thickBot="1">
      <c r="A454" s="32"/>
      <c r="B454" s="33"/>
      <c r="C454" s="32"/>
      <c r="D454" s="218"/>
      <c r="E454" s="219"/>
      <c r="F454" s="220"/>
      <c r="G454" s="34"/>
      <c r="H454" s="221"/>
      <c r="I454" s="2"/>
      <c r="J454" s="221"/>
      <c r="K454" s="2"/>
      <c r="L454" s="221"/>
      <c r="M454" s="2"/>
      <c r="N454" s="221"/>
      <c r="O454" s="2"/>
      <c r="P454" s="221"/>
      <c r="Q454" s="2"/>
      <c r="R454" s="221"/>
      <c r="S454" s="2"/>
      <c r="T454" s="169" t="str">
        <f t="shared" si="39"/>
        <v/>
      </c>
      <c r="U454" s="39" t="str">
        <f t="shared" si="40"/>
        <v/>
      </c>
      <c r="V454" s="170"/>
      <c r="W454" s="40"/>
      <c r="X454" s="41" t="str">
        <f t="shared" si="41"/>
        <v/>
      </c>
      <c r="Y454" s="205" t="str">
        <f t="shared" si="36"/>
        <v/>
      </c>
      <c r="Z454" s="205" t="str">
        <f t="shared" si="37"/>
        <v/>
      </c>
      <c r="AA454" s="163">
        <f t="shared" si="38"/>
        <v>0</v>
      </c>
    </row>
    <row r="455" spans="1:27" ht="26.1" customHeight="1" thickTop="1" thickBot="1">
      <c r="A455" s="32"/>
      <c r="B455" s="33"/>
      <c r="C455" s="32"/>
      <c r="D455" s="218"/>
      <c r="E455" s="219"/>
      <c r="F455" s="220"/>
      <c r="G455" s="34"/>
      <c r="H455" s="221"/>
      <c r="I455" s="2"/>
      <c r="J455" s="221"/>
      <c r="K455" s="2"/>
      <c r="L455" s="221"/>
      <c r="M455" s="2"/>
      <c r="N455" s="221"/>
      <c r="O455" s="2"/>
      <c r="P455" s="221"/>
      <c r="Q455" s="2"/>
      <c r="R455" s="221"/>
      <c r="S455" s="2"/>
      <c r="T455" s="169" t="str">
        <f t="shared" si="39"/>
        <v/>
      </c>
      <c r="U455" s="39" t="str">
        <f t="shared" si="40"/>
        <v/>
      </c>
      <c r="V455" s="170"/>
      <c r="W455" s="40"/>
      <c r="X455" s="41" t="str">
        <f t="shared" si="41"/>
        <v/>
      </c>
      <c r="Y455" s="205" t="str">
        <f t="shared" si="36"/>
        <v/>
      </c>
      <c r="Z455" s="205" t="str">
        <f t="shared" si="37"/>
        <v/>
      </c>
      <c r="AA455" s="163">
        <f t="shared" si="38"/>
        <v>0</v>
      </c>
    </row>
    <row r="456" spans="1:27" ht="26.1" customHeight="1" thickTop="1" thickBot="1">
      <c r="A456" s="32"/>
      <c r="B456" s="33"/>
      <c r="C456" s="32"/>
      <c r="D456" s="218"/>
      <c r="E456" s="219"/>
      <c r="F456" s="220"/>
      <c r="G456" s="34"/>
      <c r="H456" s="221"/>
      <c r="I456" s="2"/>
      <c r="J456" s="221"/>
      <c r="K456" s="2"/>
      <c r="L456" s="221"/>
      <c r="M456" s="2"/>
      <c r="N456" s="221"/>
      <c r="O456" s="2"/>
      <c r="P456" s="221"/>
      <c r="Q456" s="2"/>
      <c r="R456" s="221"/>
      <c r="S456" s="2"/>
      <c r="T456" s="169" t="str">
        <f t="shared" si="39"/>
        <v/>
      </c>
      <c r="U456" s="39" t="str">
        <f t="shared" si="40"/>
        <v/>
      </c>
      <c r="V456" s="170"/>
      <c r="W456" s="40"/>
      <c r="X456" s="41" t="str">
        <f t="shared" si="41"/>
        <v/>
      </c>
      <c r="Y456" s="205" t="str">
        <f t="shared" si="36"/>
        <v/>
      </c>
      <c r="Z456" s="205" t="str">
        <f t="shared" si="37"/>
        <v/>
      </c>
      <c r="AA456" s="163">
        <f t="shared" si="38"/>
        <v>0</v>
      </c>
    </row>
    <row r="457" spans="1:27" ht="26.1" customHeight="1" thickTop="1" thickBot="1">
      <c r="A457" s="32"/>
      <c r="B457" s="33"/>
      <c r="C457" s="32"/>
      <c r="D457" s="218"/>
      <c r="E457" s="219"/>
      <c r="F457" s="220"/>
      <c r="G457" s="34"/>
      <c r="H457" s="221"/>
      <c r="I457" s="2"/>
      <c r="J457" s="221"/>
      <c r="K457" s="2"/>
      <c r="L457" s="221"/>
      <c r="M457" s="2"/>
      <c r="N457" s="221"/>
      <c r="O457" s="2"/>
      <c r="P457" s="221"/>
      <c r="Q457" s="2"/>
      <c r="R457" s="221"/>
      <c r="S457" s="2"/>
      <c r="T457" s="169" t="str">
        <f t="shared" si="39"/>
        <v/>
      </c>
      <c r="U457" s="39" t="str">
        <f t="shared" si="40"/>
        <v/>
      </c>
      <c r="V457" s="170"/>
      <c r="W457" s="40"/>
      <c r="X457" s="41" t="str">
        <f t="shared" si="41"/>
        <v/>
      </c>
      <c r="Y457" s="205" t="str">
        <f t="shared" si="36"/>
        <v/>
      </c>
      <c r="Z457" s="205" t="str">
        <f t="shared" si="37"/>
        <v/>
      </c>
      <c r="AA457" s="163">
        <f t="shared" si="38"/>
        <v>0</v>
      </c>
    </row>
    <row r="458" spans="1:27" ht="26.1" customHeight="1" thickTop="1" thickBot="1">
      <c r="A458" s="32"/>
      <c r="B458" s="33"/>
      <c r="C458" s="32"/>
      <c r="D458" s="218"/>
      <c r="E458" s="219"/>
      <c r="F458" s="220"/>
      <c r="G458" s="34"/>
      <c r="H458" s="221"/>
      <c r="I458" s="2"/>
      <c r="J458" s="221"/>
      <c r="K458" s="2"/>
      <c r="L458" s="221"/>
      <c r="M458" s="2"/>
      <c r="N458" s="221"/>
      <c r="O458" s="2"/>
      <c r="P458" s="221"/>
      <c r="Q458" s="2"/>
      <c r="R458" s="221"/>
      <c r="S458" s="2"/>
      <c r="T458" s="169" t="str">
        <f t="shared" si="39"/>
        <v/>
      </c>
      <c r="U458" s="39" t="str">
        <f t="shared" si="40"/>
        <v/>
      </c>
      <c r="V458" s="170"/>
      <c r="W458" s="40"/>
      <c r="X458" s="41" t="str">
        <f t="shared" si="41"/>
        <v/>
      </c>
      <c r="Y458" s="205" t="str">
        <f t="shared" si="36"/>
        <v/>
      </c>
      <c r="Z458" s="205" t="str">
        <f t="shared" si="37"/>
        <v/>
      </c>
      <c r="AA458" s="163">
        <f t="shared" si="38"/>
        <v>0</v>
      </c>
    </row>
    <row r="459" spans="1:27" ht="26.1" customHeight="1" thickTop="1" thickBot="1">
      <c r="A459" s="32"/>
      <c r="B459" s="33"/>
      <c r="C459" s="32"/>
      <c r="D459" s="218"/>
      <c r="E459" s="219"/>
      <c r="F459" s="220"/>
      <c r="G459" s="34"/>
      <c r="H459" s="221"/>
      <c r="I459" s="2"/>
      <c r="J459" s="221"/>
      <c r="K459" s="2"/>
      <c r="L459" s="221"/>
      <c r="M459" s="2"/>
      <c r="N459" s="221"/>
      <c r="O459" s="2"/>
      <c r="P459" s="221"/>
      <c r="Q459" s="2"/>
      <c r="R459" s="221"/>
      <c r="S459" s="2"/>
      <c r="T459" s="169" t="str">
        <f t="shared" si="39"/>
        <v/>
      </c>
      <c r="U459" s="39" t="str">
        <f t="shared" si="40"/>
        <v/>
      </c>
      <c r="V459" s="170"/>
      <c r="W459" s="40"/>
      <c r="X459" s="41" t="str">
        <f t="shared" si="41"/>
        <v/>
      </c>
      <c r="Y459" s="205" t="str">
        <f t="shared" si="36"/>
        <v/>
      </c>
      <c r="Z459" s="205" t="str">
        <f t="shared" si="37"/>
        <v/>
      </c>
      <c r="AA459" s="163">
        <f t="shared" si="38"/>
        <v>0</v>
      </c>
    </row>
    <row r="460" spans="1:27" ht="26.1" customHeight="1" thickTop="1" thickBot="1">
      <c r="A460" s="32"/>
      <c r="B460" s="33"/>
      <c r="C460" s="32"/>
      <c r="D460" s="218"/>
      <c r="E460" s="219"/>
      <c r="F460" s="220"/>
      <c r="G460" s="34"/>
      <c r="H460" s="221"/>
      <c r="I460" s="2"/>
      <c r="J460" s="221"/>
      <c r="K460" s="2"/>
      <c r="L460" s="221"/>
      <c r="M460" s="2"/>
      <c r="N460" s="221"/>
      <c r="O460" s="2"/>
      <c r="P460" s="221"/>
      <c r="Q460" s="2"/>
      <c r="R460" s="221"/>
      <c r="S460" s="2"/>
      <c r="T460" s="169" t="str">
        <f t="shared" si="39"/>
        <v/>
      </c>
      <c r="U460" s="39" t="str">
        <f t="shared" si="40"/>
        <v/>
      </c>
      <c r="V460" s="170"/>
      <c r="W460" s="40"/>
      <c r="X460" s="41" t="str">
        <f t="shared" si="41"/>
        <v/>
      </c>
      <c r="Y460" s="205" t="str">
        <f t="shared" si="36"/>
        <v/>
      </c>
      <c r="Z460" s="205" t="str">
        <f t="shared" si="37"/>
        <v/>
      </c>
      <c r="AA460" s="163">
        <f t="shared" si="38"/>
        <v>0</v>
      </c>
    </row>
    <row r="461" spans="1:27" ht="26.1" customHeight="1" thickTop="1" thickBot="1">
      <c r="A461" s="32"/>
      <c r="B461" s="33"/>
      <c r="C461" s="32"/>
      <c r="D461" s="218"/>
      <c r="E461" s="219"/>
      <c r="F461" s="220"/>
      <c r="G461" s="34"/>
      <c r="H461" s="221"/>
      <c r="I461" s="2"/>
      <c r="J461" s="221"/>
      <c r="K461" s="2"/>
      <c r="L461" s="221"/>
      <c r="M461" s="2"/>
      <c r="N461" s="221"/>
      <c r="O461" s="2"/>
      <c r="P461" s="221"/>
      <c r="Q461" s="2"/>
      <c r="R461" s="221"/>
      <c r="S461" s="2"/>
      <c r="T461" s="169" t="str">
        <f t="shared" si="39"/>
        <v/>
      </c>
      <c r="U461" s="39" t="str">
        <f t="shared" si="40"/>
        <v/>
      </c>
      <c r="V461" s="170"/>
      <c r="W461" s="40"/>
      <c r="X461" s="41" t="str">
        <f t="shared" si="41"/>
        <v/>
      </c>
      <c r="Y461" s="205" t="str">
        <f t="shared" si="36"/>
        <v/>
      </c>
      <c r="Z461" s="205" t="str">
        <f t="shared" si="37"/>
        <v/>
      </c>
      <c r="AA461" s="163">
        <f t="shared" si="38"/>
        <v>0</v>
      </c>
    </row>
    <row r="462" spans="1:27" ht="26.1" customHeight="1" thickTop="1" thickBot="1">
      <c r="A462" s="32"/>
      <c r="B462" s="33"/>
      <c r="C462" s="32"/>
      <c r="D462" s="218"/>
      <c r="E462" s="219"/>
      <c r="F462" s="220"/>
      <c r="G462" s="34"/>
      <c r="H462" s="221"/>
      <c r="I462" s="2"/>
      <c r="J462" s="221"/>
      <c r="K462" s="2"/>
      <c r="L462" s="221"/>
      <c r="M462" s="2"/>
      <c r="N462" s="221"/>
      <c r="O462" s="2"/>
      <c r="P462" s="221"/>
      <c r="Q462" s="2"/>
      <c r="R462" s="221"/>
      <c r="S462" s="2"/>
      <c r="T462" s="169" t="str">
        <f t="shared" si="39"/>
        <v/>
      </c>
      <c r="U462" s="39" t="str">
        <f t="shared" si="40"/>
        <v/>
      </c>
      <c r="V462" s="170"/>
      <c r="W462" s="40"/>
      <c r="X462" s="41" t="str">
        <f t="shared" si="41"/>
        <v/>
      </c>
      <c r="Y462" s="205" t="str">
        <f t="shared" ref="Y462:Y525" si="42">IF(AND(COUNTA(G462)=1,COUNTIF(T462:U462,"x")=0),1,"")</f>
        <v/>
      </c>
      <c r="Z462" s="205" t="str">
        <f t="shared" ref="Z462:Z525" si="43">IF(AND($Y462=1,F462="x"),1,"")</f>
        <v/>
      </c>
      <c r="AA462" s="163">
        <f t="shared" ref="AA462:AA525" si="44">IF(AND(U462="X",F462="X"),1,0)</f>
        <v>0</v>
      </c>
    </row>
    <row r="463" spans="1:27" ht="26.1" customHeight="1" thickTop="1" thickBot="1">
      <c r="A463" s="32"/>
      <c r="B463" s="33"/>
      <c r="C463" s="32"/>
      <c r="D463" s="218"/>
      <c r="E463" s="219"/>
      <c r="F463" s="220"/>
      <c r="G463" s="34"/>
      <c r="H463" s="221"/>
      <c r="I463" s="2"/>
      <c r="J463" s="221"/>
      <c r="K463" s="2"/>
      <c r="L463" s="221"/>
      <c r="M463" s="2"/>
      <c r="N463" s="221"/>
      <c r="O463" s="2"/>
      <c r="P463" s="221"/>
      <c r="Q463" s="2"/>
      <c r="R463" s="221"/>
      <c r="S463" s="2"/>
      <c r="T463" s="169" t="str">
        <f t="shared" ref="T463:T526" si="45">IF(AND(COUNTA(I463,K463,M463,O463,Q463,S463)=0,COUNTA(H463,J463,L463,N463,P463,R463)=6),"x","")</f>
        <v/>
      </c>
      <c r="U463" s="39" t="str">
        <f t="shared" ref="U463:U526" si="46">IF(COUNTA(I463,K463,M463,O463,Q463,S463)=1,"x","")</f>
        <v/>
      </c>
      <c r="V463" s="170"/>
      <c r="W463" s="40"/>
      <c r="X463" s="41" t="str">
        <f t="shared" ref="X463:X526" si="47">IF(AND(T463="x",U463="",V463&gt;0),EDATE(V463,$X$9),"")</f>
        <v/>
      </c>
      <c r="Y463" s="205" t="str">
        <f t="shared" si="42"/>
        <v/>
      </c>
      <c r="Z463" s="205" t="str">
        <f t="shared" si="43"/>
        <v/>
      </c>
      <c r="AA463" s="163">
        <f t="shared" si="44"/>
        <v>0</v>
      </c>
    </row>
    <row r="464" spans="1:27" ht="26.1" customHeight="1" thickTop="1" thickBot="1">
      <c r="A464" s="32"/>
      <c r="B464" s="33"/>
      <c r="C464" s="32"/>
      <c r="D464" s="218"/>
      <c r="E464" s="219"/>
      <c r="F464" s="220"/>
      <c r="G464" s="34"/>
      <c r="H464" s="221"/>
      <c r="I464" s="2"/>
      <c r="J464" s="221"/>
      <c r="K464" s="2"/>
      <c r="L464" s="221"/>
      <c r="M464" s="2"/>
      <c r="N464" s="221"/>
      <c r="O464" s="2"/>
      <c r="P464" s="221"/>
      <c r="Q464" s="2"/>
      <c r="R464" s="221"/>
      <c r="S464" s="2"/>
      <c r="T464" s="169" t="str">
        <f t="shared" si="45"/>
        <v/>
      </c>
      <c r="U464" s="39" t="str">
        <f t="shared" si="46"/>
        <v/>
      </c>
      <c r="V464" s="170"/>
      <c r="W464" s="40"/>
      <c r="X464" s="41" t="str">
        <f t="shared" si="47"/>
        <v/>
      </c>
      <c r="Y464" s="205" t="str">
        <f t="shared" si="42"/>
        <v/>
      </c>
      <c r="Z464" s="205" t="str">
        <f t="shared" si="43"/>
        <v/>
      </c>
      <c r="AA464" s="163">
        <f t="shared" si="44"/>
        <v>0</v>
      </c>
    </row>
    <row r="465" spans="1:27" ht="26.1" customHeight="1" thickTop="1" thickBot="1">
      <c r="A465" s="32"/>
      <c r="B465" s="33"/>
      <c r="C465" s="32"/>
      <c r="D465" s="218"/>
      <c r="E465" s="219"/>
      <c r="F465" s="220"/>
      <c r="G465" s="34"/>
      <c r="H465" s="221"/>
      <c r="I465" s="2"/>
      <c r="J465" s="221"/>
      <c r="K465" s="2"/>
      <c r="L465" s="221"/>
      <c r="M465" s="2"/>
      <c r="N465" s="221"/>
      <c r="O465" s="2"/>
      <c r="P465" s="221"/>
      <c r="Q465" s="2"/>
      <c r="R465" s="221"/>
      <c r="S465" s="2"/>
      <c r="T465" s="169" t="str">
        <f t="shared" si="45"/>
        <v/>
      </c>
      <c r="U465" s="39" t="str">
        <f t="shared" si="46"/>
        <v/>
      </c>
      <c r="V465" s="170"/>
      <c r="W465" s="40"/>
      <c r="X465" s="41" t="str">
        <f t="shared" si="47"/>
        <v/>
      </c>
      <c r="Y465" s="205" t="str">
        <f t="shared" si="42"/>
        <v/>
      </c>
      <c r="Z465" s="205" t="str">
        <f t="shared" si="43"/>
        <v/>
      </c>
      <c r="AA465" s="163">
        <f t="shared" si="44"/>
        <v>0</v>
      </c>
    </row>
    <row r="466" spans="1:27" ht="26.1" customHeight="1" thickTop="1" thickBot="1">
      <c r="A466" s="32"/>
      <c r="B466" s="33"/>
      <c r="C466" s="32"/>
      <c r="D466" s="218"/>
      <c r="E466" s="219"/>
      <c r="F466" s="220"/>
      <c r="G466" s="34"/>
      <c r="H466" s="221"/>
      <c r="I466" s="2"/>
      <c r="J466" s="221"/>
      <c r="K466" s="2"/>
      <c r="L466" s="221"/>
      <c r="M466" s="2"/>
      <c r="N466" s="221"/>
      <c r="O466" s="2"/>
      <c r="P466" s="221"/>
      <c r="Q466" s="2"/>
      <c r="R466" s="221"/>
      <c r="S466" s="2"/>
      <c r="T466" s="169" t="str">
        <f t="shared" si="45"/>
        <v/>
      </c>
      <c r="U466" s="39" t="str">
        <f t="shared" si="46"/>
        <v/>
      </c>
      <c r="V466" s="170"/>
      <c r="W466" s="40"/>
      <c r="X466" s="41" t="str">
        <f t="shared" si="47"/>
        <v/>
      </c>
      <c r="Y466" s="205" t="str">
        <f t="shared" si="42"/>
        <v/>
      </c>
      <c r="Z466" s="205" t="str">
        <f t="shared" si="43"/>
        <v/>
      </c>
      <c r="AA466" s="163">
        <f t="shared" si="44"/>
        <v>0</v>
      </c>
    </row>
    <row r="467" spans="1:27" ht="26.1" customHeight="1" thickTop="1" thickBot="1">
      <c r="A467" s="32"/>
      <c r="B467" s="33"/>
      <c r="C467" s="32"/>
      <c r="D467" s="218"/>
      <c r="E467" s="219"/>
      <c r="F467" s="220"/>
      <c r="G467" s="34"/>
      <c r="H467" s="221"/>
      <c r="I467" s="2"/>
      <c r="J467" s="221"/>
      <c r="K467" s="2"/>
      <c r="L467" s="221"/>
      <c r="M467" s="2"/>
      <c r="N467" s="221"/>
      <c r="O467" s="2"/>
      <c r="P467" s="221"/>
      <c r="Q467" s="2"/>
      <c r="R467" s="221"/>
      <c r="S467" s="2"/>
      <c r="T467" s="169" t="str">
        <f t="shared" si="45"/>
        <v/>
      </c>
      <c r="U467" s="39" t="str">
        <f t="shared" si="46"/>
        <v/>
      </c>
      <c r="V467" s="170"/>
      <c r="W467" s="40"/>
      <c r="X467" s="41" t="str">
        <f t="shared" si="47"/>
        <v/>
      </c>
      <c r="Y467" s="205" t="str">
        <f t="shared" si="42"/>
        <v/>
      </c>
      <c r="Z467" s="205" t="str">
        <f t="shared" si="43"/>
        <v/>
      </c>
      <c r="AA467" s="163">
        <f t="shared" si="44"/>
        <v>0</v>
      </c>
    </row>
    <row r="468" spans="1:27" ht="26.1" customHeight="1" thickTop="1" thickBot="1">
      <c r="A468" s="32"/>
      <c r="B468" s="33"/>
      <c r="C468" s="32"/>
      <c r="D468" s="218"/>
      <c r="E468" s="219"/>
      <c r="F468" s="220"/>
      <c r="G468" s="34"/>
      <c r="H468" s="221"/>
      <c r="I468" s="2"/>
      <c r="J468" s="221"/>
      <c r="K468" s="2"/>
      <c r="L468" s="221"/>
      <c r="M468" s="2"/>
      <c r="N468" s="221"/>
      <c r="O468" s="2"/>
      <c r="P468" s="221"/>
      <c r="Q468" s="2"/>
      <c r="R468" s="221"/>
      <c r="S468" s="2"/>
      <c r="T468" s="169" t="str">
        <f t="shared" si="45"/>
        <v/>
      </c>
      <c r="U468" s="39" t="str">
        <f t="shared" si="46"/>
        <v/>
      </c>
      <c r="V468" s="170"/>
      <c r="W468" s="40"/>
      <c r="X468" s="41" t="str">
        <f t="shared" si="47"/>
        <v/>
      </c>
      <c r="Y468" s="205" t="str">
        <f t="shared" si="42"/>
        <v/>
      </c>
      <c r="Z468" s="205" t="str">
        <f t="shared" si="43"/>
        <v/>
      </c>
      <c r="AA468" s="163">
        <f t="shared" si="44"/>
        <v>0</v>
      </c>
    </row>
    <row r="469" spans="1:27" ht="26.1" customHeight="1" thickTop="1" thickBot="1">
      <c r="A469" s="32"/>
      <c r="B469" s="33"/>
      <c r="C469" s="32"/>
      <c r="D469" s="218"/>
      <c r="E469" s="219"/>
      <c r="F469" s="220"/>
      <c r="G469" s="34"/>
      <c r="H469" s="221"/>
      <c r="I469" s="2"/>
      <c r="J469" s="221"/>
      <c r="K469" s="2"/>
      <c r="L469" s="221"/>
      <c r="M469" s="2"/>
      <c r="N469" s="221"/>
      <c r="O469" s="2"/>
      <c r="P469" s="221"/>
      <c r="Q469" s="2"/>
      <c r="R469" s="221"/>
      <c r="S469" s="2"/>
      <c r="T469" s="169" t="str">
        <f t="shared" si="45"/>
        <v/>
      </c>
      <c r="U469" s="39" t="str">
        <f t="shared" si="46"/>
        <v/>
      </c>
      <c r="V469" s="170"/>
      <c r="W469" s="40"/>
      <c r="X469" s="41" t="str">
        <f t="shared" si="47"/>
        <v/>
      </c>
      <c r="Y469" s="205" t="str">
        <f t="shared" si="42"/>
        <v/>
      </c>
      <c r="Z469" s="205" t="str">
        <f t="shared" si="43"/>
        <v/>
      </c>
      <c r="AA469" s="163">
        <f t="shared" si="44"/>
        <v>0</v>
      </c>
    </row>
    <row r="470" spans="1:27" ht="26.1" customHeight="1" thickTop="1" thickBot="1">
      <c r="A470" s="32"/>
      <c r="B470" s="33"/>
      <c r="C470" s="32"/>
      <c r="D470" s="218"/>
      <c r="E470" s="219"/>
      <c r="F470" s="220"/>
      <c r="G470" s="34"/>
      <c r="H470" s="221"/>
      <c r="I470" s="2"/>
      <c r="J470" s="221"/>
      <c r="K470" s="2"/>
      <c r="L470" s="221"/>
      <c r="M470" s="2"/>
      <c r="N470" s="221"/>
      <c r="O470" s="2"/>
      <c r="P470" s="221"/>
      <c r="Q470" s="2"/>
      <c r="R470" s="221"/>
      <c r="S470" s="2"/>
      <c r="T470" s="169" t="str">
        <f t="shared" si="45"/>
        <v/>
      </c>
      <c r="U470" s="39" t="str">
        <f t="shared" si="46"/>
        <v/>
      </c>
      <c r="V470" s="170"/>
      <c r="W470" s="40"/>
      <c r="X470" s="41" t="str">
        <f t="shared" si="47"/>
        <v/>
      </c>
      <c r="Y470" s="205" t="str">
        <f t="shared" si="42"/>
        <v/>
      </c>
      <c r="Z470" s="205" t="str">
        <f t="shared" si="43"/>
        <v/>
      </c>
      <c r="AA470" s="163">
        <f t="shared" si="44"/>
        <v>0</v>
      </c>
    </row>
    <row r="471" spans="1:27" ht="26.1" customHeight="1" thickTop="1" thickBot="1">
      <c r="A471" s="32"/>
      <c r="B471" s="33"/>
      <c r="C471" s="32"/>
      <c r="D471" s="218"/>
      <c r="E471" s="219"/>
      <c r="F471" s="220"/>
      <c r="G471" s="34"/>
      <c r="H471" s="221"/>
      <c r="I471" s="2"/>
      <c r="J471" s="221"/>
      <c r="K471" s="2"/>
      <c r="L471" s="221"/>
      <c r="M471" s="2"/>
      <c r="N471" s="221"/>
      <c r="O471" s="2"/>
      <c r="P471" s="221"/>
      <c r="Q471" s="2"/>
      <c r="R471" s="221"/>
      <c r="S471" s="2"/>
      <c r="T471" s="169" t="str">
        <f t="shared" si="45"/>
        <v/>
      </c>
      <c r="U471" s="39" t="str">
        <f t="shared" si="46"/>
        <v/>
      </c>
      <c r="V471" s="170"/>
      <c r="W471" s="40"/>
      <c r="X471" s="41" t="str">
        <f t="shared" si="47"/>
        <v/>
      </c>
      <c r="Y471" s="205" t="str">
        <f t="shared" si="42"/>
        <v/>
      </c>
      <c r="Z471" s="205" t="str">
        <f t="shared" si="43"/>
        <v/>
      </c>
      <c r="AA471" s="163">
        <f t="shared" si="44"/>
        <v>0</v>
      </c>
    </row>
    <row r="472" spans="1:27" ht="26.1" customHeight="1" thickTop="1" thickBot="1">
      <c r="A472" s="32"/>
      <c r="B472" s="33"/>
      <c r="C472" s="32"/>
      <c r="D472" s="218"/>
      <c r="E472" s="219"/>
      <c r="F472" s="220"/>
      <c r="G472" s="34"/>
      <c r="H472" s="221"/>
      <c r="I472" s="2"/>
      <c r="J472" s="221"/>
      <c r="K472" s="2"/>
      <c r="L472" s="221"/>
      <c r="M472" s="2"/>
      <c r="N472" s="221"/>
      <c r="O472" s="2"/>
      <c r="P472" s="221"/>
      <c r="Q472" s="2"/>
      <c r="R472" s="221"/>
      <c r="S472" s="2"/>
      <c r="T472" s="169" t="str">
        <f t="shared" si="45"/>
        <v/>
      </c>
      <c r="U472" s="39" t="str">
        <f t="shared" si="46"/>
        <v/>
      </c>
      <c r="V472" s="170"/>
      <c r="W472" s="40"/>
      <c r="X472" s="41" t="str">
        <f t="shared" si="47"/>
        <v/>
      </c>
      <c r="Y472" s="205" t="str">
        <f t="shared" si="42"/>
        <v/>
      </c>
      <c r="Z472" s="205" t="str">
        <f t="shared" si="43"/>
        <v/>
      </c>
      <c r="AA472" s="163">
        <f t="shared" si="44"/>
        <v>0</v>
      </c>
    </row>
    <row r="473" spans="1:27" ht="26.1" customHeight="1" thickTop="1" thickBot="1">
      <c r="A473" s="32"/>
      <c r="B473" s="33"/>
      <c r="C473" s="32"/>
      <c r="D473" s="218"/>
      <c r="E473" s="219"/>
      <c r="F473" s="220"/>
      <c r="G473" s="34"/>
      <c r="H473" s="221"/>
      <c r="I473" s="2"/>
      <c r="J473" s="221"/>
      <c r="K473" s="2"/>
      <c r="L473" s="221"/>
      <c r="M473" s="2"/>
      <c r="N473" s="221"/>
      <c r="O473" s="2"/>
      <c r="P473" s="221"/>
      <c r="Q473" s="2"/>
      <c r="R473" s="221"/>
      <c r="S473" s="2"/>
      <c r="T473" s="169" t="str">
        <f t="shared" si="45"/>
        <v/>
      </c>
      <c r="U473" s="39" t="str">
        <f t="shared" si="46"/>
        <v/>
      </c>
      <c r="V473" s="170"/>
      <c r="W473" s="40"/>
      <c r="X473" s="41" t="str">
        <f t="shared" si="47"/>
        <v/>
      </c>
      <c r="Y473" s="205" t="str">
        <f t="shared" si="42"/>
        <v/>
      </c>
      <c r="Z473" s="205" t="str">
        <f t="shared" si="43"/>
        <v/>
      </c>
      <c r="AA473" s="163">
        <f t="shared" si="44"/>
        <v>0</v>
      </c>
    </row>
    <row r="474" spans="1:27" ht="26.1" customHeight="1" thickTop="1" thickBot="1">
      <c r="A474" s="32"/>
      <c r="B474" s="33"/>
      <c r="C474" s="32"/>
      <c r="D474" s="218"/>
      <c r="E474" s="219"/>
      <c r="F474" s="220"/>
      <c r="G474" s="34"/>
      <c r="H474" s="221"/>
      <c r="I474" s="2"/>
      <c r="J474" s="221"/>
      <c r="K474" s="2"/>
      <c r="L474" s="221"/>
      <c r="M474" s="2"/>
      <c r="N474" s="221"/>
      <c r="O474" s="2"/>
      <c r="P474" s="221"/>
      <c r="Q474" s="2"/>
      <c r="R474" s="221"/>
      <c r="S474" s="2"/>
      <c r="T474" s="169" t="str">
        <f t="shared" si="45"/>
        <v/>
      </c>
      <c r="U474" s="39" t="str">
        <f t="shared" si="46"/>
        <v/>
      </c>
      <c r="V474" s="170"/>
      <c r="W474" s="40"/>
      <c r="X474" s="41" t="str">
        <f t="shared" si="47"/>
        <v/>
      </c>
      <c r="Y474" s="205" t="str">
        <f t="shared" si="42"/>
        <v/>
      </c>
      <c r="Z474" s="205" t="str">
        <f t="shared" si="43"/>
        <v/>
      </c>
      <c r="AA474" s="163">
        <f t="shared" si="44"/>
        <v>0</v>
      </c>
    </row>
    <row r="475" spans="1:27" ht="26.1" customHeight="1" thickTop="1" thickBot="1">
      <c r="A475" s="32"/>
      <c r="B475" s="33"/>
      <c r="C475" s="32"/>
      <c r="D475" s="218"/>
      <c r="E475" s="219"/>
      <c r="F475" s="220"/>
      <c r="G475" s="34"/>
      <c r="H475" s="221"/>
      <c r="I475" s="2"/>
      <c r="J475" s="221"/>
      <c r="K475" s="2"/>
      <c r="L475" s="221"/>
      <c r="M475" s="2"/>
      <c r="N475" s="221"/>
      <c r="O475" s="2"/>
      <c r="P475" s="221"/>
      <c r="Q475" s="2"/>
      <c r="R475" s="221"/>
      <c r="S475" s="2"/>
      <c r="T475" s="169" t="str">
        <f t="shared" si="45"/>
        <v/>
      </c>
      <c r="U475" s="39" t="str">
        <f t="shared" si="46"/>
        <v/>
      </c>
      <c r="V475" s="170"/>
      <c r="W475" s="40"/>
      <c r="X475" s="41" t="str">
        <f t="shared" si="47"/>
        <v/>
      </c>
      <c r="Y475" s="205" t="str">
        <f t="shared" si="42"/>
        <v/>
      </c>
      <c r="Z475" s="205" t="str">
        <f t="shared" si="43"/>
        <v/>
      </c>
      <c r="AA475" s="163">
        <f t="shared" si="44"/>
        <v>0</v>
      </c>
    </row>
    <row r="476" spans="1:27" ht="26.1" customHeight="1" thickTop="1" thickBot="1">
      <c r="A476" s="32"/>
      <c r="B476" s="33"/>
      <c r="C476" s="32"/>
      <c r="D476" s="218"/>
      <c r="E476" s="219"/>
      <c r="F476" s="220"/>
      <c r="G476" s="34"/>
      <c r="H476" s="221"/>
      <c r="I476" s="2"/>
      <c r="J476" s="221"/>
      <c r="K476" s="2"/>
      <c r="L476" s="221"/>
      <c r="M476" s="2"/>
      <c r="N476" s="221"/>
      <c r="O476" s="2"/>
      <c r="P476" s="221"/>
      <c r="Q476" s="2"/>
      <c r="R476" s="221"/>
      <c r="S476" s="2"/>
      <c r="T476" s="169" t="str">
        <f t="shared" si="45"/>
        <v/>
      </c>
      <c r="U476" s="39" t="str">
        <f t="shared" si="46"/>
        <v/>
      </c>
      <c r="V476" s="170"/>
      <c r="W476" s="40"/>
      <c r="X476" s="41" t="str">
        <f t="shared" si="47"/>
        <v/>
      </c>
      <c r="Y476" s="205" t="str">
        <f t="shared" si="42"/>
        <v/>
      </c>
      <c r="Z476" s="205" t="str">
        <f t="shared" si="43"/>
        <v/>
      </c>
      <c r="AA476" s="163">
        <f t="shared" si="44"/>
        <v>0</v>
      </c>
    </row>
    <row r="477" spans="1:27" ht="26.1" customHeight="1" thickTop="1" thickBot="1">
      <c r="A477" s="32"/>
      <c r="B477" s="33"/>
      <c r="C477" s="32"/>
      <c r="D477" s="218"/>
      <c r="E477" s="219"/>
      <c r="F477" s="220"/>
      <c r="G477" s="34"/>
      <c r="H477" s="221"/>
      <c r="I477" s="2"/>
      <c r="J477" s="221"/>
      <c r="K477" s="2"/>
      <c r="L477" s="221"/>
      <c r="M477" s="2"/>
      <c r="N477" s="221"/>
      <c r="O477" s="2"/>
      <c r="P477" s="221"/>
      <c r="Q477" s="2"/>
      <c r="R477" s="221"/>
      <c r="S477" s="2"/>
      <c r="T477" s="169" t="str">
        <f t="shared" si="45"/>
        <v/>
      </c>
      <c r="U477" s="39" t="str">
        <f t="shared" si="46"/>
        <v/>
      </c>
      <c r="V477" s="170"/>
      <c r="W477" s="40"/>
      <c r="X477" s="41" t="str">
        <f t="shared" si="47"/>
        <v/>
      </c>
      <c r="Y477" s="205" t="str">
        <f t="shared" si="42"/>
        <v/>
      </c>
      <c r="Z477" s="205" t="str">
        <f t="shared" si="43"/>
        <v/>
      </c>
      <c r="AA477" s="163">
        <f t="shared" si="44"/>
        <v>0</v>
      </c>
    </row>
    <row r="478" spans="1:27" ht="26.1" customHeight="1" thickTop="1" thickBot="1">
      <c r="A478" s="32"/>
      <c r="B478" s="33"/>
      <c r="C478" s="32"/>
      <c r="D478" s="218"/>
      <c r="E478" s="219"/>
      <c r="F478" s="220"/>
      <c r="G478" s="34"/>
      <c r="H478" s="221"/>
      <c r="I478" s="2"/>
      <c r="J478" s="221"/>
      <c r="K478" s="2"/>
      <c r="L478" s="221"/>
      <c r="M478" s="2"/>
      <c r="N478" s="221"/>
      <c r="O478" s="2"/>
      <c r="P478" s="221"/>
      <c r="Q478" s="2"/>
      <c r="R478" s="221"/>
      <c r="S478" s="2"/>
      <c r="T478" s="169" t="str">
        <f t="shared" si="45"/>
        <v/>
      </c>
      <c r="U478" s="39" t="str">
        <f t="shared" si="46"/>
        <v/>
      </c>
      <c r="V478" s="170"/>
      <c r="W478" s="40"/>
      <c r="X478" s="41" t="str">
        <f t="shared" si="47"/>
        <v/>
      </c>
      <c r="Y478" s="205" t="str">
        <f t="shared" si="42"/>
        <v/>
      </c>
      <c r="Z478" s="205" t="str">
        <f t="shared" si="43"/>
        <v/>
      </c>
      <c r="AA478" s="163">
        <f t="shared" si="44"/>
        <v>0</v>
      </c>
    </row>
    <row r="479" spans="1:27" ht="26.1" customHeight="1" thickTop="1" thickBot="1">
      <c r="A479" s="32"/>
      <c r="B479" s="33"/>
      <c r="C479" s="32"/>
      <c r="D479" s="218"/>
      <c r="E479" s="219"/>
      <c r="F479" s="220"/>
      <c r="G479" s="34"/>
      <c r="H479" s="221"/>
      <c r="I479" s="2"/>
      <c r="J479" s="221"/>
      <c r="K479" s="2"/>
      <c r="L479" s="221"/>
      <c r="M479" s="2"/>
      <c r="N479" s="221"/>
      <c r="O479" s="2"/>
      <c r="P479" s="221"/>
      <c r="Q479" s="2"/>
      <c r="R479" s="221"/>
      <c r="S479" s="2"/>
      <c r="T479" s="169" t="str">
        <f t="shared" si="45"/>
        <v/>
      </c>
      <c r="U479" s="39" t="str">
        <f t="shared" si="46"/>
        <v/>
      </c>
      <c r="V479" s="170"/>
      <c r="W479" s="40"/>
      <c r="X479" s="41" t="str">
        <f t="shared" si="47"/>
        <v/>
      </c>
      <c r="Y479" s="205" t="str">
        <f t="shared" si="42"/>
        <v/>
      </c>
      <c r="Z479" s="205" t="str">
        <f t="shared" si="43"/>
        <v/>
      </c>
      <c r="AA479" s="163">
        <f t="shared" si="44"/>
        <v>0</v>
      </c>
    </row>
    <row r="480" spans="1:27" ht="26.1" customHeight="1" thickTop="1" thickBot="1">
      <c r="A480" s="32"/>
      <c r="B480" s="33"/>
      <c r="C480" s="32"/>
      <c r="D480" s="218"/>
      <c r="E480" s="219"/>
      <c r="F480" s="220"/>
      <c r="G480" s="34"/>
      <c r="H480" s="221"/>
      <c r="I480" s="2"/>
      <c r="J480" s="221"/>
      <c r="K480" s="2"/>
      <c r="L480" s="221"/>
      <c r="M480" s="2"/>
      <c r="N480" s="221"/>
      <c r="O480" s="2"/>
      <c r="P480" s="221"/>
      <c r="Q480" s="2"/>
      <c r="R480" s="221"/>
      <c r="S480" s="2"/>
      <c r="T480" s="169" t="str">
        <f t="shared" si="45"/>
        <v/>
      </c>
      <c r="U480" s="39" t="str">
        <f t="shared" si="46"/>
        <v/>
      </c>
      <c r="V480" s="170"/>
      <c r="W480" s="40"/>
      <c r="X480" s="41" t="str">
        <f t="shared" si="47"/>
        <v/>
      </c>
      <c r="Y480" s="205" t="str">
        <f t="shared" si="42"/>
        <v/>
      </c>
      <c r="Z480" s="205" t="str">
        <f t="shared" si="43"/>
        <v/>
      </c>
      <c r="AA480" s="163">
        <f t="shared" si="44"/>
        <v>0</v>
      </c>
    </row>
    <row r="481" spans="1:27" ht="26.1" customHeight="1" thickTop="1" thickBot="1">
      <c r="A481" s="32"/>
      <c r="B481" s="33"/>
      <c r="C481" s="32"/>
      <c r="D481" s="218"/>
      <c r="E481" s="219"/>
      <c r="F481" s="220"/>
      <c r="G481" s="34"/>
      <c r="H481" s="221"/>
      <c r="I481" s="2"/>
      <c r="J481" s="221"/>
      <c r="K481" s="2"/>
      <c r="L481" s="221"/>
      <c r="M481" s="2"/>
      <c r="N481" s="221"/>
      <c r="O481" s="2"/>
      <c r="P481" s="221"/>
      <c r="Q481" s="2"/>
      <c r="R481" s="221"/>
      <c r="S481" s="2"/>
      <c r="T481" s="169" t="str">
        <f t="shared" si="45"/>
        <v/>
      </c>
      <c r="U481" s="39" t="str">
        <f t="shared" si="46"/>
        <v/>
      </c>
      <c r="V481" s="170"/>
      <c r="W481" s="40"/>
      <c r="X481" s="41" t="str">
        <f t="shared" si="47"/>
        <v/>
      </c>
      <c r="Y481" s="205" t="str">
        <f t="shared" si="42"/>
        <v/>
      </c>
      <c r="Z481" s="205" t="str">
        <f t="shared" si="43"/>
        <v/>
      </c>
      <c r="AA481" s="163">
        <f t="shared" si="44"/>
        <v>0</v>
      </c>
    </row>
    <row r="482" spans="1:27" ht="26.1" customHeight="1" thickTop="1" thickBot="1">
      <c r="A482" s="32"/>
      <c r="B482" s="33"/>
      <c r="C482" s="32"/>
      <c r="D482" s="218"/>
      <c r="E482" s="219"/>
      <c r="F482" s="220"/>
      <c r="G482" s="34"/>
      <c r="H482" s="221"/>
      <c r="I482" s="2"/>
      <c r="J482" s="221"/>
      <c r="K482" s="2"/>
      <c r="L482" s="221"/>
      <c r="M482" s="2"/>
      <c r="N482" s="221"/>
      <c r="O482" s="2"/>
      <c r="P482" s="221"/>
      <c r="Q482" s="2"/>
      <c r="R482" s="221"/>
      <c r="S482" s="2"/>
      <c r="T482" s="169" t="str">
        <f t="shared" si="45"/>
        <v/>
      </c>
      <c r="U482" s="39" t="str">
        <f t="shared" si="46"/>
        <v/>
      </c>
      <c r="V482" s="170"/>
      <c r="W482" s="40"/>
      <c r="X482" s="41" t="str">
        <f t="shared" si="47"/>
        <v/>
      </c>
      <c r="Y482" s="205" t="str">
        <f t="shared" si="42"/>
        <v/>
      </c>
      <c r="Z482" s="205" t="str">
        <f t="shared" si="43"/>
        <v/>
      </c>
      <c r="AA482" s="163">
        <f t="shared" si="44"/>
        <v>0</v>
      </c>
    </row>
    <row r="483" spans="1:27" ht="26.1" customHeight="1" thickTop="1" thickBot="1">
      <c r="A483" s="32"/>
      <c r="B483" s="33"/>
      <c r="C483" s="32"/>
      <c r="D483" s="218"/>
      <c r="E483" s="219"/>
      <c r="F483" s="220"/>
      <c r="G483" s="34"/>
      <c r="H483" s="221"/>
      <c r="I483" s="2"/>
      <c r="J483" s="221"/>
      <c r="K483" s="2"/>
      <c r="L483" s="221"/>
      <c r="M483" s="2"/>
      <c r="N483" s="221"/>
      <c r="O483" s="2"/>
      <c r="P483" s="221"/>
      <c r="Q483" s="2"/>
      <c r="R483" s="221"/>
      <c r="S483" s="2"/>
      <c r="T483" s="169" t="str">
        <f t="shared" si="45"/>
        <v/>
      </c>
      <c r="U483" s="39" t="str">
        <f t="shared" si="46"/>
        <v/>
      </c>
      <c r="V483" s="170"/>
      <c r="W483" s="40"/>
      <c r="X483" s="41" t="str">
        <f t="shared" si="47"/>
        <v/>
      </c>
      <c r="Y483" s="205" t="str">
        <f t="shared" si="42"/>
        <v/>
      </c>
      <c r="Z483" s="205" t="str">
        <f t="shared" si="43"/>
        <v/>
      </c>
      <c r="AA483" s="163">
        <f t="shared" si="44"/>
        <v>0</v>
      </c>
    </row>
    <row r="484" spans="1:27" ht="26.1" customHeight="1" thickTop="1" thickBot="1">
      <c r="A484" s="32"/>
      <c r="B484" s="33"/>
      <c r="C484" s="32"/>
      <c r="D484" s="218"/>
      <c r="E484" s="219"/>
      <c r="F484" s="220"/>
      <c r="G484" s="34"/>
      <c r="H484" s="221"/>
      <c r="I484" s="2"/>
      <c r="J484" s="221"/>
      <c r="K484" s="2"/>
      <c r="L484" s="221"/>
      <c r="M484" s="2"/>
      <c r="N484" s="221"/>
      <c r="O484" s="2"/>
      <c r="P484" s="221"/>
      <c r="Q484" s="2"/>
      <c r="R484" s="221"/>
      <c r="S484" s="2"/>
      <c r="T484" s="169" t="str">
        <f t="shared" si="45"/>
        <v/>
      </c>
      <c r="U484" s="39" t="str">
        <f t="shared" si="46"/>
        <v/>
      </c>
      <c r="V484" s="170"/>
      <c r="W484" s="40"/>
      <c r="X484" s="41" t="str">
        <f t="shared" si="47"/>
        <v/>
      </c>
      <c r="Y484" s="205" t="str">
        <f t="shared" si="42"/>
        <v/>
      </c>
      <c r="Z484" s="205" t="str">
        <f t="shared" si="43"/>
        <v/>
      </c>
      <c r="AA484" s="163">
        <f t="shared" si="44"/>
        <v>0</v>
      </c>
    </row>
    <row r="485" spans="1:27" ht="26.1" customHeight="1" thickTop="1" thickBot="1">
      <c r="A485" s="32"/>
      <c r="B485" s="33"/>
      <c r="C485" s="32"/>
      <c r="D485" s="218"/>
      <c r="E485" s="219"/>
      <c r="F485" s="220"/>
      <c r="G485" s="34"/>
      <c r="H485" s="221"/>
      <c r="I485" s="2"/>
      <c r="J485" s="221"/>
      <c r="K485" s="2"/>
      <c r="L485" s="221"/>
      <c r="M485" s="2"/>
      <c r="N485" s="221"/>
      <c r="O485" s="2"/>
      <c r="P485" s="221"/>
      <c r="Q485" s="2"/>
      <c r="R485" s="221"/>
      <c r="S485" s="2"/>
      <c r="T485" s="169" t="str">
        <f t="shared" si="45"/>
        <v/>
      </c>
      <c r="U485" s="39" t="str">
        <f t="shared" si="46"/>
        <v/>
      </c>
      <c r="V485" s="170"/>
      <c r="W485" s="40"/>
      <c r="X485" s="41" t="str">
        <f t="shared" si="47"/>
        <v/>
      </c>
      <c r="Y485" s="205" t="str">
        <f t="shared" si="42"/>
        <v/>
      </c>
      <c r="Z485" s="205" t="str">
        <f t="shared" si="43"/>
        <v/>
      </c>
      <c r="AA485" s="163">
        <f t="shared" si="44"/>
        <v>0</v>
      </c>
    </row>
    <row r="486" spans="1:27" ht="26.1" customHeight="1" thickTop="1" thickBot="1">
      <c r="A486" s="32"/>
      <c r="B486" s="33"/>
      <c r="C486" s="32"/>
      <c r="D486" s="218"/>
      <c r="E486" s="219"/>
      <c r="F486" s="220"/>
      <c r="G486" s="34"/>
      <c r="H486" s="221"/>
      <c r="I486" s="2"/>
      <c r="J486" s="221"/>
      <c r="K486" s="2"/>
      <c r="L486" s="221"/>
      <c r="M486" s="2"/>
      <c r="N486" s="221"/>
      <c r="O486" s="2"/>
      <c r="P486" s="221"/>
      <c r="Q486" s="2"/>
      <c r="R486" s="221"/>
      <c r="S486" s="2"/>
      <c r="T486" s="169" t="str">
        <f t="shared" si="45"/>
        <v/>
      </c>
      <c r="U486" s="39" t="str">
        <f t="shared" si="46"/>
        <v/>
      </c>
      <c r="V486" s="170"/>
      <c r="W486" s="40"/>
      <c r="X486" s="41" t="str">
        <f t="shared" si="47"/>
        <v/>
      </c>
      <c r="Y486" s="205" t="str">
        <f t="shared" si="42"/>
        <v/>
      </c>
      <c r="Z486" s="205" t="str">
        <f t="shared" si="43"/>
        <v/>
      </c>
      <c r="AA486" s="163">
        <f t="shared" si="44"/>
        <v>0</v>
      </c>
    </row>
    <row r="487" spans="1:27" ht="26.1" customHeight="1" thickTop="1" thickBot="1">
      <c r="A487" s="32"/>
      <c r="B487" s="33"/>
      <c r="C487" s="32"/>
      <c r="D487" s="218"/>
      <c r="E487" s="219"/>
      <c r="F487" s="220"/>
      <c r="G487" s="34"/>
      <c r="H487" s="221"/>
      <c r="I487" s="2"/>
      <c r="J487" s="221"/>
      <c r="K487" s="2"/>
      <c r="L487" s="221"/>
      <c r="M487" s="2"/>
      <c r="N487" s="221"/>
      <c r="O487" s="2"/>
      <c r="P487" s="221"/>
      <c r="Q487" s="2"/>
      <c r="R487" s="221"/>
      <c r="S487" s="2"/>
      <c r="T487" s="169" t="str">
        <f t="shared" si="45"/>
        <v/>
      </c>
      <c r="U487" s="39" t="str">
        <f t="shared" si="46"/>
        <v/>
      </c>
      <c r="V487" s="170"/>
      <c r="W487" s="40"/>
      <c r="X487" s="41" t="str">
        <f t="shared" si="47"/>
        <v/>
      </c>
      <c r="Y487" s="205" t="str">
        <f t="shared" si="42"/>
        <v/>
      </c>
      <c r="Z487" s="205" t="str">
        <f t="shared" si="43"/>
        <v/>
      </c>
      <c r="AA487" s="163">
        <f t="shared" si="44"/>
        <v>0</v>
      </c>
    </row>
    <row r="488" spans="1:27" ht="26.1" customHeight="1" thickTop="1" thickBot="1">
      <c r="A488" s="32"/>
      <c r="B488" s="33"/>
      <c r="C488" s="32"/>
      <c r="D488" s="218"/>
      <c r="E488" s="219"/>
      <c r="F488" s="220"/>
      <c r="G488" s="34"/>
      <c r="H488" s="221"/>
      <c r="I488" s="2"/>
      <c r="J488" s="221"/>
      <c r="K488" s="2"/>
      <c r="L488" s="221"/>
      <c r="M488" s="2"/>
      <c r="N488" s="221"/>
      <c r="O488" s="2"/>
      <c r="P488" s="221"/>
      <c r="Q488" s="2"/>
      <c r="R488" s="221"/>
      <c r="S488" s="2"/>
      <c r="T488" s="169" t="str">
        <f t="shared" si="45"/>
        <v/>
      </c>
      <c r="U488" s="39" t="str">
        <f t="shared" si="46"/>
        <v/>
      </c>
      <c r="V488" s="170"/>
      <c r="W488" s="40"/>
      <c r="X488" s="41" t="str">
        <f t="shared" si="47"/>
        <v/>
      </c>
      <c r="Y488" s="205" t="str">
        <f t="shared" si="42"/>
        <v/>
      </c>
      <c r="Z488" s="205" t="str">
        <f t="shared" si="43"/>
        <v/>
      </c>
      <c r="AA488" s="163">
        <f t="shared" si="44"/>
        <v>0</v>
      </c>
    </row>
    <row r="489" spans="1:27" ht="26.1" customHeight="1" thickTop="1" thickBot="1">
      <c r="A489" s="32"/>
      <c r="B489" s="33"/>
      <c r="C489" s="32"/>
      <c r="D489" s="218"/>
      <c r="E489" s="219"/>
      <c r="F489" s="220"/>
      <c r="G489" s="34"/>
      <c r="H489" s="221"/>
      <c r="I489" s="2"/>
      <c r="J489" s="221"/>
      <c r="K489" s="2"/>
      <c r="L489" s="221"/>
      <c r="M489" s="2"/>
      <c r="N489" s="221"/>
      <c r="O489" s="2"/>
      <c r="P489" s="221"/>
      <c r="Q489" s="2"/>
      <c r="R489" s="221"/>
      <c r="S489" s="2"/>
      <c r="T489" s="169" t="str">
        <f t="shared" si="45"/>
        <v/>
      </c>
      <c r="U489" s="39" t="str">
        <f t="shared" si="46"/>
        <v/>
      </c>
      <c r="V489" s="170"/>
      <c r="W489" s="40"/>
      <c r="X489" s="41" t="str">
        <f t="shared" si="47"/>
        <v/>
      </c>
      <c r="Y489" s="205" t="str">
        <f t="shared" si="42"/>
        <v/>
      </c>
      <c r="Z489" s="205" t="str">
        <f t="shared" si="43"/>
        <v/>
      </c>
      <c r="AA489" s="163">
        <f t="shared" si="44"/>
        <v>0</v>
      </c>
    </row>
    <row r="490" spans="1:27" ht="26.1" customHeight="1" thickTop="1" thickBot="1">
      <c r="A490" s="32"/>
      <c r="B490" s="33"/>
      <c r="C490" s="32"/>
      <c r="D490" s="218"/>
      <c r="E490" s="219"/>
      <c r="F490" s="220"/>
      <c r="G490" s="34"/>
      <c r="H490" s="221"/>
      <c r="I490" s="2"/>
      <c r="J490" s="221"/>
      <c r="K490" s="2"/>
      <c r="L490" s="221"/>
      <c r="M490" s="2"/>
      <c r="N490" s="221"/>
      <c r="O490" s="2"/>
      <c r="P490" s="221"/>
      <c r="Q490" s="2"/>
      <c r="R490" s="221"/>
      <c r="S490" s="2"/>
      <c r="T490" s="169" t="str">
        <f t="shared" si="45"/>
        <v/>
      </c>
      <c r="U490" s="39" t="str">
        <f t="shared" si="46"/>
        <v/>
      </c>
      <c r="V490" s="170"/>
      <c r="W490" s="40"/>
      <c r="X490" s="41" t="str">
        <f t="shared" si="47"/>
        <v/>
      </c>
      <c r="Y490" s="205" t="str">
        <f t="shared" si="42"/>
        <v/>
      </c>
      <c r="Z490" s="205" t="str">
        <f t="shared" si="43"/>
        <v/>
      </c>
      <c r="AA490" s="163">
        <f t="shared" si="44"/>
        <v>0</v>
      </c>
    </row>
    <row r="491" spans="1:27" ht="26.1" customHeight="1" thickTop="1" thickBot="1">
      <c r="A491" s="32"/>
      <c r="B491" s="33"/>
      <c r="C491" s="32"/>
      <c r="D491" s="218"/>
      <c r="E491" s="219"/>
      <c r="F491" s="220"/>
      <c r="G491" s="34"/>
      <c r="H491" s="221"/>
      <c r="I491" s="2"/>
      <c r="J491" s="221"/>
      <c r="K491" s="2"/>
      <c r="L491" s="221"/>
      <c r="M491" s="2"/>
      <c r="N491" s="221"/>
      <c r="O491" s="2"/>
      <c r="P491" s="221"/>
      <c r="Q491" s="2"/>
      <c r="R491" s="221"/>
      <c r="S491" s="2"/>
      <c r="T491" s="169" t="str">
        <f t="shared" si="45"/>
        <v/>
      </c>
      <c r="U491" s="39" t="str">
        <f t="shared" si="46"/>
        <v/>
      </c>
      <c r="V491" s="170"/>
      <c r="W491" s="40"/>
      <c r="X491" s="41" t="str">
        <f t="shared" si="47"/>
        <v/>
      </c>
      <c r="Y491" s="205" t="str">
        <f t="shared" si="42"/>
        <v/>
      </c>
      <c r="Z491" s="205" t="str">
        <f t="shared" si="43"/>
        <v/>
      </c>
      <c r="AA491" s="163">
        <f t="shared" si="44"/>
        <v>0</v>
      </c>
    </row>
    <row r="492" spans="1:27" ht="26.1" customHeight="1" thickTop="1" thickBot="1">
      <c r="A492" s="32"/>
      <c r="B492" s="33"/>
      <c r="C492" s="32"/>
      <c r="D492" s="218"/>
      <c r="E492" s="219"/>
      <c r="F492" s="220"/>
      <c r="G492" s="34"/>
      <c r="H492" s="221"/>
      <c r="I492" s="2"/>
      <c r="J492" s="221"/>
      <c r="K492" s="2"/>
      <c r="L492" s="221"/>
      <c r="M492" s="2"/>
      <c r="N492" s="221"/>
      <c r="O492" s="2"/>
      <c r="P492" s="221"/>
      <c r="Q492" s="2"/>
      <c r="R492" s="221"/>
      <c r="S492" s="2"/>
      <c r="T492" s="169" t="str">
        <f t="shared" si="45"/>
        <v/>
      </c>
      <c r="U492" s="39" t="str">
        <f t="shared" si="46"/>
        <v/>
      </c>
      <c r="V492" s="170"/>
      <c r="W492" s="40"/>
      <c r="X492" s="41" t="str">
        <f t="shared" si="47"/>
        <v/>
      </c>
      <c r="Y492" s="205" t="str">
        <f t="shared" si="42"/>
        <v/>
      </c>
      <c r="Z492" s="205" t="str">
        <f t="shared" si="43"/>
        <v/>
      </c>
      <c r="AA492" s="163">
        <f t="shared" si="44"/>
        <v>0</v>
      </c>
    </row>
    <row r="493" spans="1:27" ht="26.1" customHeight="1" thickTop="1" thickBot="1">
      <c r="A493" s="32"/>
      <c r="B493" s="33"/>
      <c r="C493" s="32"/>
      <c r="D493" s="218"/>
      <c r="E493" s="219"/>
      <c r="F493" s="220"/>
      <c r="G493" s="34"/>
      <c r="H493" s="221"/>
      <c r="I493" s="2"/>
      <c r="J493" s="221"/>
      <c r="K493" s="2"/>
      <c r="L493" s="221"/>
      <c r="M493" s="2"/>
      <c r="N493" s="221"/>
      <c r="O493" s="2"/>
      <c r="P493" s="221"/>
      <c r="Q493" s="2"/>
      <c r="R493" s="221"/>
      <c r="S493" s="2"/>
      <c r="T493" s="169" t="str">
        <f t="shared" si="45"/>
        <v/>
      </c>
      <c r="U493" s="39" t="str">
        <f t="shared" si="46"/>
        <v/>
      </c>
      <c r="V493" s="170"/>
      <c r="W493" s="40"/>
      <c r="X493" s="41" t="str">
        <f t="shared" si="47"/>
        <v/>
      </c>
      <c r="Y493" s="205" t="str">
        <f t="shared" si="42"/>
        <v/>
      </c>
      <c r="Z493" s="205" t="str">
        <f t="shared" si="43"/>
        <v/>
      </c>
      <c r="AA493" s="163">
        <f t="shared" si="44"/>
        <v>0</v>
      </c>
    </row>
    <row r="494" spans="1:27" ht="26.1" customHeight="1" thickTop="1" thickBot="1">
      <c r="A494" s="32"/>
      <c r="B494" s="33"/>
      <c r="C494" s="32"/>
      <c r="D494" s="218"/>
      <c r="E494" s="219"/>
      <c r="F494" s="220"/>
      <c r="G494" s="34"/>
      <c r="H494" s="221"/>
      <c r="I494" s="2"/>
      <c r="J494" s="221"/>
      <c r="K494" s="2"/>
      <c r="L494" s="221"/>
      <c r="M494" s="2"/>
      <c r="N494" s="221"/>
      <c r="O494" s="2"/>
      <c r="P494" s="221"/>
      <c r="Q494" s="2"/>
      <c r="R494" s="221"/>
      <c r="S494" s="2"/>
      <c r="T494" s="169" t="str">
        <f t="shared" si="45"/>
        <v/>
      </c>
      <c r="U494" s="39" t="str">
        <f t="shared" si="46"/>
        <v/>
      </c>
      <c r="V494" s="170"/>
      <c r="W494" s="40"/>
      <c r="X494" s="41" t="str">
        <f t="shared" si="47"/>
        <v/>
      </c>
      <c r="Y494" s="205" t="str">
        <f t="shared" si="42"/>
        <v/>
      </c>
      <c r="Z494" s="205" t="str">
        <f t="shared" si="43"/>
        <v/>
      </c>
      <c r="AA494" s="163">
        <f t="shared" si="44"/>
        <v>0</v>
      </c>
    </row>
    <row r="495" spans="1:27" ht="26.1" customHeight="1" thickTop="1" thickBot="1">
      <c r="A495" s="32"/>
      <c r="B495" s="33"/>
      <c r="C495" s="32"/>
      <c r="D495" s="218"/>
      <c r="E495" s="219"/>
      <c r="F495" s="220"/>
      <c r="G495" s="34"/>
      <c r="H495" s="221"/>
      <c r="I495" s="2"/>
      <c r="J495" s="221"/>
      <c r="K495" s="2"/>
      <c r="L495" s="221"/>
      <c r="M495" s="2"/>
      <c r="N495" s="221"/>
      <c r="O495" s="2"/>
      <c r="P495" s="221"/>
      <c r="Q495" s="2"/>
      <c r="R495" s="221"/>
      <c r="S495" s="2"/>
      <c r="T495" s="169" t="str">
        <f t="shared" si="45"/>
        <v/>
      </c>
      <c r="U495" s="39" t="str">
        <f t="shared" si="46"/>
        <v/>
      </c>
      <c r="V495" s="170"/>
      <c r="W495" s="40"/>
      <c r="X495" s="41" t="str">
        <f t="shared" si="47"/>
        <v/>
      </c>
      <c r="Y495" s="205" t="str">
        <f t="shared" si="42"/>
        <v/>
      </c>
      <c r="Z495" s="205" t="str">
        <f t="shared" si="43"/>
        <v/>
      </c>
      <c r="AA495" s="163">
        <f t="shared" si="44"/>
        <v>0</v>
      </c>
    </row>
    <row r="496" spans="1:27" ht="26.1" customHeight="1" thickTop="1" thickBot="1">
      <c r="A496" s="32"/>
      <c r="B496" s="33"/>
      <c r="C496" s="32"/>
      <c r="D496" s="218"/>
      <c r="E496" s="219"/>
      <c r="F496" s="220"/>
      <c r="G496" s="34"/>
      <c r="H496" s="221"/>
      <c r="I496" s="2"/>
      <c r="J496" s="221"/>
      <c r="K496" s="2"/>
      <c r="L496" s="221"/>
      <c r="M496" s="2"/>
      <c r="N496" s="221"/>
      <c r="O496" s="2"/>
      <c r="P496" s="221"/>
      <c r="Q496" s="2"/>
      <c r="R496" s="221"/>
      <c r="S496" s="2"/>
      <c r="T496" s="169" t="str">
        <f t="shared" si="45"/>
        <v/>
      </c>
      <c r="U496" s="39" t="str">
        <f t="shared" si="46"/>
        <v/>
      </c>
      <c r="V496" s="170"/>
      <c r="W496" s="40"/>
      <c r="X496" s="41" t="str">
        <f t="shared" si="47"/>
        <v/>
      </c>
      <c r="Y496" s="205" t="str">
        <f t="shared" si="42"/>
        <v/>
      </c>
      <c r="Z496" s="205" t="str">
        <f t="shared" si="43"/>
        <v/>
      </c>
      <c r="AA496" s="163">
        <f t="shared" si="44"/>
        <v>0</v>
      </c>
    </row>
    <row r="497" spans="1:27" ht="26.1" customHeight="1" thickTop="1" thickBot="1">
      <c r="A497" s="32"/>
      <c r="B497" s="33"/>
      <c r="C497" s="32"/>
      <c r="D497" s="218"/>
      <c r="E497" s="219"/>
      <c r="F497" s="220"/>
      <c r="G497" s="34"/>
      <c r="H497" s="221"/>
      <c r="I497" s="2"/>
      <c r="J497" s="221"/>
      <c r="K497" s="2"/>
      <c r="L497" s="221"/>
      <c r="M497" s="2"/>
      <c r="N497" s="221"/>
      <c r="O497" s="2"/>
      <c r="P497" s="221"/>
      <c r="Q497" s="2"/>
      <c r="R497" s="221"/>
      <c r="S497" s="2"/>
      <c r="T497" s="169" t="str">
        <f t="shared" si="45"/>
        <v/>
      </c>
      <c r="U497" s="39" t="str">
        <f t="shared" si="46"/>
        <v/>
      </c>
      <c r="V497" s="170"/>
      <c r="W497" s="40"/>
      <c r="X497" s="41" t="str">
        <f t="shared" si="47"/>
        <v/>
      </c>
      <c r="Y497" s="205" t="str">
        <f t="shared" si="42"/>
        <v/>
      </c>
      <c r="Z497" s="205" t="str">
        <f t="shared" si="43"/>
        <v/>
      </c>
      <c r="AA497" s="163">
        <f t="shared" si="44"/>
        <v>0</v>
      </c>
    </row>
    <row r="498" spans="1:27" ht="26.1" customHeight="1" thickTop="1" thickBot="1">
      <c r="A498" s="32"/>
      <c r="B498" s="33"/>
      <c r="C498" s="32"/>
      <c r="D498" s="218"/>
      <c r="E498" s="219"/>
      <c r="F498" s="220"/>
      <c r="G498" s="34"/>
      <c r="H498" s="221"/>
      <c r="I498" s="2"/>
      <c r="J498" s="221"/>
      <c r="K498" s="2"/>
      <c r="L498" s="221"/>
      <c r="M498" s="2"/>
      <c r="N498" s="221"/>
      <c r="O498" s="2"/>
      <c r="P498" s="221"/>
      <c r="Q498" s="2"/>
      <c r="R498" s="221"/>
      <c r="S498" s="2"/>
      <c r="T498" s="169" t="str">
        <f t="shared" si="45"/>
        <v/>
      </c>
      <c r="U498" s="39" t="str">
        <f t="shared" si="46"/>
        <v/>
      </c>
      <c r="V498" s="170"/>
      <c r="W498" s="40"/>
      <c r="X498" s="41" t="str">
        <f t="shared" si="47"/>
        <v/>
      </c>
      <c r="Y498" s="205" t="str">
        <f t="shared" si="42"/>
        <v/>
      </c>
      <c r="Z498" s="205" t="str">
        <f t="shared" si="43"/>
        <v/>
      </c>
      <c r="AA498" s="163">
        <f t="shared" si="44"/>
        <v>0</v>
      </c>
    </row>
    <row r="499" spans="1:27" ht="26.1" customHeight="1" thickTop="1" thickBot="1">
      <c r="A499" s="32"/>
      <c r="B499" s="33"/>
      <c r="C499" s="32"/>
      <c r="D499" s="218"/>
      <c r="E499" s="219"/>
      <c r="F499" s="220"/>
      <c r="G499" s="34"/>
      <c r="H499" s="221"/>
      <c r="I499" s="2"/>
      <c r="J499" s="221"/>
      <c r="K499" s="2"/>
      <c r="L499" s="221"/>
      <c r="M499" s="2"/>
      <c r="N499" s="221"/>
      <c r="O499" s="2"/>
      <c r="P499" s="221"/>
      <c r="Q499" s="2"/>
      <c r="R499" s="221"/>
      <c r="S499" s="2"/>
      <c r="T499" s="169" t="str">
        <f t="shared" si="45"/>
        <v/>
      </c>
      <c r="U499" s="39" t="str">
        <f t="shared" si="46"/>
        <v/>
      </c>
      <c r="V499" s="170"/>
      <c r="W499" s="40"/>
      <c r="X499" s="41" t="str">
        <f t="shared" si="47"/>
        <v/>
      </c>
      <c r="Y499" s="205" t="str">
        <f t="shared" si="42"/>
        <v/>
      </c>
      <c r="Z499" s="205" t="str">
        <f t="shared" si="43"/>
        <v/>
      </c>
      <c r="AA499" s="163">
        <f t="shared" si="44"/>
        <v>0</v>
      </c>
    </row>
    <row r="500" spans="1:27" ht="26.1" customHeight="1" thickTop="1" thickBot="1">
      <c r="A500" s="32"/>
      <c r="B500" s="33"/>
      <c r="C500" s="32"/>
      <c r="D500" s="218"/>
      <c r="E500" s="219"/>
      <c r="F500" s="220"/>
      <c r="G500" s="34"/>
      <c r="H500" s="221"/>
      <c r="I500" s="2"/>
      <c r="J500" s="221"/>
      <c r="K500" s="2"/>
      <c r="L500" s="221"/>
      <c r="M500" s="2"/>
      <c r="N500" s="221"/>
      <c r="O500" s="2"/>
      <c r="P500" s="221"/>
      <c r="Q500" s="2"/>
      <c r="R500" s="221"/>
      <c r="S500" s="2"/>
      <c r="T500" s="169" t="str">
        <f t="shared" si="45"/>
        <v/>
      </c>
      <c r="U500" s="39" t="str">
        <f t="shared" si="46"/>
        <v/>
      </c>
      <c r="V500" s="170"/>
      <c r="W500" s="40"/>
      <c r="X500" s="41" t="str">
        <f t="shared" si="47"/>
        <v/>
      </c>
      <c r="Y500" s="205" t="str">
        <f t="shared" si="42"/>
        <v/>
      </c>
      <c r="Z500" s="205" t="str">
        <f t="shared" si="43"/>
        <v/>
      </c>
      <c r="AA500" s="163">
        <f t="shared" si="44"/>
        <v>0</v>
      </c>
    </row>
    <row r="501" spans="1:27" ht="26.1" customHeight="1" thickTop="1" thickBot="1">
      <c r="A501" s="32"/>
      <c r="B501" s="33"/>
      <c r="C501" s="32"/>
      <c r="D501" s="218"/>
      <c r="E501" s="219"/>
      <c r="F501" s="220"/>
      <c r="G501" s="34"/>
      <c r="H501" s="221"/>
      <c r="I501" s="2"/>
      <c r="J501" s="221"/>
      <c r="K501" s="2"/>
      <c r="L501" s="221"/>
      <c r="M501" s="2"/>
      <c r="N501" s="221"/>
      <c r="O501" s="2"/>
      <c r="P501" s="221"/>
      <c r="Q501" s="2"/>
      <c r="R501" s="221"/>
      <c r="S501" s="2"/>
      <c r="T501" s="169" t="str">
        <f t="shared" si="45"/>
        <v/>
      </c>
      <c r="U501" s="39" t="str">
        <f t="shared" si="46"/>
        <v/>
      </c>
      <c r="V501" s="170"/>
      <c r="W501" s="40"/>
      <c r="X501" s="41" t="str">
        <f t="shared" si="47"/>
        <v/>
      </c>
      <c r="Y501" s="205" t="str">
        <f t="shared" si="42"/>
        <v/>
      </c>
      <c r="Z501" s="205" t="str">
        <f t="shared" si="43"/>
        <v/>
      </c>
      <c r="AA501" s="163">
        <f t="shared" si="44"/>
        <v>0</v>
      </c>
    </row>
    <row r="502" spans="1:27" ht="26.1" customHeight="1" thickTop="1" thickBot="1">
      <c r="A502" s="32"/>
      <c r="B502" s="33"/>
      <c r="C502" s="32"/>
      <c r="D502" s="218"/>
      <c r="E502" s="219"/>
      <c r="F502" s="220"/>
      <c r="G502" s="34"/>
      <c r="H502" s="221"/>
      <c r="I502" s="2"/>
      <c r="J502" s="221"/>
      <c r="K502" s="2"/>
      <c r="L502" s="221"/>
      <c r="M502" s="2"/>
      <c r="N502" s="221"/>
      <c r="O502" s="2"/>
      <c r="P502" s="221"/>
      <c r="Q502" s="2"/>
      <c r="R502" s="221"/>
      <c r="S502" s="2"/>
      <c r="T502" s="169" t="str">
        <f t="shared" si="45"/>
        <v/>
      </c>
      <c r="U502" s="39" t="str">
        <f t="shared" si="46"/>
        <v/>
      </c>
      <c r="V502" s="170"/>
      <c r="W502" s="40"/>
      <c r="X502" s="41" t="str">
        <f t="shared" si="47"/>
        <v/>
      </c>
      <c r="Y502" s="205" t="str">
        <f t="shared" si="42"/>
        <v/>
      </c>
      <c r="Z502" s="205" t="str">
        <f t="shared" si="43"/>
        <v/>
      </c>
      <c r="AA502" s="163">
        <f t="shared" si="44"/>
        <v>0</v>
      </c>
    </row>
    <row r="503" spans="1:27" ht="26.1" customHeight="1" thickTop="1" thickBot="1">
      <c r="A503" s="32"/>
      <c r="B503" s="33"/>
      <c r="C503" s="32"/>
      <c r="D503" s="218"/>
      <c r="E503" s="219"/>
      <c r="F503" s="220"/>
      <c r="G503" s="34"/>
      <c r="H503" s="221"/>
      <c r="I503" s="2"/>
      <c r="J503" s="221"/>
      <c r="K503" s="2"/>
      <c r="L503" s="221"/>
      <c r="M503" s="2"/>
      <c r="N503" s="221"/>
      <c r="O503" s="2"/>
      <c r="P503" s="221"/>
      <c r="Q503" s="2"/>
      <c r="R503" s="221"/>
      <c r="S503" s="2"/>
      <c r="T503" s="169" t="str">
        <f t="shared" si="45"/>
        <v/>
      </c>
      <c r="U503" s="39" t="str">
        <f t="shared" si="46"/>
        <v/>
      </c>
      <c r="V503" s="170"/>
      <c r="W503" s="40"/>
      <c r="X503" s="41" t="str">
        <f t="shared" si="47"/>
        <v/>
      </c>
      <c r="Y503" s="205" t="str">
        <f t="shared" si="42"/>
        <v/>
      </c>
      <c r="Z503" s="205" t="str">
        <f t="shared" si="43"/>
        <v/>
      </c>
      <c r="AA503" s="163">
        <f t="shared" si="44"/>
        <v>0</v>
      </c>
    </row>
    <row r="504" spans="1:27" ht="26.1" customHeight="1" thickTop="1" thickBot="1">
      <c r="A504" s="32"/>
      <c r="B504" s="33"/>
      <c r="C504" s="32"/>
      <c r="D504" s="218"/>
      <c r="E504" s="219"/>
      <c r="F504" s="220"/>
      <c r="G504" s="34"/>
      <c r="H504" s="221"/>
      <c r="I504" s="2"/>
      <c r="J504" s="221"/>
      <c r="K504" s="2"/>
      <c r="L504" s="221"/>
      <c r="M504" s="2"/>
      <c r="N504" s="221"/>
      <c r="O504" s="2"/>
      <c r="P504" s="221"/>
      <c r="Q504" s="2"/>
      <c r="R504" s="221"/>
      <c r="S504" s="2"/>
      <c r="T504" s="169" t="str">
        <f t="shared" si="45"/>
        <v/>
      </c>
      <c r="U504" s="39" t="str">
        <f t="shared" si="46"/>
        <v/>
      </c>
      <c r="V504" s="170"/>
      <c r="W504" s="40"/>
      <c r="X504" s="41" t="str">
        <f t="shared" si="47"/>
        <v/>
      </c>
      <c r="Y504" s="205" t="str">
        <f t="shared" si="42"/>
        <v/>
      </c>
      <c r="Z504" s="205" t="str">
        <f t="shared" si="43"/>
        <v/>
      </c>
      <c r="AA504" s="163">
        <f t="shared" si="44"/>
        <v>0</v>
      </c>
    </row>
    <row r="505" spans="1:27" ht="26.1" customHeight="1" thickTop="1" thickBot="1">
      <c r="A505" s="32"/>
      <c r="B505" s="33"/>
      <c r="C505" s="32"/>
      <c r="D505" s="218"/>
      <c r="E505" s="219"/>
      <c r="F505" s="220"/>
      <c r="G505" s="34"/>
      <c r="H505" s="221"/>
      <c r="I505" s="2"/>
      <c r="J505" s="221"/>
      <c r="K505" s="2"/>
      <c r="L505" s="221"/>
      <c r="M505" s="2"/>
      <c r="N505" s="221"/>
      <c r="O505" s="2"/>
      <c r="P505" s="221"/>
      <c r="Q505" s="2"/>
      <c r="R505" s="221"/>
      <c r="S505" s="2"/>
      <c r="T505" s="169" t="str">
        <f t="shared" si="45"/>
        <v/>
      </c>
      <c r="U505" s="39" t="str">
        <f t="shared" si="46"/>
        <v/>
      </c>
      <c r="V505" s="170"/>
      <c r="W505" s="40"/>
      <c r="X505" s="41" t="str">
        <f t="shared" si="47"/>
        <v/>
      </c>
      <c r="Y505" s="205" t="str">
        <f t="shared" si="42"/>
        <v/>
      </c>
      <c r="Z505" s="205" t="str">
        <f t="shared" si="43"/>
        <v/>
      </c>
      <c r="AA505" s="163">
        <f t="shared" si="44"/>
        <v>0</v>
      </c>
    </row>
    <row r="506" spans="1:27" ht="26.1" customHeight="1" thickTop="1" thickBot="1">
      <c r="A506" s="32"/>
      <c r="B506" s="33"/>
      <c r="C506" s="32"/>
      <c r="D506" s="218"/>
      <c r="E506" s="219"/>
      <c r="F506" s="220"/>
      <c r="G506" s="34"/>
      <c r="H506" s="221"/>
      <c r="I506" s="2"/>
      <c r="J506" s="221"/>
      <c r="K506" s="2"/>
      <c r="L506" s="221"/>
      <c r="M506" s="2"/>
      <c r="N506" s="221"/>
      <c r="O506" s="2"/>
      <c r="P506" s="221"/>
      <c r="Q506" s="2"/>
      <c r="R506" s="221"/>
      <c r="S506" s="2"/>
      <c r="T506" s="169" t="str">
        <f t="shared" si="45"/>
        <v/>
      </c>
      <c r="U506" s="39" t="str">
        <f t="shared" si="46"/>
        <v/>
      </c>
      <c r="V506" s="170"/>
      <c r="W506" s="40"/>
      <c r="X506" s="41" t="str">
        <f t="shared" si="47"/>
        <v/>
      </c>
      <c r="Y506" s="205" t="str">
        <f t="shared" si="42"/>
        <v/>
      </c>
      <c r="Z506" s="205" t="str">
        <f t="shared" si="43"/>
        <v/>
      </c>
      <c r="AA506" s="163">
        <f t="shared" si="44"/>
        <v>0</v>
      </c>
    </row>
    <row r="507" spans="1:27" ht="26.1" customHeight="1" thickTop="1" thickBot="1">
      <c r="A507" s="32"/>
      <c r="B507" s="33"/>
      <c r="C507" s="32"/>
      <c r="D507" s="218"/>
      <c r="E507" s="219"/>
      <c r="F507" s="220"/>
      <c r="G507" s="34"/>
      <c r="H507" s="221"/>
      <c r="I507" s="2"/>
      <c r="J507" s="221"/>
      <c r="K507" s="2"/>
      <c r="L507" s="221"/>
      <c r="M507" s="2"/>
      <c r="N507" s="221"/>
      <c r="O507" s="2"/>
      <c r="P507" s="221"/>
      <c r="Q507" s="2"/>
      <c r="R507" s="221"/>
      <c r="S507" s="2"/>
      <c r="T507" s="169" t="str">
        <f t="shared" si="45"/>
        <v/>
      </c>
      <c r="U507" s="39" t="str">
        <f t="shared" si="46"/>
        <v/>
      </c>
      <c r="V507" s="170"/>
      <c r="W507" s="40"/>
      <c r="X507" s="41" t="str">
        <f t="shared" si="47"/>
        <v/>
      </c>
      <c r="Y507" s="205" t="str">
        <f t="shared" si="42"/>
        <v/>
      </c>
      <c r="Z507" s="205" t="str">
        <f t="shared" si="43"/>
        <v/>
      </c>
      <c r="AA507" s="163">
        <f t="shared" si="44"/>
        <v>0</v>
      </c>
    </row>
    <row r="508" spans="1:27" ht="26.1" customHeight="1" thickTop="1" thickBot="1">
      <c r="A508" s="32"/>
      <c r="B508" s="33"/>
      <c r="C508" s="32"/>
      <c r="D508" s="218"/>
      <c r="E508" s="219"/>
      <c r="F508" s="220"/>
      <c r="G508" s="34"/>
      <c r="H508" s="221"/>
      <c r="I508" s="2"/>
      <c r="J508" s="221"/>
      <c r="K508" s="2"/>
      <c r="L508" s="221"/>
      <c r="M508" s="2"/>
      <c r="N508" s="221"/>
      <c r="O508" s="2"/>
      <c r="P508" s="221"/>
      <c r="Q508" s="2"/>
      <c r="R508" s="221"/>
      <c r="S508" s="2"/>
      <c r="T508" s="169" t="str">
        <f t="shared" si="45"/>
        <v/>
      </c>
      <c r="U508" s="39" t="str">
        <f t="shared" si="46"/>
        <v/>
      </c>
      <c r="V508" s="170"/>
      <c r="W508" s="40"/>
      <c r="X508" s="41" t="str">
        <f t="shared" si="47"/>
        <v/>
      </c>
      <c r="Y508" s="205" t="str">
        <f t="shared" si="42"/>
        <v/>
      </c>
      <c r="Z508" s="205" t="str">
        <f t="shared" si="43"/>
        <v/>
      </c>
      <c r="AA508" s="163">
        <f t="shared" si="44"/>
        <v>0</v>
      </c>
    </row>
    <row r="509" spans="1:27" ht="26.1" customHeight="1" thickTop="1" thickBot="1">
      <c r="A509" s="32"/>
      <c r="B509" s="33"/>
      <c r="C509" s="32"/>
      <c r="D509" s="218"/>
      <c r="E509" s="219"/>
      <c r="F509" s="220"/>
      <c r="G509" s="34"/>
      <c r="H509" s="221"/>
      <c r="I509" s="2"/>
      <c r="J509" s="221"/>
      <c r="K509" s="2"/>
      <c r="L509" s="221"/>
      <c r="M509" s="2"/>
      <c r="N509" s="221"/>
      <c r="O509" s="2"/>
      <c r="P509" s="221"/>
      <c r="Q509" s="2"/>
      <c r="R509" s="221"/>
      <c r="S509" s="2"/>
      <c r="T509" s="169" t="str">
        <f t="shared" si="45"/>
        <v/>
      </c>
      <c r="U509" s="39" t="str">
        <f t="shared" si="46"/>
        <v/>
      </c>
      <c r="V509" s="170"/>
      <c r="W509" s="40"/>
      <c r="X509" s="41" t="str">
        <f t="shared" si="47"/>
        <v/>
      </c>
      <c r="Y509" s="205" t="str">
        <f t="shared" si="42"/>
        <v/>
      </c>
      <c r="Z509" s="205" t="str">
        <f t="shared" si="43"/>
        <v/>
      </c>
      <c r="AA509" s="163">
        <f t="shared" si="44"/>
        <v>0</v>
      </c>
    </row>
    <row r="510" spans="1:27" ht="26.1" customHeight="1" thickTop="1" thickBot="1">
      <c r="A510" s="32"/>
      <c r="B510" s="33"/>
      <c r="C510" s="32"/>
      <c r="D510" s="218"/>
      <c r="E510" s="219"/>
      <c r="F510" s="220"/>
      <c r="G510" s="34"/>
      <c r="H510" s="221"/>
      <c r="I510" s="2"/>
      <c r="J510" s="221"/>
      <c r="K510" s="2"/>
      <c r="L510" s="221"/>
      <c r="M510" s="2"/>
      <c r="N510" s="221"/>
      <c r="O510" s="2"/>
      <c r="P510" s="221"/>
      <c r="Q510" s="2"/>
      <c r="R510" s="221"/>
      <c r="S510" s="2"/>
      <c r="T510" s="169" t="str">
        <f t="shared" si="45"/>
        <v/>
      </c>
      <c r="U510" s="39" t="str">
        <f t="shared" si="46"/>
        <v/>
      </c>
      <c r="V510" s="170"/>
      <c r="W510" s="40"/>
      <c r="X510" s="41" t="str">
        <f t="shared" si="47"/>
        <v/>
      </c>
      <c r="Y510" s="205" t="str">
        <f t="shared" si="42"/>
        <v/>
      </c>
      <c r="Z510" s="205" t="str">
        <f t="shared" si="43"/>
        <v/>
      </c>
      <c r="AA510" s="163">
        <f t="shared" si="44"/>
        <v>0</v>
      </c>
    </row>
    <row r="511" spans="1:27" ht="26.1" customHeight="1" thickTop="1" thickBot="1">
      <c r="A511" s="32"/>
      <c r="B511" s="33"/>
      <c r="C511" s="32"/>
      <c r="D511" s="218"/>
      <c r="E511" s="219"/>
      <c r="F511" s="220"/>
      <c r="G511" s="34"/>
      <c r="H511" s="221"/>
      <c r="I511" s="2"/>
      <c r="J511" s="221"/>
      <c r="K511" s="2"/>
      <c r="L511" s="221"/>
      <c r="M511" s="2"/>
      <c r="N511" s="221"/>
      <c r="O511" s="2"/>
      <c r="P511" s="221"/>
      <c r="Q511" s="2"/>
      <c r="R511" s="221"/>
      <c r="S511" s="2"/>
      <c r="T511" s="169" t="str">
        <f t="shared" si="45"/>
        <v/>
      </c>
      <c r="U511" s="39" t="str">
        <f t="shared" si="46"/>
        <v/>
      </c>
      <c r="V511" s="170"/>
      <c r="W511" s="40"/>
      <c r="X511" s="41" t="str">
        <f t="shared" si="47"/>
        <v/>
      </c>
      <c r="Y511" s="205" t="str">
        <f t="shared" si="42"/>
        <v/>
      </c>
      <c r="Z511" s="205" t="str">
        <f t="shared" si="43"/>
        <v/>
      </c>
      <c r="AA511" s="163">
        <f t="shared" si="44"/>
        <v>0</v>
      </c>
    </row>
    <row r="512" spans="1:27" ht="26.1" customHeight="1" thickTop="1" thickBot="1">
      <c r="A512" s="32"/>
      <c r="B512" s="33"/>
      <c r="C512" s="32"/>
      <c r="D512" s="218"/>
      <c r="E512" s="219"/>
      <c r="F512" s="220"/>
      <c r="G512" s="34"/>
      <c r="H512" s="221"/>
      <c r="I512" s="2"/>
      <c r="J512" s="221"/>
      <c r="K512" s="2"/>
      <c r="L512" s="221"/>
      <c r="M512" s="2"/>
      <c r="N512" s="221"/>
      <c r="O512" s="2"/>
      <c r="P512" s="221"/>
      <c r="Q512" s="2"/>
      <c r="R512" s="221"/>
      <c r="S512" s="2"/>
      <c r="T512" s="169" t="str">
        <f t="shared" si="45"/>
        <v/>
      </c>
      <c r="U512" s="39" t="str">
        <f t="shared" si="46"/>
        <v/>
      </c>
      <c r="V512" s="170"/>
      <c r="W512" s="40"/>
      <c r="X512" s="41" t="str">
        <f t="shared" si="47"/>
        <v/>
      </c>
      <c r="Y512" s="205" t="str">
        <f t="shared" si="42"/>
        <v/>
      </c>
      <c r="Z512" s="205" t="str">
        <f t="shared" si="43"/>
        <v/>
      </c>
      <c r="AA512" s="163">
        <f t="shared" si="44"/>
        <v>0</v>
      </c>
    </row>
    <row r="513" spans="1:27" ht="26.1" customHeight="1" thickTop="1" thickBot="1">
      <c r="A513" s="32"/>
      <c r="B513" s="33"/>
      <c r="C513" s="32"/>
      <c r="D513" s="218"/>
      <c r="E513" s="219"/>
      <c r="F513" s="220"/>
      <c r="G513" s="34"/>
      <c r="H513" s="221"/>
      <c r="I513" s="2"/>
      <c r="J513" s="221"/>
      <c r="K513" s="2"/>
      <c r="L513" s="221"/>
      <c r="M513" s="2"/>
      <c r="N513" s="221"/>
      <c r="O513" s="2"/>
      <c r="P513" s="221"/>
      <c r="Q513" s="2"/>
      <c r="R513" s="221"/>
      <c r="S513" s="2"/>
      <c r="T513" s="169" t="str">
        <f t="shared" si="45"/>
        <v/>
      </c>
      <c r="U513" s="39" t="str">
        <f t="shared" si="46"/>
        <v/>
      </c>
      <c r="V513" s="170"/>
      <c r="W513" s="40"/>
      <c r="X513" s="41" t="str">
        <f t="shared" si="47"/>
        <v/>
      </c>
      <c r="Y513" s="205" t="str">
        <f t="shared" si="42"/>
        <v/>
      </c>
      <c r="Z513" s="205" t="str">
        <f t="shared" si="43"/>
        <v/>
      </c>
      <c r="AA513" s="163">
        <f t="shared" si="44"/>
        <v>0</v>
      </c>
    </row>
    <row r="514" spans="1:27" ht="26.1" customHeight="1" thickTop="1" thickBot="1">
      <c r="A514" s="32"/>
      <c r="B514" s="33"/>
      <c r="C514" s="32"/>
      <c r="D514" s="218"/>
      <c r="E514" s="219"/>
      <c r="F514" s="220"/>
      <c r="G514" s="34"/>
      <c r="H514" s="221"/>
      <c r="I514" s="2"/>
      <c r="J514" s="221"/>
      <c r="K514" s="2"/>
      <c r="L514" s="221"/>
      <c r="M514" s="2"/>
      <c r="N514" s="221"/>
      <c r="O514" s="2"/>
      <c r="P514" s="221"/>
      <c r="Q514" s="2"/>
      <c r="R514" s="221"/>
      <c r="S514" s="2"/>
      <c r="T514" s="169" t="str">
        <f t="shared" si="45"/>
        <v/>
      </c>
      <c r="U514" s="39" t="str">
        <f t="shared" si="46"/>
        <v/>
      </c>
      <c r="V514" s="170"/>
      <c r="W514" s="40"/>
      <c r="X514" s="41" t="str">
        <f t="shared" si="47"/>
        <v/>
      </c>
      <c r="Y514" s="205" t="str">
        <f t="shared" si="42"/>
        <v/>
      </c>
      <c r="Z514" s="205" t="str">
        <f t="shared" si="43"/>
        <v/>
      </c>
      <c r="AA514" s="163">
        <f t="shared" si="44"/>
        <v>0</v>
      </c>
    </row>
    <row r="515" spans="1:27" ht="26.1" customHeight="1" thickTop="1" thickBot="1">
      <c r="A515" s="32"/>
      <c r="B515" s="33"/>
      <c r="C515" s="32"/>
      <c r="D515" s="218"/>
      <c r="E515" s="219"/>
      <c r="F515" s="220"/>
      <c r="G515" s="34"/>
      <c r="H515" s="221"/>
      <c r="I515" s="2"/>
      <c r="J515" s="221"/>
      <c r="K515" s="2"/>
      <c r="L515" s="221"/>
      <c r="M515" s="2"/>
      <c r="N515" s="221"/>
      <c r="O515" s="2"/>
      <c r="P515" s="221"/>
      <c r="Q515" s="2"/>
      <c r="R515" s="221"/>
      <c r="S515" s="2"/>
      <c r="T515" s="169" t="str">
        <f t="shared" si="45"/>
        <v/>
      </c>
      <c r="U515" s="39" t="str">
        <f t="shared" si="46"/>
        <v/>
      </c>
      <c r="V515" s="170"/>
      <c r="W515" s="40"/>
      <c r="X515" s="41" t="str">
        <f t="shared" si="47"/>
        <v/>
      </c>
      <c r="Y515" s="205" t="str">
        <f t="shared" si="42"/>
        <v/>
      </c>
      <c r="Z515" s="205" t="str">
        <f t="shared" si="43"/>
        <v/>
      </c>
      <c r="AA515" s="163">
        <f t="shared" si="44"/>
        <v>0</v>
      </c>
    </row>
    <row r="516" spans="1:27" ht="26.1" customHeight="1" thickTop="1" thickBot="1">
      <c r="A516" s="32"/>
      <c r="B516" s="33"/>
      <c r="C516" s="32"/>
      <c r="D516" s="218"/>
      <c r="E516" s="219"/>
      <c r="F516" s="220"/>
      <c r="G516" s="34"/>
      <c r="H516" s="221"/>
      <c r="I516" s="2"/>
      <c r="J516" s="221"/>
      <c r="K516" s="2"/>
      <c r="L516" s="221"/>
      <c r="M516" s="2"/>
      <c r="N516" s="221"/>
      <c r="O516" s="2"/>
      <c r="P516" s="221"/>
      <c r="Q516" s="2"/>
      <c r="R516" s="221"/>
      <c r="S516" s="2"/>
      <c r="T516" s="169" t="str">
        <f t="shared" si="45"/>
        <v/>
      </c>
      <c r="U516" s="39" t="str">
        <f t="shared" si="46"/>
        <v/>
      </c>
      <c r="V516" s="170"/>
      <c r="W516" s="40"/>
      <c r="X516" s="41" t="str">
        <f t="shared" si="47"/>
        <v/>
      </c>
      <c r="Y516" s="205" t="str">
        <f t="shared" si="42"/>
        <v/>
      </c>
      <c r="Z516" s="205" t="str">
        <f t="shared" si="43"/>
        <v/>
      </c>
      <c r="AA516" s="163">
        <f t="shared" si="44"/>
        <v>0</v>
      </c>
    </row>
    <row r="517" spans="1:27" ht="26.1" customHeight="1" thickTop="1" thickBot="1">
      <c r="A517" s="32"/>
      <c r="B517" s="33"/>
      <c r="C517" s="32"/>
      <c r="D517" s="218"/>
      <c r="E517" s="219"/>
      <c r="F517" s="220"/>
      <c r="G517" s="34"/>
      <c r="H517" s="221"/>
      <c r="I517" s="2"/>
      <c r="J517" s="221"/>
      <c r="K517" s="2"/>
      <c r="L517" s="221"/>
      <c r="M517" s="2"/>
      <c r="N517" s="221"/>
      <c r="O517" s="2"/>
      <c r="P517" s="221"/>
      <c r="Q517" s="2"/>
      <c r="R517" s="221"/>
      <c r="S517" s="2"/>
      <c r="T517" s="169" t="str">
        <f t="shared" si="45"/>
        <v/>
      </c>
      <c r="U517" s="39" t="str">
        <f t="shared" si="46"/>
        <v/>
      </c>
      <c r="V517" s="170"/>
      <c r="W517" s="40"/>
      <c r="X517" s="41" t="str">
        <f t="shared" si="47"/>
        <v/>
      </c>
      <c r="Y517" s="205" t="str">
        <f t="shared" si="42"/>
        <v/>
      </c>
      <c r="Z517" s="205" t="str">
        <f t="shared" si="43"/>
        <v/>
      </c>
      <c r="AA517" s="163">
        <f t="shared" si="44"/>
        <v>0</v>
      </c>
    </row>
    <row r="518" spans="1:27" ht="26.1" customHeight="1" thickTop="1" thickBot="1">
      <c r="A518" s="32"/>
      <c r="B518" s="33"/>
      <c r="C518" s="32"/>
      <c r="D518" s="218"/>
      <c r="E518" s="219"/>
      <c r="F518" s="220"/>
      <c r="G518" s="34"/>
      <c r="H518" s="221"/>
      <c r="I518" s="2"/>
      <c r="J518" s="221"/>
      <c r="K518" s="2"/>
      <c r="L518" s="221"/>
      <c r="M518" s="2"/>
      <c r="N518" s="221"/>
      <c r="O518" s="2"/>
      <c r="P518" s="221"/>
      <c r="Q518" s="2"/>
      <c r="R518" s="221"/>
      <c r="S518" s="2"/>
      <c r="T518" s="169" t="str">
        <f t="shared" si="45"/>
        <v/>
      </c>
      <c r="U518" s="39" t="str">
        <f t="shared" si="46"/>
        <v/>
      </c>
      <c r="V518" s="170"/>
      <c r="W518" s="40"/>
      <c r="X518" s="41" t="str">
        <f t="shared" si="47"/>
        <v/>
      </c>
      <c r="Y518" s="205" t="str">
        <f t="shared" si="42"/>
        <v/>
      </c>
      <c r="Z518" s="205" t="str">
        <f t="shared" si="43"/>
        <v/>
      </c>
      <c r="AA518" s="163">
        <f t="shared" si="44"/>
        <v>0</v>
      </c>
    </row>
    <row r="519" spans="1:27" ht="26.1" customHeight="1" thickTop="1" thickBot="1">
      <c r="A519" s="32"/>
      <c r="B519" s="33"/>
      <c r="C519" s="32"/>
      <c r="D519" s="218"/>
      <c r="E519" s="219"/>
      <c r="F519" s="220"/>
      <c r="G519" s="34"/>
      <c r="H519" s="221"/>
      <c r="I519" s="2"/>
      <c r="J519" s="221"/>
      <c r="K519" s="2"/>
      <c r="L519" s="221"/>
      <c r="M519" s="2"/>
      <c r="N519" s="221"/>
      <c r="O519" s="2"/>
      <c r="P519" s="221"/>
      <c r="Q519" s="2"/>
      <c r="R519" s="221"/>
      <c r="S519" s="2"/>
      <c r="T519" s="169" t="str">
        <f t="shared" si="45"/>
        <v/>
      </c>
      <c r="U519" s="39" t="str">
        <f t="shared" si="46"/>
        <v/>
      </c>
      <c r="V519" s="170"/>
      <c r="W519" s="40"/>
      <c r="X519" s="41" t="str">
        <f t="shared" si="47"/>
        <v/>
      </c>
      <c r="Y519" s="205" t="str">
        <f t="shared" si="42"/>
        <v/>
      </c>
      <c r="Z519" s="205" t="str">
        <f t="shared" si="43"/>
        <v/>
      </c>
      <c r="AA519" s="163">
        <f t="shared" si="44"/>
        <v>0</v>
      </c>
    </row>
    <row r="520" spans="1:27" ht="26.1" customHeight="1" thickTop="1" thickBot="1">
      <c r="A520" s="32"/>
      <c r="B520" s="33"/>
      <c r="C520" s="32"/>
      <c r="D520" s="218"/>
      <c r="E520" s="219"/>
      <c r="F520" s="220"/>
      <c r="G520" s="34"/>
      <c r="H520" s="221"/>
      <c r="I520" s="2"/>
      <c r="J520" s="221"/>
      <c r="K520" s="2"/>
      <c r="L520" s="221"/>
      <c r="M520" s="2"/>
      <c r="N520" s="221"/>
      <c r="O520" s="2"/>
      <c r="P520" s="221"/>
      <c r="Q520" s="2"/>
      <c r="R520" s="221"/>
      <c r="S520" s="2"/>
      <c r="T520" s="169" t="str">
        <f t="shared" si="45"/>
        <v/>
      </c>
      <c r="U520" s="39" t="str">
        <f t="shared" si="46"/>
        <v/>
      </c>
      <c r="V520" s="170"/>
      <c r="W520" s="40"/>
      <c r="X520" s="41" t="str">
        <f t="shared" si="47"/>
        <v/>
      </c>
      <c r="Y520" s="205" t="str">
        <f t="shared" si="42"/>
        <v/>
      </c>
      <c r="Z520" s="205" t="str">
        <f t="shared" si="43"/>
        <v/>
      </c>
      <c r="AA520" s="163">
        <f t="shared" si="44"/>
        <v>0</v>
      </c>
    </row>
    <row r="521" spans="1:27" ht="26.1" customHeight="1" thickTop="1" thickBot="1">
      <c r="A521" s="32"/>
      <c r="B521" s="33"/>
      <c r="C521" s="32"/>
      <c r="D521" s="218"/>
      <c r="E521" s="219"/>
      <c r="F521" s="220"/>
      <c r="G521" s="34"/>
      <c r="H521" s="221"/>
      <c r="I521" s="2"/>
      <c r="J521" s="221"/>
      <c r="K521" s="2"/>
      <c r="L521" s="221"/>
      <c r="M521" s="2"/>
      <c r="N521" s="221"/>
      <c r="O521" s="2"/>
      <c r="P521" s="221"/>
      <c r="Q521" s="2"/>
      <c r="R521" s="221"/>
      <c r="S521" s="2"/>
      <c r="T521" s="169" t="str">
        <f t="shared" si="45"/>
        <v/>
      </c>
      <c r="U521" s="39" t="str">
        <f t="shared" si="46"/>
        <v/>
      </c>
      <c r="V521" s="170"/>
      <c r="W521" s="40"/>
      <c r="X521" s="41" t="str">
        <f t="shared" si="47"/>
        <v/>
      </c>
      <c r="Y521" s="205" t="str">
        <f t="shared" si="42"/>
        <v/>
      </c>
      <c r="Z521" s="205" t="str">
        <f t="shared" si="43"/>
        <v/>
      </c>
      <c r="AA521" s="163">
        <f t="shared" si="44"/>
        <v>0</v>
      </c>
    </row>
    <row r="522" spans="1:27" ht="26.1" customHeight="1" thickTop="1" thickBot="1">
      <c r="A522" s="32"/>
      <c r="B522" s="33"/>
      <c r="C522" s="32"/>
      <c r="D522" s="218"/>
      <c r="E522" s="219"/>
      <c r="F522" s="220"/>
      <c r="G522" s="34"/>
      <c r="H522" s="221"/>
      <c r="I522" s="2"/>
      <c r="J522" s="221"/>
      <c r="K522" s="2"/>
      <c r="L522" s="221"/>
      <c r="M522" s="2"/>
      <c r="N522" s="221"/>
      <c r="O522" s="2"/>
      <c r="P522" s="221"/>
      <c r="Q522" s="2"/>
      <c r="R522" s="221"/>
      <c r="S522" s="2"/>
      <c r="T522" s="169" t="str">
        <f t="shared" si="45"/>
        <v/>
      </c>
      <c r="U522" s="39" t="str">
        <f t="shared" si="46"/>
        <v/>
      </c>
      <c r="V522" s="170"/>
      <c r="W522" s="40"/>
      <c r="X522" s="41" t="str">
        <f t="shared" si="47"/>
        <v/>
      </c>
      <c r="Y522" s="205" t="str">
        <f t="shared" si="42"/>
        <v/>
      </c>
      <c r="Z522" s="205" t="str">
        <f t="shared" si="43"/>
        <v/>
      </c>
      <c r="AA522" s="163">
        <f t="shared" si="44"/>
        <v>0</v>
      </c>
    </row>
    <row r="523" spans="1:27" ht="26.1" customHeight="1" thickTop="1" thickBot="1">
      <c r="A523" s="32"/>
      <c r="B523" s="33"/>
      <c r="C523" s="32"/>
      <c r="D523" s="218"/>
      <c r="E523" s="219"/>
      <c r="F523" s="220"/>
      <c r="G523" s="34"/>
      <c r="H523" s="221"/>
      <c r="I523" s="2"/>
      <c r="J523" s="221"/>
      <c r="K523" s="2"/>
      <c r="L523" s="221"/>
      <c r="M523" s="2"/>
      <c r="N523" s="221"/>
      <c r="O523" s="2"/>
      <c r="P523" s="221"/>
      <c r="Q523" s="2"/>
      <c r="R523" s="221"/>
      <c r="S523" s="2"/>
      <c r="T523" s="169" t="str">
        <f t="shared" si="45"/>
        <v/>
      </c>
      <c r="U523" s="39" t="str">
        <f t="shared" si="46"/>
        <v/>
      </c>
      <c r="V523" s="170"/>
      <c r="W523" s="40"/>
      <c r="X523" s="41" t="str">
        <f t="shared" si="47"/>
        <v/>
      </c>
      <c r="Y523" s="205" t="str">
        <f t="shared" si="42"/>
        <v/>
      </c>
      <c r="Z523" s="205" t="str">
        <f t="shared" si="43"/>
        <v/>
      </c>
      <c r="AA523" s="163">
        <f t="shared" si="44"/>
        <v>0</v>
      </c>
    </row>
    <row r="524" spans="1:27" ht="26.1" customHeight="1" thickTop="1" thickBot="1">
      <c r="A524" s="32"/>
      <c r="B524" s="33"/>
      <c r="C524" s="32"/>
      <c r="D524" s="218"/>
      <c r="E524" s="219"/>
      <c r="F524" s="220"/>
      <c r="G524" s="34"/>
      <c r="H524" s="221"/>
      <c r="I524" s="2"/>
      <c r="J524" s="221"/>
      <c r="K524" s="2"/>
      <c r="L524" s="221"/>
      <c r="M524" s="2"/>
      <c r="N524" s="221"/>
      <c r="O524" s="2"/>
      <c r="P524" s="221"/>
      <c r="Q524" s="2"/>
      <c r="R524" s="221"/>
      <c r="S524" s="2"/>
      <c r="T524" s="169" t="str">
        <f t="shared" si="45"/>
        <v/>
      </c>
      <c r="U524" s="39" t="str">
        <f t="shared" si="46"/>
        <v/>
      </c>
      <c r="V524" s="170"/>
      <c r="W524" s="40"/>
      <c r="X524" s="41" t="str">
        <f t="shared" si="47"/>
        <v/>
      </c>
      <c r="Y524" s="205" t="str">
        <f t="shared" si="42"/>
        <v/>
      </c>
      <c r="Z524" s="205" t="str">
        <f t="shared" si="43"/>
        <v/>
      </c>
      <c r="AA524" s="163">
        <f t="shared" si="44"/>
        <v>0</v>
      </c>
    </row>
    <row r="525" spans="1:27" ht="26.1" customHeight="1" thickTop="1" thickBot="1">
      <c r="A525" s="32"/>
      <c r="B525" s="33"/>
      <c r="C525" s="32"/>
      <c r="D525" s="218"/>
      <c r="E525" s="219"/>
      <c r="F525" s="220"/>
      <c r="G525" s="34"/>
      <c r="H525" s="221"/>
      <c r="I525" s="2"/>
      <c r="J525" s="221"/>
      <c r="K525" s="2"/>
      <c r="L525" s="221"/>
      <c r="M525" s="2"/>
      <c r="N525" s="221"/>
      <c r="O525" s="2"/>
      <c r="P525" s="221"/>
      <c r="Q525" s="2"/>
      <c r="R525" s="221"/>
      <c r="S525" s="2"/>
      <c r="T525" s="169" t="str">
        <f t="shared" si="45"/>
        <v/>
      </c>
      <c r="U525" s="39" t="str">
        <f t="shared" si="46"/>
        <v/>
      </c>
      <c r="V525" s="170"/>
      <c r="W525" s="40"/>
      <c r="X525" s="41" t="str">
        <f t="shared" si="47"/>
        <v/>
      </c>
      <c r="Y525" s="205" t="str">
        <f t="shared" si="42"/>
        <v/>
      </c>
      <c r="Z525" s="205" t="str">
        <f t="shared" si="43"/>
        <v/>
      </c>
      <c r="AA525" s="163">
        <f t="shared" si="44"/>
        <v>0</v>
      </c>
    </row>
    <row r="526" spans="1:27" ht="26.1" customHeight="1" thickTop="1" thickBot="1">
      <c r="A526" s="32"/>
      <c r="B526" s="33"/>
      <c r="C526" s="32"/>
      <c r="D526" s="218"/>
      <c r="E526" s="219"/>
      <c r="F526" s="220"/>
      <c r="G526" s="34"/>
      <c r="H526" s="221"/>
      <c r="I526" s="2"/>
      <c r="J526" s="221"/>
      <c r="K526" s="2"/>
      <c r="L526" s="221"/>
      <c r="M526" s="2"/>
      <c r="N526" s="221"/>
      <c r="O526" s="2"/>
      <c r="P526" s="221"/>
      <c r="Q526" s="2"/>
      <c r="R526" s="221"/>
      <c r="S526" s="2"/>
      <c r="T526" s="169" t="str">
        <f t="shared" si="45"/>
        <v/>
      </c>
      <c r="U526" s="39" t="str">
        <f t="shared" si="46"/>
        <v/>
      </c>
      <c r="V526" s="170"/>
      <c r="W526" s="40"/>
      <c r="X526" s="41" t="str">
        <f t="shared" si="47"/>
        <v/>
      </c>
      <c r="Y526" s="205" t="str">
        <f t="shared" ref="Y526:Y589" si="48">IF(AND(COUNTA(G526)=1,COUNTIF(T526:U526,"x")=0),1,"")</f>
        <v/>
      </c>
      <c r="Z526" s="205" t="str">
        <f t="shared" ref="Z526:Z589" si="49">IF(AND($Y526=1,F526="x"),1,"")</f>
        <v/>
      </c>
      <c r="AA526" s="163">
        <f t="shared" ref="AA526:AA589" si="50">IF(AND(U526="X",F526="X"),1,0)</f>
        <v>0</v>
      </c>
    </row>
    <row r="527" spans="1:27" ht="26.1" customHeight="1" thickTop="1" thickBot="1">
      <c r="A527" s="32"/>
      <c r="B527" s="33"/>
      <c r="C527" s="32"/>
      <c r="D527" s="218"/>
      <c r="E527" s="219"/>
      <c r="F527" s="220"/>
      <c r="G527" s="34"/>
      <c r="H527" s="221"/>
      <c r="I527" s="2"/>
      <c r="J527" s="221"/>
      <c r="K527" s="2"/>
      <c r="L527" s="221"/>
      <c r="M527" s="2"/>
      <c r="N527" s="221"/>
      <c r="O527" s="2"/>
      <c r="P527" s="221"/>
      <c r="Q527" s="2"/>
      <c r="R527" s="221"/>
      <c r="S527" s="2"/>
      <c r="T527" s="169" t="str">
        <f t="shared" ref="T527:T590" si="51">IF(AND(COUNTA(I527,K527,M527,O527,Q527,S527)=0,COUNTA(H527,J527,L527,N527,P527,R527)=6),"x","")</f>
        <v/>
      </c>
      <c r="U527" s="39" t="str">
        <f t="shared" ref="U527:U590" si="52">IF(COUNTA(I527,K527,M527,O527,Q527,S527)=1,"x","")</f>
        <v/>
      </c>
      <c r="V527" s="170"/>
      <c r="W527" s="40"/>
      <c r="X527" s="41" t="str">
        <f t="shared" ref="X527:X590" si="53">IF(AND(T527="x",U527="",V527&gt;0),EDATE(V527,$X$9),"")</f>
        <v/>
      </c>
      <c r="Y527" s="205" t="str">
        <f t="shared" si="48"/>
        <v/>
      </c>
      <c r="Z527" s="205" t="str">
        <f t="shared" si="49"/>
        <v/>
      </c>
      <c r="AA527" s="163">
        <f t="shared" si="50"/>
        <v>0</v>
      </c>
    </row>
    <row r="528" spans="1:27" ht="26.1" customHeight="1" thickTop="1" thickBot="1">
      <c r="A528" s="32"/>
      <c r="B528" s="33"/>
      <c r="C528" s="32"/>
      <c r="D528" s="218"/>
      <c r="E528" s="219"/>
      <c r="F528" s="220"/>
      <c r="G528" s="34"/>
      <c r="H528" s="221"/>
      <c r="I528" s="2"/>
      <c r="J528" s="221"/>
      <c r="K528" s="2"/>
      <c r="L528" s="221"/>
      <c r="M528" s="2"/>
      <c r="N528" s="221"/>
      <c r="O528" s="2"/>
      <c r="P528" s="221"/>
      <c r="Q528" s="2"/>
      <c r="R528" s="221"/>
      <c r="S528" s="2"/>
      <c r="T528" s="169" t="str">
        <f t="shared" si="51"/>
        <v/>
      </c>
      <c r="U528" s="39" t="str">
        <f t="shared" si="52"/>
        <v/>
      </c>
      <c r="V528" s="170"/>
      <c r="W528" s="40"/>
      <c r="X528" s="41" t="str">
        <f t="shared" si="53"/>
        <v/>
      </c>
      <c r="Y528" s="205" t="str">
        <f t="shared" si="48"/>
        <v/>
      </c>
      <c r="Z528" s="205" t="str">
        <f t="shared" si="49"/>
        <v/>
      </c>
      <c r="AA528" s="163">
        <f t="shared" si="50"/>
        <v>0</v>
      </c>
    </row>
    <row r="529" spans="1:27" ht="26.1" customHeight="1" thickTop="1" thickBot="1">
      <c r="A529" s="32"/>
      <c r="B529" s="33"/>
      <c r="C529" s="32"/>
      <c r="D529" s="218"/>
      <c r="E529" s="219"/>
      <c r="F529" s="220"/>
      <c r="G529" s="34"/>
      <c r="H529" s="221"/>
      <c r="I529" s="2"/>
      <c r="J529" s="221"/>
      <c r="K529" s="2"/>
      <c r="L529" s="221"/>
      <c r="M529" s="2"/>
      <c r="N529" s="221"/>
      <c r="O529" s="2"/>
      <c r="P529" s="221"/>
      <c r="Q529" s="2"/>
      <c r="R529" s="221"/>
      <c r="S529" s="2"/>
      <c r="T529" s="169" t="str">
        <f t="shared" si="51"/>
        <v/>
      </c>
      <c r="U529" s="39" t="str">
        <f t="shared" si="52"/>
        <v/>
      </c>
      <c r="V529" s="170"/>
      <c r="W529" s="40"/>
      <c r="X529" s="41" t="str">
        <f t="shared" si="53"/>
        <v/>
      </c>
      <c r="Y529" s="205" t="str">
        <f t="shared" si="48"/>
        <v/>
      </c>
      <c r="Z529" s="205" t="str">
        <f t="shared" si="49"/>
        <v/>
      </c>
      <c r="AA529" s="163">
        <f t="shared" si="50"/>
        <v>0</v>
      </c>
    </row>
    <row r="530" spans="1:27" ht="26.1" customHeight="1" thickTop="1" thickBot="1">
      <c r="A530" s="32"/>
      <c r="B530" s="33"/>
      <c r="C530" s="32"/>
      <c r="D530" s="218"/>
      <c r="E530" s="219"/>
      <c r="F530" s="220"/>
      <c r="G530" s="34"/>
      <c r="H530" s="221"/>
      <c r="I530" s="2"/>
      <c r="J530" s="221"/>
      <c r="K530" s="2"/>
      <c r="L530" s="221"/>
      <c r="M530" s="2"/>
      <c r="N530" s="221"/>
      <c r="O530" s="2"/>
      <c r="P530" s="221"/>
      <c r="Q530" s="2"/>
      <c r="R530" s="221"/>
      <c r="S530" s="2"/>
      <c r="T530" s="169" t="str">
        <f t="shared" si="51"/>
        <v/>
      </c>
      <c r="U530" s="39" t="str">
        <f t="shared" si="52"/>
        <v/>
      </c>
      <c r="V530" s="170"/>
      <c r="W530" s="40"/>
      <c r="X530" s="41" t="str">
        <f t="shared" si="53"/>
        <v/>
      </c>
      <c r="Y530" s="205" t="str">
        <f t="shared" si="48"/>
        <v/>
      </c>
      <c r="Z530" s="205" t="str">
        <f t="shared" si="49"/>
        <v/>
      </c>
      <c r="AA530" s="163">
        <f t="shared" si="50"/>
        <v>0</v>
      </c>
    </row>
    <row r="531" spans="1:27" ht="26.1" customHeight="1" thickTop="1" thickBot="1">
      <c r="A531" s="32"/>
      <c r="B531" s="33"/>
      <c r="C531" s="32"/>
      <c r="D531" s="218"/>
      <c r="E531" s="219"/>
      <c r="F531" s="220"/>
      <c r="G531" s="34"/>
      <c r="H531" s="221"/>
      <c r="I531" s="2"/>
      <c r="J531" s="221"/>
      <c r="K531" s="2"/>
      <c r="L531" s="221"/>
      <c r="M531" s="2"/>
      <c r="N531" s="221"/>
      <c r="O531" s="2"/>
      <c r="P531" s="221"/>
      <c r="Q531" s="2"/>
      <c r="R531" s="221"/>
      <c r="S531" s="2"/>
      <c r="T531" s="169" t="str">
        <f t="shared" si="51"/>
        <v/>
      </c>
      <c r="U531" s="39" t="str">
        <f t="shared" si="52"/>
        <v/>
      </c>
      <c r="V531" s="170"/>
      <c r="W531" s="40"/>
      <c r="X531" s="41" t="str">
        <f t="shared" si="53"/>
        <v/>
      </c>
      <c r="Y531" s="205" t="str">
        <f t="shared" si="48"/>
        <v/>
      </c>
      <c r="Z531" s="205" t="str">
        <f t="shared" si="49"/>
        <v/>
      </c>
      <c r="AA531" s="163">
        <f t="shared" si="50"/>
        <v>0</v>
      </c>
    </row>
    <row r="532" spans="1:27" ht="26.1" customHeight="1" thickTop="1" thickBot="1">
      <c r="A532" s="32"/>
      <c r="B532" s="33"/>
      <c r="C532" s="32"/>
      <c r="D532" s="218"/>
      <c r="E532" s="219"/>
      <c r="F532" s="220"/>
      <c r="G532" s="34"/>
      <c r="H532" s="221"/>
      <c r="I532" s="2"/>
      <c r="J532" s="221"/>
      <c r="K532" s="2"/>
      <c r="L532" s="221"/>
      <c r="M532" s="2"/>
      <c r="N532" s="221"/>
      <c r="O532" s="2"/>
      <c r="P532" s="221"/>
      <c r="Q532" s="2"/>
      <c r="R532" s="221"/>
      <c r="S532" s="2"/>
      <c r="T532" s="169" t="str">
        <f t="shared" si="51"/>
        <v/>
      </c>
      <c r="U532" s="39" t="str">
        <f t="shared" si="52"/>
        <v/>
      </c>
      <c r="V532" s="170"/>
      <c r="W532" s="40"/>
      <c r="X532" s="41" t="str">
        <f t="shared" si="53"/>
        <v/>
      </c>
      <c r="Y532" s="205" t="str">
        <f t="shared" si="48"/>
        <v/>
      </c>
      <c r="Z532" s="205" t="str">
        <f t="shared" si="49"/>
        <v/>
      </c>
      <c r="AA532" s="163">
        <f t="shared" si="50"/>
        <v>0</v>
      </c>
    </row>
    <row r="533" spans="1:27" ht="26.1" customHeight="1" thickTop="1" thickBot="1">
      <c r="A533" s="32"/>
      <c r="B533" s="33"/>
      <c r="C533" s="32"/>
      <c r="D533" s="218"/>
      <c r="E533" s="219"/>
      <c r="F533" s="220"/>
      <c r="G533" s="34"/>
      <c r="H533" s="221"/>
      <c r="I533" s="2"/>
      <c r="J533" s="221"/>
      <c r="K533" s="2"/>
      <c r="L533" s="221"/>
      <c r="M533" s="2"/>
      <c r="N533" s="221"/>
      <c r="O533" s="2"/>
      <c r="P533" s="221"/>
      <c r="Q533" s="2"/>
      <c r="R533" s="221"/>
      <c r="S533" s="2"/>
      <c r="T533" s="169" t="str">
        <f t="shared" si="51"/>
        <v/>
      </c>
      <c r="U533" s="39" t="str">
        <f t="shared" si="52"/>
        <v/>
      </c>
      <c r="V533" s="170"/>
      <c r="W533" s="40"/>
      <c r="X533" s="41" t="str">
        <f t="shared" si="53"/>
        <v/>
      </c>
      <c r="Y533" s="205" t="str">
        <f t="shared" si="48"/>
        <v/>
      </c>
      <c r="Z533" s="205" t="str">
        <f t="shared" si="49"/>
        <v/>
      </c>
      <c r="AA533" s="163">
        <f t="shared" si="50"/>
        <v>0</v>
      </c>
    </row>
    <row r="534" spans="1:27" ht="26.1" customHeight="1" thickTop="1" thickBot="1">
      <c r="A534" s="32"/>
      <c r="B534" s="33"/>
      <c r="C534" s="32"/>
      <c r="D534" s="218"/>
      <c r="E534" s="219"/>
      <c r="F534" s="220"/>
      <c r="G534" s="34"/>
      <c r="H534" s="221"/>
      <c r="I534" s="2"/>
      <c r="J534" s="221"/>
      <c r="K534" s="2"/>
      <c r="L534" s="221"/>
      <c r="M534" s="2"/>
      <c r="N534" s="221"/>
      <c r="O534" s="2"/>
      <c r="P534" s="221"/>
      <c r="Q534" s="2"/>
      <c r="R534" s="221"/>
      <c r="S534" s="2"/>
      <c r="T534" s="169" t="str">
        <f t="shared" si="51"/>
        <v/>
      </c>
      <c r="U534" s="39" t="str">
        <f t="shared" si="52"/>
        <v/>
      </c>
      <c r="V534" s="170"/>
      <c r="W534" s="40"/>
      <c r="X534" s="41" t="str">
        <f t="shared" si="53"/>
        <v/>
      </c>
      <c r="Y534" s="205" t="str">
        <f t="shared" si="48"/>
        <v/>
      </c>
      <c r="Z534" s="205" t="str">
        <f t="shared" si="49"/>
        <v/>
      </c>
      <c r="AA534" s="163">
        <f t="shared" si="50"/>
        <v>0</v>
      </c>
    </row>
    <row r="535" spans="1:27" ht="26.1" customHeight="1" thickTop="1" thickBot="1">
      <c r="A535" s="32"/>
      <c r="B535" s="33"/>
      <c r="C535" s="32"/>
      <c r="D535" s="218"/>
      <c r="E535" s="219"/>
      <c r="F535" s="220"/>
      <c r="G535" s="34"/>
      <c r="H535" s="221"/>
      <c r="I535" s="2"/>
      <c r="J535" s="221"/>
      <c r="K535" s="2"/>
      <c r="L535" s="221"/>
      <c r="M535" s="2"/>
      <c r="N535" s="221"/>
      <c r="O535" s="2"/>
      <c r="P535" s="221"/>
      <c r="Q535" s="2"/>
      <c r="R535" s="221"/>
      <c r="S535" s="2"/>
      <c r="T535" s="169" t="str">
        <f t="shared" si="51"/>
        <v/>
      </c>
      <c r="U535" s="39" t="str">
        <f t="shared" si="52"/>
        <v/>
      </c>
      <c r="V535" s="170"/>
      <c r="W535" s="40"/>
      <c r="X535" s="41" t="str">
        <f t="shared" si="53"/>
        <v/>
      </c>
      <c r="Y535" s="205" t="str">
        <f t="shared" si="48"/>
        <v/>
      </c>
      <c r="Z535" s="205" t="str">
        <f t="shared" si="49"/>
        <v/>
      </c>
      <c r="AA535" s="163">
        <f t="shared" si="50"/>
        <v>0</v>
      </c>
    </row>
    <row r="536" spans="1:27" ht="26.1" customHeight="1" thickTop="1" thickBot="1">
      <c r="A536" s="32"/>
      <c r="B536" s="33"/>
      <c r="C536" s="32"/>
      <c r="D536" s="218"/>
      <c r="E536" s="219"/>
      <c r="F536" s="220"/>
      <c r="G536" s="34"/>
      <c r="H536" s="221"/>
      <c r="I536" s="2"/>
      <c r="J536" s="221"/>
      <c r="K536" s="2"/>
      <c r="L536" s="221"/>
      <c r="M536" s="2"/>
      <c r="N536" s="221"/>
      <c r="O536" s="2"/>
      <c r="P536" s="221"/>
      <c r="Q536" s="2"/>
      <c r="R536" s="221"/>
      <c r="S536" s="2"/>
      <c r="T536" s="169" t="str">
        <f t="shared" si="51"/>
        <v/>
      </c>
      <c r="U536" s="39" t="str">
        <f t="shared" si="52"/>
        <v/>
      </c>
      <c r="V536" s="170"/>
      <c r="W536" s="40"/>
      <c r="X536" s="41" t="str">
        <f t="shared" si="53"/>
        <v/>
      </c>
      <c r="Y536" s="205" t="str">
        <f t="shared" si="48"/>
        <v/>
      </c>
      <c r="Z536" s="205" t="str">
        <f t="shared" si="49"/>
        <v/>
      </c>
      <c r="AA536" s="163">
        <f t="shared" si="50"/>
        <v>0</v>
      </c>
    </row>
    <row r="537" spans="1:27" ht="26.1" customHeight="1" thickTop="1" thickBot="1">
      <c r="A537" s="32"/>
      <c r="B537" s="33"/>
      <c r="C537" s="32"/>
      <c r="D537" s="218"/>
      <c r="E537" s="219"/>
      <c r="F537" s="220"/>
      <c r="G537" s="34"/>
      <c r="H537" s="221"/>
      <c r="I537" s="2"/>
      <c r="J537" s="221"/>
      <c r="K537" s="2"/>
      <c r="L537" s="221"/>
      <c r="M537" s="2"/>
      <c r="N537" s="221"/>
      <c r="O537" s="2"/>
      <c r="P537" s="221"/>
      <c r="Q537" s="2"/>
      <c r="R537" s="221"/>
      <c r="S537" s="2"/>
      <c r="T537" s="169" t="str">
        <f t="shared" si="51"/>
        <v/>
      </c>
      <c r="U537" s="39" t="str">
        <f t="shared" si="52"/>
        <v/>
      </c>
      <c r="V537" s="170"/>
      <c r="W537" s="40"/>
      <c r="X537" s="41" t="str">
        <f t="shared" si="53"/>
        <v/>
      </c>
      <c r="Y537" s="205" t="str">
        <f t="shared" si="48"/>
        <v/>
      </c>
      <c r="Z537" s="205" t="str">
        <f t="shared" si="49"/>
        <v/>
      </c>
      <c r="AA537" s="163">
        <f t="shared" si="50"/>
        <v>0</v>
      </c>
    </row>
    <row r="538" spans="1:27" ht="26.1" customHeight="1" thickTop="1" thickBot="1">
      <c r="A538" s="32"/>
      <c r="B538" s="33"/>
      <c r="C538" s="32"/>
      <c r="D538" s="218"/>
      <c r="E538" s="219"/>
      <c r="F538" s="220"/>
      <c r="G538" s="34"/>
      <c r="H538" s="221"/>
      <c r="I538" s="2"/>
      <c r="J538" s="221"/>
      <c r="K538" s="2"/>
      <c r="L538" s="221"/>
      <c r="M538" s="2"/>
      <c r="N538" s="221"/>
      <c r="O538" s="2"/>
      <c r="P538" s="221"/>
      <c r="Q538" s="2"/>
      <c r="R538" s="221"/>
      <c r="S538" s="2"/>
      <c r="T538" s="169" t="str">
        <f t="shared" si="51"/>
        <v/>
      </c>
      <c r="U538" s="39" t="str">
        <f t="shared" si="52"/>
        <v/>
      </c>
      <c r="V538" s="170"/>
      <c r="W538" s="40"/>
      <c r="X538" s="41" t="str">
        <f t="shared" si="53"/>
        <v/>
      </c>
      <c r="Y538" s="205" t="str">
        <f t="shared" si="48"/>
        <v/>
      </c>
      <c r="Z538" s="205" t="str">
        <f t="shared" si="49"/>
        <v/>
      </c>
      <c r="AA538" s="163">
        <f t="shared" si="50"/>
        <v>0</v>
      </c>
    </row>
    <row r="539" spans="1:27" ht="26.1" customHeight="1" thickTop="1" thickBot="1">
      <c r="A539" s="32"/>
      <c r="B539" s="33"/>
      <c r="C539" s="32"/>
      <c r="D539" s="218"/>
      <c r="E539" s="219"/>
      <c r="F539" s="220"/>
      <c r="G539" s="34"/>
      <c r="H539" s="221"/>
      <c r="I539" s="2"/>
      <c r="J539" s="221"/>
      <c r="K539" s="2"/>
      <c r="L539" s="221"/>
      <c r="M539" s="2"/>
      <c r="N539" s="221"/>
      <c r="O539" s="2"/>
      <c r="P539" s="221"/>
      <c r="Q539" s="2"/>
      <c r="R539" s="221"/>
      <c r="S539" s="2"/>
      <c r="T539" s="169" t="str">
        <f t="shared" si="51"/>
        <v/>
      </c>
      <c r="U539" s="39" t="str">
        <f t="shared" si="52"/>
        <v/>
      </c>
      <c r="V539" s="170"/>
      <c r="W539" s="40"/>
      <c r="X539" s="41" t="str">
        <f t="shared" si="53"/>
        <v/>
      </c>
      <c r="Y539" s="205" t="str">
        <f t="shared" si="48"/>
        <v/>
      </c>
      <c r="Z539" s="205" t="str">
        <f t="shared" si="49"/>
        <v/>
      </c>
      <c r="AA539" s="163">
        <f t="shared" si="50"/>
        <v>0</v>
      </c>
    </row>
    <row r="540" spans="1:27" ht="26.1" customHeight="1" thickTop="1" thickBot="1">
      <c r="A540" s="32"/>
      <c r="B540" s="33"/>
      <c r="C540" s="32"/>
      <c r="D540" s="218"/>
      <c r="E540" s="219"/>
      <c r="F540" s="220"/>
      <c r="G540" s="34"/>
      <c r="H540" s="221"/>
      <c r="I540" s="2"/>
      <c r="J540" s="221"/>
      <c r="K540" s="2"/>
      <c r="L540" s="221"/>
      <c r="M540" s="2"/>
      <c r="N540" s="221"/>
      <c r="O540" s="2"/>
      <c r="P540" s="221"/>
      <c r="Q540" s="2"/>
      <c r="R540" s="221"/>
      <c r="S540" s="2"/>
      <c r="T540" s="169" t="str">
        <f t="shared" si="51"/>
        <v/>
      </c>
      <c r="U540" s="39" t="str">
        <f t="shared" si="52"/>
        <v/>
      </c>
      <c r="V540" s="170"/>
      <c r="W540" s="40"/>
      <c r="X540" s="41" t="str">
        <f t="shared" si="53"/>
        <v/>
      </c>
      <c r="Y540" s="205" t="str">
        <f t="shared" si="48"/>
        <v/>
      </c>
      <c r="Z540" s="205" t="str">
        <f t="shared" si="49"/>
        <v/>
      </c>
      <c r="AA540" s="163">
        <f t="shared" si="50"/>
        <v>0</v>
      </c>
    </row>
    <row r="541" spans="1:27" ht="26.1" customHeight="1" thickTop="1" thickBot="1">
      <c r="A541" s="32"/>
      <c r="B541" s="33"/>
      <c r="C541" s="32"/>
      <c r="D541" s="218"/>
      <c r="E541" s="219"/>
      <c r="F541" s="220"/>
      <c r="G541" s="34"/>
      <c r="H541" s="221"/>
      <c r="I541" s="2"/>
      <c r="J541" s="221"/>
      <c r="K541" s="2"/>
      <c r="L541" s="221"/>
      <c r="M541" s="2"/>
      <c r="N541" s="221"/>
      <c r="O541" s="2"/>
      <c r="P541" s="221"/>
      <c r="Q541" s="2"/>
      <c r="R541" s="221"/>
      <c r="S541" s="2"/>
      <c r="T541" s="169" t="str">
        <f t="shared" si="51"/>
        <v/>
      </c>
      <c r="U541" s="39" t="str">
        <f t="shared" si="52"/>
        <v/>
      </c>
      <c r="V541" s="170"/>
      <c r="W541" s="40"/>
      <c r="X541" s="41" t="str">
        <f t="shared" si="53"/>
        <v/>
      </c>
      <c r="Y541" s="205" t="str">
        <f t="shared" si="48"/>
        <v/>
      </c>
      <c r="Z541" s="205" t="str">
        <f t="shared" si="49"/>
        <v/>
      </c>
      <c r="AA541" s="163">
        <f t="shared" si="50"/>
        <v>0</v>
      </c>
    </row>
    <row r="542" spans="1:27" ht="26.1" customHeight="1" thickTop="1" thickBot="1">
      <c r="A542" s="32"/>
      <c r="B542" s="33"/>
      <c r="C542" s="32"/>
      <c r="D542" s="218"/>
      <c r="E542" s="219"/>
      <c r="F542" s="220"/>
      <c r="G542" s="34"/>
      <c r="H542" s="221"/>
      <c r="I542" s="2"/>
      <c r="J542" s="221"/>
      <c r="K542" s="2"/>
      <c r="L542" s="221"/>
      <c r="M542" s="2"/>
      <c r="N542" s="221"/>
      <c r="O542" s="2"/>
      <c r="P542" s="221"/>
      <c r="Q542" s="2"/>
      <c r="R542" s="221"/>
      <c r="S542" s="2"/>
      <c r="T542" s="169" t="str">
        <f t="shared" si="51"/>
        <v/>
      </c>
      <c r="U542" s="39" t="str">
        <f t="shared" si="52"/>
        <v/>
      </c>
      <c r="V542" s="170"/>
      <c r="W542" s="40"/>
      <c r="X542" s="41" t="str">
        <f t="shared" si="53"/>
        <v/>
      </c>
      <c r="Y542" s="205" t="str">
        <f t="shared" si="48"/>
        <v/>
      </c>
      <c r="Z542" s="205" t="str">
        <f t="shared" si="49"/>
        <v/>
      </c>
      <c r="AA542" s="163">
        <f t="shared" si="50"/>
        <v>0</v>
      </c>
    </row>
    <row r="543" spans="1:27" ht="26.1" customHeight="1" thickTop="1" thickBot="1">
      <c r="A543" s="32"/>
      <c r="B543" s="33"/>
      <c r="C543" s="32"/>
      <c r="D543" s="218"/>
      <c r="E543" s="219"/>
      <c r="F543" s="220"/>
      <c r="G543" s="34"/>
      <c r="H543" s="221"/>
      <c r="I543" s="2"/>
      <c r="J543" s="221"/>
      <c r="K543" s="2"/>
      <c r="L543" s="221"/>
      <c r="M543" s="2"/>
      <c r="N543" s="221"/>
      <c r="O543" s="2"/>
      <c r="P543" s="221"/>
      <c r="Q543" s="2"/>
      <c r="R543" s="221"/>
      <c r="S543" s="2"/>
      <c r="T543" s="169" t="str">
        <f t="shared" si="51"/>
        <v/>
      </c>
      <c r="U543" s="39" t="str">
        <f t="shared" si="52"/>
        <v/>
      </c>
      <c r="V543" s="170"/>
      <c r="W543" s="40"/>
      <c r="X543" s="41" t="str">
        <f t="shared" si="53"/>
        <v/>
      </c>
      <c r="Y543" s="205" t="str">
        <f t="shared" si="48"/>
        <v/>
      </c>
      <c r="Z543" s="205" t="str">
        <f t="shared" si="49"/>
        <v/>
      </c>
      <c r="AA543" s="163">
        <f t="shared" si="50"/>
        <v>0</v>
      </c>
    </row>
    <row r="544" spans="1:27" ht="26.1" customHeight="1" thickTop="1" thickBot="1">
      <c r="A544" s="32"/>
      <c r="B544" s="33"/>
      <c r="C544" s="32"/>
      <c r="D544" s="218"/>
      <c r="E544" s="219"/>
      <c r="F544" s="220"/>
      <c r="G544" s="34"/>
      <c r="H544" s="221"/>
      <c r="I544" s="2"/>
      <c r="J544" s="221"/>
      <c r="K544" s="2"/>
      <c r="L544" s="221"/>
      <c r="M544" s="2"/>
      <c r="N544" s="221"/>
      <c r="O544" s="2"/>
      <c r="P544" s="221"/>
      <c r="Q544" s="2"/>
      <c r="R544" s="221"/>
      <c r="S544" s="2"/>
      <c r="T544" s="169" t="str">
        <f t="shared" si="51"/>
        <v/>
      </c>
      <c r="U544" s="39" t="str">
        <f t="shared" si="52"/>
        <v/>
      </c>
      <c r="V544" s="170"/>
      <c r="W544" s="40"/>
      <c r="X544" s="41" t="str">
        <f t="shared" si="53"/>
        <v/>
      </c>
      <c r="Y544" s="205" t="str">
        <f t="shared" si="48"/>
        <v/>
      </c>
      <c r="Z544" s="205" t="str">
        <f t="shared" si="49"/>
        <v/>
      </c>
      <c r="AA544" s="163">
        <f t="shared" si="50"/>
        <v>0</v>
      </c>
    </row>
    <row r="545" spans="1:27" ht="26.1" customHeight="1" thickTop="1" thickBot="1">
      <c r="A545" s="32"/>
      <c r="B545" s="33"/>
      <c r="C545" s="32"/>
      <c r="D545" s="218"/>
      <c r="E545" s="219"/>
      <c r="F545" s="220"/>
      <c r="G545" s="34"/>
      <c r="H545" s="221"/>
      <c r="I545" s="2"/>
      <c r="J545" s="221"/>
      <c r="K545" s="2"/>
      <c r="L545" s="221"/>
      <c r="M545" s="2"/>
      <c r="N545" s="221"/>
      <c r="O545" s="2"/>
      <c r="P545" s="221"/>
      <c r="Q545" s="2"/>
      <c r="R545" s="221"/>
      <c r="S545" s="2"/>
      <c r="T545" s="169" t="str">
        <f t="shared" si="51"/>
        <v/>
      </c>
      <c r="U545" s="39" t="str">
        <f t="shared" si="52"/>
        <v/>
      </c>
      <c r="V545" s="170"/>
      <c r="W545" s="40"/>
      <c r="X545" s="41" t="str">
        <f t="shared" si="53"/>
        <v/>
      </c>
      <c r="Y545" s="205" t="str">
        <f t="shared" si="48"/>
        <v/>
      </c>
      <c r="Z545" s="205" t="str">
        <f t="shared" si="49"/>
        <v/>
      </c>
      <c r="AA545" s="163">
        <f t="shared" si="50"/>
        <v>0</v>
      </c>
    </row>
    <row r="546" spans="1:27" ht="26.1" customHeight="1" thickTop="1" thickBot="1">
      <c r="A546" s="32"/>
      <c r="B546" s="33"/>
      <c r="C546" s="32"/>
      <c r="D546" s="218"/>
      <c r="E546" s="219"/>
      <c r="F546" s="220"/>
      <c r="G546" s="34"/>
      <c r="H546" s="221"/>
      <c r="I546" s="2"/>
      <c r="J546" s="221"/>
      <c r="K546" s="2"/>
      <c r="L546" s="221"/>
      <c r="M546" s="2"/>
      <c r="N546" s="221"/>
      <c r="O546" s="2"/>
      <c r="P546" s="221"/>
      <c r="Q546" s="2"/>
      <c r="R546" s="221"/>
      <c r="S546" s="2"/>
      <c r="T546" s="169" t="str">
        <f t="shared" si="51"/>
        <v/>
      </c>
      <c r="U546" s="39" t="str">
        <f t="shared" si="52"/>
        <v/>
      </c>
      <c r="V546" s="170"/>
      <c r="W546" s="40"/>
      <c r="X546" s="41" t="str">
        <f t="shared" si="53"/>
        <v/>
      </c>
      <c r="Y546" s="205" t="str">
        <f t="shared" si="48"/>
        <v/>
      </c>
      <c r="Z546" s="205" t="str">
        <f t="shared" si="49"/>
        <v/>
      </c>
      <c r="AA546" s="163">
        <f t="shared" si="50"/>
        <v>0</v>
      </c>
    </row>
    <row r="547" spans="1:27" ht="26.1" customHeight="1" thickTop="1" thickBot="1">
      <c r="A547" s="32"/>
      <c r="B547" s="33"/>
      <c r="C547" s="32"/>
      <c r="D547" s="218"/>
      <c r="E547" s="219"/>
      <c r="F547" s="220"/>
      <c r="G547" s="34"/>
      <c r="H547" s="221"/>
      <c r="I547" s="2"/>
      <c r="J547" s="221"/>
      <c r="K547" s="2"/>
      <c r="L547" s="221"/>
      <c r="M547" s="2"/>
      <c r="N547" s="221"/>
      <c r="O547" s="2"/>
      <c r="P547" s="221"/>
      <c r="Q547" s="2"/>
      <c r="R547" s="221"/>
      <c r="S547" s="2"/>
      <c r="T547" s="169" t="str">
        <f t="shared" si="51"/>
        <v/>
      </c>
      <c r="U547" s="39" t="str">
        <f t="shared" si="52"/>
        <v/>
      </c>
      <c r="V547" s="170"/>
      <c r="W547" s="40"/>
      <c r="X547" s="41" t="str">
        <f t="shared" si="53"/>
        <v/>
      </c>
      <c r="Y547" s="205" t="str">
        <f t="shared" si="48"/>
        <v/>
      </c>
      <c r="Z547" s="205" t="str">
        <f t="shared" si="49"/>
        <v/>
      </c>
      <c r="AA547" s="163">
        <f t="shared" si="50"/>
        <v>0</v>
      </c>
    </row>
    <row r="548" spans="1:27" ht="26.1" customHeight="1" thickTop="1" thickBot="1">
      <c r="A548" s="32"/>
      <c r="B548" s="33"/>
      <c r="C548" s="32"/>
      <c r="D548" s="218"/>
      <c r="E548" s="219"/>
      <c r="F548" s="220"/>
      <c r="G548" s="34"/>
      <c r="H548" s="221"/>
      <c r="I548" s="2"/>
      <c r="J548" s="221"/>
      <c r="K548" s="2"/>
      <c r="L548" s="221"/>
      <c r="M548" s="2"/>
      <c r="N548" s="221"/>
      <c r="O548" s="2"/>
      <c r="P548" s="221"/>
      <c r="Q548" s="2"/>
      <c r="R548" s="221"/>
      <c r="S548" s="2"/>
      <c r="T548" s="169" t="str">
        <f t="shared" si="51"/>
        <v/>
      </c>
      <c r="U548" s="39" t="str">
        <f t="shared" si="52"/>
        <v/>
      </c>
      <c r="V548" s="170"/>
      <c r="W548" s="40"/>
      <c r="X548" s="41" t="str">
        <f t="shared" si="53"/>
        <v/>
      </c>
      <c r="Y548" s="205" t="str">
        <f t="shared" si="48"/>
        <v/>
      </c>
      <c r="Z548" s="205" t="str">
        <f t="shared" si="49"/>
        <v/>
      </c>
      <c r="AA548" s="163">
        <f t="shared" si="50"/>
        <v>0</v>
      </c>
    </row>
    <row r="549" spans="1:27" ht="26.1" customHeight="1" thickTop="1" thickBot="1">
      <c r="A549" s="32"/>
      <c r="B549" s="33"/>
      <c r="C549" s="32"/>
      <c r="D549" s="218"/>
      <c r="E549" s="219"/>
      <c r="F549" s="220"/>
      <c r="G549" s="34"/>
      <c r="H549" s="221"/>
      <c r="I549" s="2"/>
      <c r="J549" s="221"/>
      <c r="K549" s="2"/>
      <c r="L549" s="221"/>
      <c r="M549" s="2"/>
      <c r="N549" s="221"/>
      <c r="O549" s="2"/>
      <c r="P549" s="221"/>
      <c r="Q549" s="2"/>
      <c r="R549" s="221"/>
      <c r="S549" s="2"/>
      <c r="T549" s="169" t="str">
        <f t="shared" si="51"/>
        <v/>
      </c>
      <c r="U549" s="39" t="str">
        <f t="shared" si="52"/>
        <v/>
      </c>
      <c r="V549" s="170"/>
      <c r="W549" s="40"/>
      <c r="X549" s="41" t="str">
        <f t="shared" si="53"/>
        <v/>
      </c>
      <c r="Y549" s="205" t="str">
        <f t="shared" si="48"/>
        <v/>
      </c>
      <c r="Z549" s="205" t="str">
        <f t="shared" si="49"/>
        <v/>
      </c>
      <c r="AA549" s="163">
        <f t="shared" si="50"/>
        <v>0</v>
      </c>
    </row>
    <row r="550" spans="1:27" ht="26.1" customHeight="1" thickTop="1" thickBot="1">
      <c r="A550" s="32"/>
      <c r="B550" s="33"/>
      <c r="C550" s="32"/>
      <c r="D550" s="218"/>
      <c r="E550" s="219"/>
      <c r="F550" s="220"/>
      <c r="G550" s="34"/>
      <c r="H550" s="221"/>
      <c r="I550" s="2"/>
      <c r="J550" s="221"/>
      <c r="K550" s="2"/>
      <c r="L550" s="221"/>
      <c r="M550" s="2"/>
      <c r="N550" s="221"/>
      <c r="O550" s="2"/>
      <c r="P550" s="221"/>
      <c r="Q550" s="2"/>
      <c r="R550" s="221"/>
      <c r="S550" s="2"/>
      <c r="T550" s="169" t="str">
        <f t="shared" si="51"/>
        <v/>
      </c>
      <c r="U550" s="39" t="str">
        <f t="shared" si="52"/>
        <v/>
      </c>
      <c r="V550" s="170"/>
      <c r="W550" s="40"/>
      <c r="X550" s="41" t="str">
        <f t="shared" si="53"/>
        <v/>
      </c>
      <c r="Y550" s="205" t="str">
        <f t="shared" si="48"/>
        <v/>
      </c>
      <c r="Z550" s="205" t="str">
        <f t="shared" si="49"/>
        <v/>
      </c>
      <c r="AA550" s="163">
        <f t="shared" si="50"/>
        <v>0</v>
      </c>
    </row>
    <row r="551" spans="1:27" ht="26.1" customHeight="1" thickTop="1" thickBot="1">
      <c r="A551" s="32"/>
      <c r="B551" s="33"/>
      <c r="C551" s="32"/>
      <c r="D551" s="218"/>
      <c r="E551" s="219"/>
      <c r="F551" s="220"/>
      <c r="G551" s="34"/>
      <c r="H551" s="221"/>
      <c r="I551" s="2"/>
      <c r="J551" s="221"/>
      <c r="K551" s="2"/>
      <c r="L551" s="221"/>
      <c r="M551" s="2"/>
      <c r="N551" s="221"/>
      <c r="O551" s="2"/>
      <c r="P551" s="221"/>
      <c r="Q551" s="2"/>
      <c r="R551" s="221"/>
      <c r="S551" s="2"/>
      <c r="T551" s="169" t="str">
        <f t="shared" si="51"/>
        <v/>
      </c>
      <c r="U551" s="39" t="str">
        <f t="shared" si="52"/>
        <v/>
      </c>
      <c r="V551" s="170"/>
      <c r="W551" s="40"/>
      <c r="X551" s="41" t="str">
        <f t="shared" si="53"/>
        <v/>
      </c>
      <c r="Y551" s="205" t="str">
        <f t="shared" si="48"/>
        <v/>
      </c>
      <c r="Z551" s="205" t="str">
        <f t="shared" si="49"/>
        <v/>
      </c>
      <c r="AA551" s="163">
        <f t="shared" si="50"/>
        <v>0</v>
      </c>
    </row>
    <row r="552" spans="1:27" ht="26.1" customHeight="1" thickTop="1" thickBot="1">
      <c r="A552" s="32"/>
      <c r="B552" s="33"/>
      <c r="C552" s="32"/>
      <c r="D552" s="218"/>
      <c r="E552" s="219"/>
      <c r="F552" s="220"/>
      <c r="G552" s="34"/>
      <c r="H552" s="221"/>
      <c r="I552" s="2"/>
      <c r="J552" s="221"/>
      <c r="K552" s="2"/>
      <c r="L552" s="221"/>
      <c r="M552" s="2"/>
      <c r="N552" s="221"/>
      <c r="O552" s="2"/>
      <c r="P552" s="221"/>
      <c r="Q552" s="2"/>
      <c r="R552" s="221"/>
      <c r="S552" s="2"/>
      <c r="T552" s="169" t="str">
        <f t="shared" si="51"/>
        <v/>
      </c>
      <c r="U552" s="39" t="str">
        <f t="shared" si="52"/>
        <v/>
      </c>
      <c r="V552" s="170"/>
      <c r="W552" s="40"/>
      <c r="X552" s="41" t="str">
        <f t="shared" si="53"/>
        <v/>
      </c>
      <c r="Y552" s="205" t="str">
        <f t="shared" si="48"/>
        <v/>
      </c>
      <c r="Z552" s="205" t="str">
        <f t="shared" si="49"/>
        <v/>
      </c>
      <c r="AA552" s="163">
        <f t="shared" si="50"/>
        <v>0</v>
      </c>
    </row>
    <row r="553" spans="1:27" ht="26.1" customHeight="1" thickTop="1" thickBot="1">
      <c r="A553" s="32"/>
      <c r="B553" s="33"/>
      <c r="C553" s="32"/>
      <c r="D553" s="218"/>
      <c r="E553" s="219"/>
      <c r="F553" s="220"/>
      <c r="G553" s="34"/>
      <c r="H553" s="221"/>
      <c r="I553" s="2"/>
      <c r="J553" s="221"/>
      <c r="K553" s="2"/>
      <c r="L553" s="221"/>
      <c r="M553" s="2"/>
      <c r="N553" s="221"/>
      <c r="O553" s="2"/>
      <c r="P553" s="221"/>
      <c r="Q553" s="2"/>
      <c r="R553" s="221"/>
      <c r="S553" s="2"/>
      <c r="T553" s="169" t="str">
        <f t="shared" si="51"/>
        <v/>
      </c>
      <c r="U553" s="39" t="str">
        <f t="shared" si="52"/>
        <v/>
      </c>
      <c r="V553" s="170"/>
      <c r="W553" s="40"/>
      <c r="X553" s="41" t="str">
        <f t="shared" si="53"/>
        <v/>
      </c>
      <c r="Y553" s="205" t="str">
        <f t="shared" si="48"/>
        <v/>
      </c>
      <c r="Z553" s="205" t="str">
        <f t="shared" si="49"/>
        <v/>
      </c>
      <c r="AA553" s="163">
        <f t="shared" si="50"/>
        <v>0</v>
      </c>
    </row>
    <row r="554" spans="1:27" ht="26.1" customHeight="1" thickTop="1" thickBot="1">
      <c r="A554" s="32"/>
      <c r="B554" s="33"/>
      <c r="C554" s="32"/>
      <c r="D554" s="218"/>
      <c r="E554" s="219"/>
      <c r="F554" s="220"/>
      <c r="G554" s="34"/>
      <c r="H554" s="221"/>
      <c r="I554" s="2"/>
      <c r="J554" s="221"/>
      <c r="K554" s="2"/>
      <c r="L554" s="221"/>
      <c r="M554" s="2"/>
      <c r="N554" s="221"/>
      <c r="O554" s="2"/>
      <c r="P554" s="221"/>
      <c r="Q554" s="2"/>
      <c r="R554" s="221"/>
      <c r="S554" s="2"/>
      <c r="T554" s="169" t="str">
        <f t="shared" si="51"/>
        <v/>
      </c>
      <c r="U554" s="39" t="str">
        <f t="shared" si="52"/>
        <v/>
      </c>
      <c r="V554" s="170"/>
      <c r="W554" s="40"/>
      <c r="X554" s="41" t="str">
        <f t="shared" si="53"/>
        <v/>
      </c>
      <c r="Y554" s="205" t="str">
        <f t="shared" si="48"/>
        <v/>
      </c>
      <c r="Z554" s="205" t="str">
        <f t="shared" si="49"/>
        <v/>
      </c>
      <c r="AA554" s="163">
        <f t="shared" si="50"/>
        <v>0</v>
      </c>
    </row>
    <row r="555" spans="1:27" ht="26.1" customHeight="1" thickTop="1" thickBot="1">
      <c r="A555" s="32"/>
      <c r="B555" s="33"/>
      <c r="C555" s="32"/>
      <c r="D555" s="218"/>
      <c r="E555" s="219"/>
      <c r="F555" s="220"/>
      <c r="G555" s="34"/>
      <c r="H555" s="221"/>
      <c r="I555" s="2"/>
      <c r="J555" s="221"/>
      <c r="K555" s="2"/>
      <c r="L555" s="221"/>
      <c r="M555" s="2"/>
      <c r="N555" s="221"/>
      <c r="O555" s="2"/>
      <c r="P555" s="221"/>
      <c r="Q555" s="2"/>
      <c r="R555" s="221"/>
      <c r="S555" s="2"/>
      <c r="T555" s="169" t="str">
        <f t="shared" si="51"/>
        <v/>
      </c>
      <c r="U555" s="39" t="str">
        <f t="shared" si="52"/>
        <v/>
      </c>
      <c r="V555" s="170"/>
      <c r="W555" s="40"/>
      <c r="X555" s="41" t="str">
        <f t="shared" si="53"/>
        <v/>
      </c>
      <c r="Y555" s="205" t="str">
        <f t="shared" si="48"/>
        <v/>
      </c>
      <c r="Z555" s="205" t="str">
        <f t="shared" si="49"/>
        <v/>
      </c>
      <c r="AA555" s="163">
        <f t="shared" si="50"/>
        <v>0</v>
      </c>
    </row>
    <row r="556" spans="1:27" ht="26.1" customHeight="1" thickTop="1" thickBot="1">
      <c r="A556" s="32"/>
      <c r="B556" s="33"/>
      <c r="C556" s="32"/>
      <c r="D556" s="218"/>
      <c r="E556" s="219"/>
      <c r="F556" s="220"/>
      <c r="G556" s="34"/>
      <c r="H556" s="221"/>
      <c r="I556" s="2"/>
      <c r="J556" s="221"/>
      <c r="K556" s="2"/>
      <c r="L556" s="221"/>
      <c r="M556" s="2"/>
      <c r="N556" s="221"/>
      <c r="O556" s="2"/>
      <c r="P556" s="221"/>
      <c r="Q556" s="2"/>
      <c r="R556" s="221"/>
      <c r="S556" s="2"/>
      <c r="T556" s="169" t="str">
        <f t="shared" si="51"/>
        <v/>
      </c>
      <c r="U556" s="39" t="str">
        <f t="shared" si="52"/>
        <v/>
      </c>
      <c r="V556" s="170"/>
      <c r="W556" s="40"/>
      <c r="X556" s="41" t="str">
        <f t="shared" si="53"/>
        <v/>
      </c>
      <c r="Y556" s="205" t="str">
        <f t="shared" si="48"/>
        <v/>
      </c>
      <c r="Z556" s="205" t="str">
        <f t="shared" si="49"/>
        <v/>
      </c>
      <c r="AA556" s="163">
        <f t="shared" si="50"/>
        <v>0</v>
      </c>
    </row>
    <row r="557" spans="1:27" ht="26.1" customHeight="1" thickTop="1" thickBot="1">
      <c r="A557" s="32"/>
      <c r="B557" s="33"/>
      <c r="C557" s="32"/>
      <c r="D557" s="218"/>
      <c r="E557" s="219"/>
      <c r="F557" s="220"/>
      <c r="G557" s="34"/>
      <c r="H557" s="221"/>
      <c r="I557" s="2"/>
      <c r="J557" s="221"/>
      <c r="K557" s="2"/>
      <c r="L557" s="221"/>
      <c r="M557" s="2"/>
      <c r="N557" s="221"/>
      <c r="O557" s="2"/>
      <c r="P557" s="221"/>
      <c r="Q557" s="2"/>
      <c r="R557" s="221"/>
      <c r="S557" s="2"/>
      <c r="T557" s="169" t="str">
        <f t="shared" si="51"/>
        <v/>
      </c>
      <c r="U557" s="39" t="str">
        <f t="shared" si="52"/>
        <v/>
      </c>
      <c r="V557" s="170"/>
      <c r="W557" s="40"/>
      <c r="X557" s="41" t="str">
        <f t="shared" si="53"/>
        <v/>
      </c>
      <c r="Y557" s="205" t="str">
        <f t="shared" si="48"/>
        <v/>
      </c>
      <c r="Z557" s="205" t="str">
        <f t="shared" si="49"/>
        <v/>
      </c>
      <c r="AA557" s="163">
        <f t="shared" si="50"/>
        <v>0</v>
      </c>
    </row>
    <row r="558" spans="1:27" ht="26.1" customHeight="1" thickTop="1" thickBot="1">
      <c r="A558" s="32"/>
      <c r="B558" s="33"/>
      <c r="C558" s="32"/>
      <c r="D558" s="218"/>
      <c r="E558" s="219"/>
      <c r="F558" s="220"/>
      <c r="G558" s="34"/>
      <c r="H558" s="221"/>
      <c r="I558" s="2"/>
      <c r="J558" s="221"/>
      <c r="K558" s="2"/>
      <c r="L558" s="221"/>
      <c r="M558" s="2"/>
      <c r="N558" s="221"/>
      <c r="O558" s="2"/>
      <c r="P558" s="221"/>
      <c r="Q558" s="2"/>
      <c r="R558" s="221"/>
      <c r="S558" s="2"/>
      <c r="T558" s="169" t="str">
        <f t="shared" si="51"/>
        <v/>
      </c>
      <c r="U558" s="39" t="str">
        <f t="shared" si="52"/>
        <v/>
      </c>
      <c r="V558" s="170"/>
      <c r="W558" s="40"/>
      <c r="X558" s="41" t="str">
        <f t="shared" si="53"/>
        <v/>
      </c>
      <c r="Y558" s="205" t="str">
        <f t="shared" si="48"/>
        <v/>
      </c>
      <c r="Z558" s="205" t="str">
        <f t="shared" si="49"/>
        <v/>
      </c>
      <c r="AA558" s="163">
        <f t="shared" si="50"/>
        <v>0</v>
      </c>
    </row>
    <row r="559" spans="1:27" ht="26.1" customHeight="1" thickTop="1" thickBot="1">
      <c r="A559" s="32"/>
      <c r="B559" s="33"/>
      <c r="C559" s="32"/>
      <c r="D559" s="218"/>
      <c r="E559" s="219"/>
      <c r="F559" s="220"/>
      <c r="G559" s="34"/>
      <c r="H559" s="221"/>
      <c r="I559" s="2"/>
      <c r="J559" s="221"/>
      <c r="K559" s="2"/>
      <c r="L559" s="221"/>
      <c r="M559" s="2"/>
      <c r="N559" s="221"/>
      <c r="O559" s="2"/>
      <c r="P559" s="221"/>
      <c r="Q559" s="2"/>
      <c r="R559" s="221"/>
      <c r="S559" s="2"/>
      <c r="T559" s="169" t="str">
        <f t="shared" si="51"/>
        <v/>
      </c>
      <c r="U559" s="39" t="str">
        <f t="shared" si="52"/>
        <v/>
      </c>
      <c r="V559" s="170"/>
      <c r="W559" s="40"/>
      <c r="X559" s="41" t="str">
        <f t="shared" si="53"/>
        <v/>
      </c>
      <c r="Y559" s="205" t="str">
        <f t="shared" si="48"/>
        <v/>
      </c>
      <c r="Z559" s="205" t="str">
        <f t="shared" si="49"/>
        <v/>
      </c>
      <c r="AA559" s="163">
        <f t="shared" si="50"/>
        <v>0</v>
      </c>
    </row>
    <row r="560" spans="1:27" ht="26.1" customHeight="1" thickTop="1" thickBot="1">
      <c r="A560" s="32"/>
      <c r="B560" s="33"/>
      <c r="C560" s="32"/>
      <c r="D560" s="218"/>
      <c r="E560" s="219"/>
      <c r="F560" s="220"/>
      <c r="G560" s="34"/>
      <c r="H560" s="221"/>
      <c r="I560" s="2"/>
      <c r="J560" s="221"/>
      <c r="K560" s="2"/>
      <c r="L560" s="221"/>
      <c r="M560" s="2"/>
      <c r="N560" s="221"/>
      <c r="O560" s="2"/>
      <c r="P560" s="221"/>
      <c r="Q560" s="2"/>
      <c r="R560" s="221"/>
      <c r="S560" s="2"/>
      <c r="T560" s="169" t="str">
        <f t="shared" si="51"/>
        <v/>
      </c>
      <c r="U560" s="39" t="str">
        <f t="shared" si="52"/>
        <v/>
      </c>
      <c r="V560" s="170"/>
      <c r="W560" s="40"/>
      <c r="X560" s="41" t="str">
        <f t="shared" si="53"/>
        <v/>
      </c>
      <c r="Y560" s="205" t="str">
        <f t="shared" si="48"/>
        <v/>
      </c>
      <c r="Z560" s="205" t="str">
        <f t="shared" si="49"/>
        <v/>
      </c>
      <c r="AA560" s="163">
        <f t="shared" si="50"/>
        <v>0</v>
      </c>
    </row>
    <row r="561" spans="1:27" ht="26.1" customHeight="1" thickTop="1" thickBot="1">
      <c r="A561" s="32"/>
      <c r="B561" s="33"/>
      <c r="C561" s="32"/>
      <c r="D561" s="218"/>
      <c r="E561" s="219"/>
      <c r="F561" s="220"/>
      <c r="G561" s="34"/>
      <c r="H561" s="221"/>
      <c r="I561" s="2"/>
      <c r="J561" s="221"/>
      <c r="K561" s="2"/>
      <c r="L561" s="221"/>
      <c r="M561" s="2"/>
      <c r="N561" s="221"/>
      <c r="O561" s="2"/>
      <c r="P561" s="221"/>
      <c r="Q561" s="2"/>
      <c r="R561" s="221"/>
      <c r="S561" s="2"/>
      <c r="T561" s="169" t="str">
        <f t="shared" si="51"/>
        <v/>
      </c>
      <c r="U561" s="39" t="str">
        <f t="shared" si="52"/>
        <v/>
      </c>
      <c r="V561" s="170"/>
      <c r="W561" s="40"/>
      <c r="X561" s="41" t="str">
        <f t="shared" si="53"/>
        <v/>
      </c>
      <c r="Y561" s="205" t="str">
        <f t="shared" si="48"/>
        <v/>
      </c>
      <c r="Z561" s="205" t="str">
        <f t="shared" si="49"/>
        <v/>
      </c>
      <c r="AA561" s="163">
        <f t="shared" si="50"/>
        <v>0</v>
      </c>
    </row>
    <row r="562" spans="1:27" ht="26.1" customHeight="1" thickTop="1" thickBot="1">
      <c r="A562" s="32"/>
      <c r="B562" s="33"/>
      <c r="C562" s="32"/>
      <c r="D562" s="218"/>
      <c r="E562" s="219"/>
      <c r="F562" s="220"/>
      <c r="G562" s="34"/>
      <c r="H562" s="221"/>
      <c r="I562" s="2"/>
      <c r="J562" s="221"/>
      <c r="K562" s="2"/>
      <c r="L562" s="221"/>
      <c r="M562" s="2"/>
      <c r="N562" s="221"/>
      <c r="O562" s="2"/>
      <c r="P562" s="221"/>
      <c r="Q562" s="2"/>
      <c r="R562" s="221"/>
      <c r="S562" s="2"/>
      <c r="T562" s="169" t="str">
        <f t="shared" si="51"/>
        <v/>
      </c>
      <c r="U562" s="39" t="str">
        <f t="shared" si="52"/>
        <v/>
      </c>
      <c r="V562" s="170"/>
      <c r="W562" s="40"/>
      <c r="X562" s="41" t="str">
        <f t="shared" si="53"/>
        <v/>
      </c>
      <c r="Y562" s="205" t="str">
        <f t="shared" si="48"/>
        <v/>
      </c>
      <c r="Z562" s="205" t="str">
        <f t="shared" si="49"/>
        <v/>
      </c>
      <c r="AA562" s="163">
        <f t="shared" si="50"/>
        <v>0</v>
      </c>
    </row>
    <row r="563" spans="1:27" ht="26.1" customHeight="1" thickTop="1" thickBot="1">
      <c r="A563" s="32"/>
      <c r="B563" s="33"/>
      <c r="C563" s="32"/>
      <c r="D563" s="218"/>
      <c r="E563" s="219"/>
      <c r="F563" s="220"/>
      <c r="G563" s="34"/>
      <c r="H563" s="221"/>
      <c r="I563" s="2"/>
      <c r="J563" s="221"/>
      <c r="K563" s="2"/>
      <c r="L563" s="221"/>
      <c r="M563" s="2"/>
      <c r="N563" s="221"/>
      <c r="O563" s="2"/>
      <c r="P563" s="221"/>
      <c r="Q563" s="2"/>
      <c r="R563" s="221"/>
      <c r="S563" s="2"/>
      <c r="T563" s="169" t="str">
        <f t="shared" si="51"/>
        <v/>
      </c>
      <c r="U563" s="39" t="str">
        <f t="shared" si="52"/>
        <v/>
      </c>
      <c r="V563" s="170"/>
      <c r="W563" s="40"/>
      <c r="X563" s="41" t="str">
        <f t="shared" si="53"/>
        <v/>
      </c>
      <c r="Y563" s="205" t="str">
        <f t="shared" si="48"/>
        <v/>
      </c>
      <c r="Z563" s="205" t="str">
        <f t="shared" si="49"/>
        <v/>
      </c>
      <c r="AA563" s="163">
        <f t="shared" si="50"/>
        <v>0</v>
      </c>
    </row>
    <row r="564" spans="1:27" ht="26.1" customHeight="1" thickTop="1" thickBot="1">
      <c r="A564" s="32"/>
      <c r="B564" s="33"/>
      <c r="C564" s="32"/>
      <c r="D564" s="218"/>
      <c r="E564" s="219"/>
      <c r="F564" s="220"/>
      <c r="G564" s="34"/>
      <c r="H564" s="221"/>
      <c r="I564" s="2"/>
      <c r="J564" s="221"/>
      <c r="K564" s="2"/>
      <c r="L564" s="221"/>
      <c r="M564" s="2"/>
      <c r="N564" s="221"/>
      <c r="O564" s="2"/>
      <c r="P564" s="221"/>
      <c r="Q564" s="2"/>
      <c r="R564" s="221"/>
      <c r="S564" s="2"/>
      <c r="T564" s="169" t="str">
        <f t="shared" si="51"/>
        <v/>
      </c>
      <c r="U564" s="39" t="str">
        <f t="shared" si="52"/>
        <v/>
      </c>
      <c r="V564" s="170"/>
      <c r="W564" s="40"/>
      <c r="X564" s="41" t="str">
        <f t="shared" si="53"/>
        <v/>
      </c>
      <c r="Y564" s="205" t="str">
        <f t="shared" si="48"/>
        <v/>
      </c>
      <c r="Z564" s="205" t="str">
        <f t="shared" si="49"/>
        <v/>
      </c>
      <c r="AA564" s="163">
        <f t="shared" si="50"/>
        <v>0</v>
      </c>
    </row>
    <row r="565" spans="1:27" ht="26.1" customHeight="1" thickTop="1" thickBot="1">
      <c r="A565" s="32"/>
      <c r="B565" s="33"/>
      <c r="C565" s="32"/>
      <c r="D565" s="218"/>
      <c r="E565" s="219"/>
      <c r="F565" s="220"/>
      <c r="G565" s="34"/>
      <c r="H565" s="221"/>
      <c r="I565" s="2"/>
      <c r="J565" s="221"/>
      <c r="K565" s="2"/>
      <c r="L565" s="221"/>
      <c r="M565" s="2"/>
      <c r="N565" s="221"/>
      <c r="O565" s="2"/>
      <c r="P565" s="221"/>
      <c r="Q565" s="2"/>
      <c r="R565" s="221"/>
      <c r="S565" s="2"/>
      <c r="T565" s="169" t="str">
        <f t="shared" si="51"/>
        <v/>
      </c>
      <c r="U565" s="39" t="str">
        <f t="shared" si="52"/>
        <v/>
      </c>
      <c r="V565" s="170"/>
      <c r="W565" s="40"/>
      <c r="X565" s="41" t="str">
        <f t="shared" si="53"/>
        <v/>
      </c>
      <c r="Y565" s="205" t="str">
        <f t="shared" si="48"/>
        <v/>
      </c>
      <c r="Z565" s="205" t="str">
        <f t="shared" si="49"/>
        <v/>
      </c>
      <c r="AA565" s="163">
        <f t="shared" si="50"/>
        <v>0</v>
      </c>
    </row>
    <row r="566" spans="1:27" ht="26.1" customHeight="1" thickTop="1" thickBot="1">
      <c r="A566" s="32"/>
      <c r="B566" s="33"/>
      <c r="C566" s="32"/>
      <c r="D566" s="218"/>
      <c r="E566" s="219"/>
      <c r="F566" s="220"/>
      <c r="G566" s="34"/>
      <c r="H566" s="221"/>
      <c r="I566" s="2"/>
      <c r="J566" s="221"/>
      <c r="K566" s="2"/>
      <c r="L566" s="221"/>
      <c r="M566" s="2"/>
      <c r="N566" s="221"/>
      <c r="O566" s="2"/>
      <c r="P566" s="221"/>
      <c r="Q566" s="2"/>
      <c r="R566" s="221"/>
      <c r="S566" s="2"/>
      <c r="T566" s="169" t="str">
        <f t="shared" si="51"/>
        <v/>
      </c>
      <c r="U566" s="39" t="str">
        <f t="shared" si="52"/>
        <v/>
      </c>
      <c r="V566" s="170"/>
      <c r="W566" s="40"/>
      <c r="X566" s="41" t="str">
        <f t="shared" si="53"/>
        <v/>
      </c>
      <c r="Y566" s="205" t="str">
        <f t="shared" si="48"/>
        <v/>
      </c>
      <c r="Z566" s="205" t="str">
        <f t="shared" si="49"/>
        <v/>
      </c>
      <c r="AA566" s="163">
        <f t="shared" si="50"/>
        <v>0</v>
      </c>
    </row>
    <row r="567" spans="1:27" ht="26.1" customHeight="1" thickTop="1" thickBot="1">
      <c r="A567" s="32"/>
      <c r="B567" s="33"/>
      <c r="C567" s="32"/>
      <c r="D567" s="218"/>
      <c r="E567" s="219"/>
      <c r="F567" s="220"/>
      <c r="G567" s="34"/>
      <c r="H567" s="221"/>
      <c r="I567" s="2"/>
      <c r="J567" s="221"/>
      <c r="K567" s="2"/>
      <c r="L567" s="221"/>
      <c r="M567" s="2"/>
      <c r="N567" s="221"/>
      <c r="O567" s="2"/>
      <c r="P567" s="221"/>
      <c r="Q567" s="2"/>
      <c r="R567" s="221"/>
      <c r="S567" s="2"/>
      <c r="T567" s="169" t="str">
        <f t="shared" si="51"/>
        <v/>
      </c>
      <c r="U567" s="39" t="str">
        <f t="shared" si="52"/>
        <v/>
      </c>
      <c r="V567" s="170"/>
      <c r="W567" s="40"/>
      <c r="X567" s="41" t="str">
        <f t="shared" si="53"/>
        <v/>
      </c>
      <c r="Y567" s="205" t="str">
        <f t="shared" si="48"/>
        <v/>
      </c>
      <c r="Z567" s="205" t="str">
        <f t="shared" si="49"/>
        <v/>
      </c>
      <c r="AA567" s="163">
        <f t="shared" si="50"/>
        <v>0</v>
      </c>
    </row>
    <row r="568" spans="1:27" ht="26.1" customHeight="1" thickTop="1" thickBot="1">
      <c r="A568" s="32"/>
      <c r="B568" s="33"/>
      <c r="C568" s="32"/>
      <c r="D568" s="218"/>
      <c r="E568" s="219"/>
      <c r="F568" s="220"/>
      <c r="G568" s="34"/>
      <c r="H568" s="221"/>
      <c r="I568" s="2"/>
      <c r="J568" s="221"/>
      <c r="K568" s="2"/>
      <c r="L568" s="221"/>
      <c r="M568" s="2"/>
      <c r="N568" s="221"/>
      <c r="O568" s="2"/>
      <c r="P568" s="221"/>
      <c r="Q568" s="2"/>
      <c r="R568" s="221"/>
      <c r="S568" s="2"/>
      <c r="T568" s="169" t="str">
        <f t="shared" si="51"/>
        <v/>
      </c>
      <c r="U568" s="39" t="str">
        <f t="shared" si="52"/>
        <v/>
      </c>
      <c r="V568" s="170"/>
      <c r="W568" s="40"/>
      <c r="X568" s="41" t="str">
        <f t="shared" si="53"/>
        <v/>
      </c>
      <c r="Y568" s="205" t="str">
        <f t="shared" si="48"/>
        <v/>
      </c>
      <c r="Z568" s="205" t="str">
        <f t="shared" si="49"/>
        <v/>
      </c>
      <c r="AA568" s="163">
        <f t="shared" si="50"/>
        <v>0</v>
      </c>
    </row>
    <row r="569" spans="1:27" ht="26.1" customHeight="1" thickTop="1" thickBot="1">
      <c r="A569" s="32"/>
      <c r="B569" s="33"/>
      <c r="C569" s="32"/>
      <c r="D569" s="218"/>
      <c r="E569" s="219"/>
      <c r="F569" s="220"/>
      <c r="G569" s="34"/>
      <c r="H569" s="221"/>
      <c r="I569" s="2"/>
      <c r="J569" s="221"/>
      <c r="K569" s="2"/>
      <c r="L569" s="221"/>
      <c r="M569" s="2"/>
      <c r="N569" s="221"/>
      <c r="O569" s="2"/>
      <c r="P569" s="221"/>
      <c r="Q569" s="2"/>
      <c r="R569" s="221"/>
      <c r="S569" s="2"/>
      <c r="T569" s="169" t="str">
        <f t="shared" si="51"/>
        <v/>
      </c>
      <c r="U569" s="39" t="str">
        <f t="shared" si="52"/>
        <v/>
      </c>
      <c r="V569" s="170"/>
      <c r="W569" s="40"/>
      <c r="X569" s="41" t="str">
        <f t="shared" si="53"/>
        <v/>
      </c>
      <c r="Y569" s="205" t="str">
        <f t="shared" si="48"/>
        <v/>
      </c>
      <c r="Z569" s="205" t="str">
        <f t="shared" si="49"/>
        <v/>
      </c>
      <c r="AA569" s="163">
        <f t="shared" si="50"/>
        <v>0</v>
      </c>
    </row>
    <row r="570" spans="1:27" ht="26.1" customHeight="1" thickTop="1" thickBot="1">
      <c r="A570" s="32"/>
      <c r="B570" s="33"/>
      <c r="C570" s="32"/>
      <c r="D570" s="218"/>
      <c r="E570" s="219"/>
      <c r="F570" s="220"/>
      <c r="G570" s="34"/>
      <c r="H570" s="221"/>
      <c r="I570" s="2"/>
      <c r="J570" s="221"/>
      <c r="K570" s="2"/>
      <c r="L570" s="221"/>
      <c r="M570" s="2"/>
      <c r="N570" s="221"/>
      <c r="O570" s="2"/>
      <c r="P570" s="221"/>
      <c r="Q570" s="2"/>
      <c r="R570" s="221"/>
      <c r="S570" s="2"/>
      <c r="T570" s="169" t="str">
        <f t="shared" si="51"/>
        <v/>
      </c>
      <c r="U570" s="39" t="str">
        <f t="shared" si="52"/>
        <v/>
      </c>
      <c r="V570" s="170"/>
      <c r="W570" s="40"/>
      <c r="X570" s="41" t="str">
        <f t="shared" si="53"/>
        <v/>
      </c>
      <c r="Y570" s="205" t="str">
        <f t="shared" si="48"/>
        <v/>
      </c>
      <c r="Z570" s="205" t="str">
        <f t="shared" si="49"/>
        <v/>
      </c>
      <c r="AA570" s="163">
        <f t="shared" si="50"/>
        <v>0</v>
      </c>
    </row>
    <row r="571" spans="1:27" ht="26.1" customHeight="1" thickTop="1" thickBot="1">
      <c r="A571" s="32"/>
      <c r="B571" s="33"/>
      <c r="C571" s="32"/>
      <c r="D571" s="218"/>
      <c r="E571" s="219"/>
      <c r="F571" s="220"/>
      <c r="G571" s="34"/>
      <c r="H571" s="221"/>
      <c r="I571" s="2"/>
      <c r="J571" s="221"/>
      <c r="K571" s="2"/>
      <c r="L571" s="221"/>
      <c r="M571" s="2"/>
      <c r="N571" s="221"/>
      <c r="O571" s="2"/>
      <c r="P571" s="221"/>
      <c r="Q571" s="2"/>
      <c r="R571" s="221"/>
      <c r="S571" s="2"/>
      <c r="T571" s="169" t="str">
        <f t="shared" si="51"/>
        <v/>
      </c>
      <c r="U571" s="39" t="str">
        <f t="shared" si="52"/>
        <v/>
      </c>
      <c r="V571" s="170"/>
      <c r="W571" s="40"/>
      <c r="X571" s="41" t="str">
        <f t="shared" si="53"/>
        <v/>
      </c>
      <c r="Y571" s="205" t="str">
        <f t="shared" si="48"/>
        <v/>
      </c>
      <c r="Z571" s="205" t="str">
        <f t="shared" si="49"/>
        <v/>
      </c>
      <c r="AA571" s="163">
        <f t="shared" si="50"/>
        <v>0</v>
      </c>
    </row>
    <row r="572" spans="1:27" ht="26.1" customHeight="1" thickTop="1" thickBot="1">
      <c r="A572" s="32"/>
      <c r="B572" s="33"/>
      <c r="C572" s="32"/>
      <c r="D572" s="218"/>
      <c r="E572" s="219"/>
      <c r="F572" s="220"/>
      <c r="G572" s="34"/>
      <c r="H572" s="221"/>
      <c r="I572" s="2"/>
      <c r="J572" s="221"/>
      <c r="K572" s="2"/>
      <c r="L572" s="221"/>
      <c r="M572" s="2"/>
      <c r="N572" s="221"/>
      <c r="O572" s="2"/>
      <c r="P572" s="221"/>
      <c r="Q572" s="2"/>
      <c r="R572" s="221"/>
      <c r="S572" s="2"/>
      <c r="T572" s="169" t="str">
        <f t="shared" si="51"/>
        <v/>
      </c>
      <c r="U572" s="39" t="str">
        <f t="shared" si="52"/>
        <v/>
      </c>
      <c r="V572" s="170"/>
      <c r="W572" s="40"/>
      <c r="X572" s="41" t="str">
        <f t="shared" si="53"/>
        <v/>
      </c>
      <c r="Y572" s="205" t="str">
        <f t="shared" si="48"/>
        <v/>
      </c>
      <c r="Z572" s="205" t="str">
        <f t="shared" si="49"/>
        <v/>
      </c>
      <c r="AA572" s="163">
        <f t="shared" si="50"/>
        <v>0</v>
      </c>
    </row>
    <row r="573" spans="1:27" ht="26.1" customHeight="1" thickTop="1" thickBot="1">
      <c r="A573" s="32"/>
      <c r="B573" s="33"/>
      <c r="C573" s="32"/>
      <c r="D573" s="218"/>
      <c r="E573" s="219"/>
      <c r="F573" s="220"/>
      <c r="G573" s="34"/>
      <c r="H573" s="221"/>
      <c r="I573" s="2"/>
      <c r="J573" s="221"/>
      <c r="K573" s="2"/>
      <c r="L573" s="221"/>
      <c r="M573" s="2"/>
      <c r="N573" s="221"/>
      <c r="O573" s="2"/>
      <c r="P573" s="221"/>
      <c r="Q573" s="2"/>
      <c r="R573" s="221"/>
      <c r="S573" s="2"/>
      <c r="T573" s="169" t="str">
        <f t="shared" si="51"/>
        <v/>
      </c>
      <c r="U573" s="39" t="str">
        <f t="shared" si="52"/>
        <v/>
      </c>
      <c r="V573" s="170"/>
      <c r="W573" s="40"/>
      <c r="X573" s="41" t="str">
        <f t="shared" si="53"/>
        <v/>
      </c>
      <c r="Y573" s="205" t="str">
        <f t="shared" si="48"/>
        <v/>
      </c>
      <c r="Z573" s="205" t="str">
        <f t="shared" si="49"/>
        <v/>
      </c>
      <c r="AA573" s="163">
        <f t="shared" si="50"/>
        <v>0</v>
      </c>
    </row>
    <row r="574" spans="1:27" ht="26.1" customHeight="1" thickTop="1" thickBot="1">
      <c r="A574" s="32"/>
      <c r="B574" s="33"/>
      <c r="C574" s="32"/>
      <c r="D574" s="218"/>
      <c r="E574" s="219"/>
      <c r="F574" s="220"/>
      <c r="G574" s="34"/>
      <c r="H574" s="221"/>
      <c r="I574" s="2"/>
      <c r="J574" s="221"/>
      <c r="K574" s="2"/>
      <c r="L574" s="221"/>
      <c r="M574" s="2"/>
      <c r="N574" s="221"/>
      <c r="O574" s="2"/>
      <c r="P574" s="221"/>
      <c r="Q574" s="2"/>
      <c r="R574" s="221"/>
      <c r="S574" s="2"/>
      <c r="T574" s="169" t="str">
        <f t="shared" si="51"/>
        <v/>
      </c>
      <c r="U574" s="39" t="str">
        <f t="shared" si="52"/>
        <v/>
      </c>
      <c r="V574" s="170"/>
      <c r="W574" s="40"/>
      <c r="X574" s="41" t="str">
        <f t="shared" si="53"/>
        <v/>
      </c>
      <c r="Y574" s="205" t="str">
        <f t="shared" si="48"/>
        <v/>
      </c>
      <c r="Z574" s="205" t="str">
        <f t="shared" si="49"/>
        <v/>
      </c>
      <c r="AA574" s="163">
        <f t="shared" si="50"/>
        <v>0</v>
      </c>
    </row>
    <row r="575" spans="1:27" ht="26.1" customHeight="1" thickTop="1" thickBot="1">
      <c r="A575" s="32"/>
      <c r="B575" s="33"/>
      <c r="C575" s="32"/>
      <c r="D575" s="218"/>
      <c r="E575" s="219"/>
      <c r="F575" s="220"/>
      <c r="G575" s="34"/>
      <c r="H575" s="221"/>
      <c r="I575" s="2"/>
      <c r="J575" s="221"/>
      <c r="K575" s="2"/>
      <c r="L575" s="221"/>
      <c r="M575" s="2"/>
      <c r="N575" s="221"/>
      <c r="O575" s="2"/>
      <c r="P575" s="221"/>
      <c r="Q575" s="2"/>
      <c r="R575" s="221"/>
      <c r="S575" s="2"/>
      <c r="T575" s="169" t="str">
        <f t="shared" si="51"/>
        <v/>
      </c>
      <c r="U575" s="39" t="str">
        <f t="shared" si="52"/>
        <v/>
      </c>
      <c r="V575" s="170"/>
      <c r="W575" s="40"/>
      <c r="X575" s="41" t="str">
        <f t="shared" si="53"/>
        <v/>
      </c>
      <c r="Y575" s="205" t="str">
        <f t="shared" si="48"/>
        <v/>
      </c>
      <c r="Z575" s="205" t="str">
        <f t="shared" si="49"/>
        <v/>
      </c>
      <c r="AA575" s="163">
        <f t="shared" si="50"/>
        <v>0</v>
      </c>
    </row>
    <row r="576" spans="1:27" ht="26.1" customHeight="1" thickTop="1" thickBot="1">
      <c r="A576" s="32"/>
      <c r="B576" s="33"/>
      <c r="C576" s="32"/>
      <c r="D576" s="218"/>
      <c r="E576" s="219"/>
      <c r="F576" s="220"/>
      <c r="G576" s="34"/>
      <c r="H576" s="221"/>
      <c r="I576" s="2"/>
      <c r="J576" s="221"/>
      <c r="K576" s="2"/>
      <c r="L576" s="221"/>
      <c r="M576" s="2"/>
      <c r="N576" s="221"/>
      <c r="O576" s="2"/>
      <c r="P576" s="221"/>
      <c r="Q576" s="2"/>
      <c r="R576" s="221"/>
      <c r="S576" s="2"/>
      <c r="T576" s="169" t="str">
        <f t="shared" si="51"/>
        <v/>
      </c>
      <c r="U576" s="39" t="str">
        <f t="shared" si="52"/>
        <v/>
      </c>
      <c r="V576" s="170"/>
      <c r="W576" s="40"/>
      <c r="X576" s="41" t="str">
        <f t="shared" si="53"/>
        <v/>
      </c>
      <c r="Y576" s="205" t="str">
        <f t="shared" si="48"/>
        <v/>
      </c>
      <c r="Z576" s="205" t="str">
        <f t="shared" si="49"/>
        <v/>
      </c>
      <c r="AA576" s="163">
        <f t="shared" si="50"/>
        <v>0</v>
      </c>
    </row>
    <row r="577" spans="1:27" ht="26.1" customHeight="1" thickTop="1" thickBot="1">
      <c r="A577" s="32"/>
      <c r="B577" s="33"/>
      <c r="C577" s="32"/>
      <c r="D577" s="218"/>
      <c r="E577" s="219"/>
      <c r="F577" s="220"/>
      <c r="G577" s="34"/>
      <c r="H577" s="221"/>
      <c r="I577" s="2"/>
      <c r="J577" s="221"/>
      <c r="K577" s="2"/>
      <c r="L577" s="221"/>
      <c r="M577" s="2"/>
      <c r="N577" s="221"/>
      <c r="O577" s="2"/>
      <c r="P577" s="221"/>
      <c r="Q577" s="2"/>
      <c r="R577" s="221"/>
      <c r="S577" s="2"/>
      <c r="T577" s="169" t="str">
        <f t="shared" si="51"/>
        <v/>
      </c>
      <c r="U577" s="39" t="str">
        <f t="shared" si="52"/>
        <v/>
      </c>
      <c r="V577" s="170"/>
      <c r="W577" s="40"/>
      <c r="X577" s="41" t="str">
        <f t="shared" si="53"/>
        <v/>
      </c>
      <c r="Y577" s="205" t="str">
        <f t="shared" si="48"/>
        <v/>
      </c>
      <c r="Z577" s="205" t="str">
        <f t="shared" si="49"/>
        <v/>
      </c>
      <c r="AA577" s="163">
        <f t="shared" si="50"/>
        <v>0</v>
      </c>
    </row>
    <row r="578" spans="1:27" ht="26.1" customHeight="1" thickTop="1" thickBot="1">
      <c r="A578" s="32"/>
      <c r="B578" s="33"/>
      <c r="C578" s="32"/>
      <c r="D578" s="218"/>
      <c r="E578" s="219"/>
      <c r="F578" s="220"/>
      <c r="G578" s="34"/>
      <c r="H578" s="221"/>
      <c r="I578" s="2"/>
      <c r="J578" s="221"/>
      <c r="K578" s="2"/>
      <c r="L578" s="221"/>
      <c r="M578" s="2"/>
      <c r="N578" s="221"/>
      <c r="O578" s="2"/>
      <c r="P578" s="221"/>
      <c r="Q578" s="2"/>
      <c r="R578" s="221"/>
      <c r="S578" s="2"/>
      <c r="T578" s="169" t="str">
        <f t="shared" si="51"/>
        <v/>
      </c>
      <c r="U578" s="39" t="str">
        <f t="shared" si="52"/>
        <v/>
      </c>
      <c r="V578" s="170"/>
      <c r="W578" s="40"/>
      <c r="X578" s="41" t="str">
        <f t="shared" si="53"/>
        <v/>
      </c>
      <c r="Y578" s="205" t="str">
        <f t="shared" si="48"/>
        <v/>
      </c>
      <c r="Z578" s="205" t="str">
        <f t="shared" si="49"/>
        <v/>
      </c>
      <c r="AA578" s="163">
        <f t="shared" si="50"/>
        <v>0</v>
      </c>
    </row>
    <row r="579" spans="1:27" ht="26.1" customHeight="1" thickTop="1" thickBot="1">
      <c r="A579" s="32"/>
      <c r="B579" s="33"/>
      <c r="C579" s="32"/>
      <c r="D579" s="218"/>
      <c r="E579" s="219"/>
      <c r="F579" s="220"/>
      <c r="G579" s="34"/>
      <c r="H579" s="221"/>
      <c r="I579" s="2"/>
      <c r="J579" s="221"/>
      <c r="K579" s="2"/>
      <c r="L579" s="221"/>
      <c r="M579" s="2"/>
      <c r="N579" s="221"/>
      <c r="O579" s="2"/>
      <c r="P579" s="221"/>
      <c r="Q579" s="2"/>
      <c r="R579" s="221"/>
      <c r="S579" s="2"/>
      <c r="T579" s="169" t="str">
        <f t="shared" si="51"/>
        <v/>
      </c>
      <c r="U579" s="39" t="str">
        <f t="shared" si="52"/>
        <v/>
      </c>
      <c r="V579" s="170"/>
      <c r="W579" s="40"/>
      <c r="X579" s="41" t="str">
        <f t="shared" si="53"/>
        <v/>
      </c>
      <c r="Y579" s="205" t="str">
        <f t="shared" si="48"/>
        <v/>
      </c>
      <c r="Z579" s="205" t="str">
        <f t="shared" si="49"/>
        <v/>
      </c>
      <c r="AA579" s="163">
        <f t="shared" si="50"/>
        <v>0</v>
      </c>
    </row>
    <row r="580" spans="1:27" ht="26.1" customHeight="1" thickTop="1" thickBot="1">
      <c r="A580" s="32"/>
      <c r="B580" s="33"/>
      <c r="C580" s="32"/>
      <c r="D580" s="218"/>
      <c r="E580" s="219"/>
      <c r="F580" s="220"/>
      <c r="G580" s="34"/>
      <c r="H580" s="221"/>
      <c r="I580" s="2"/>
      <c r="J580" s="221"/>
      <c r="K580" s="2"/>
      <c r="L580" s="221"/>
      <c r="M580" s="2"/>
      <c r="N580" s="221"/>
      <c r="O580" s="2"/>
      <c r="P580" s="221"/>
      <c r="Q580" s="2"/>
      <c r="R580" s="221"/>
      <c r="S580" s="2"/>
      <c r="T580" s="169" t="str">
        <f t="shared" si="51"/>
        <v/>
      </c>
      <c r="U580" s="39" t="str">
        <f t="shared" si="52"/>
        <v/>
      </c>
      <c r="V580" s="170"/>
      <c r="W580" s="40"/>
      <c r="X580" s="41" t="str">
        <f t="shared" si="53"/>
        <v/>
      </c>
      <c r="Y580" s="205" t="str">
        <f t="shared" si="48"/>
        <v/>
      </c>
      <c r="Z580" s="205" t="str">
        <f t="shared" si="49"/>
        <v/>
      </c>
      <c r="AA580" s="163">
        <f t="shared" si="50"/>
        <v>0</v>
      </c>
    </row>
    <row r="581" spans="1:27" ht="26.1" customHeight="1" thickTop="1" thickBot="1">
      <c r="A581" s="32"/>
      <c r="B581" s="33"/>
      <c r="C581" s="32"/>
      <c r="D581" s="218"/>
      <c r="E581" s="219"/>
      <c r="F581" s="220"/>
      <c r="G581" s="34"/>
      <c r="H581" s="221"/>
      <c r="I581" s="2"/>
      <c r="J581" s="221"/>
      <c r="K581" s="2"/>
      <c r="L581" s="221"/>
      <c r="M581" s="2"/>
      <c r="N581" s="221"/>
      <c r="O581" s="2"/>
      <c r="P581" s="221"/>
      <c r="Q581" s="2"/>
      <c r="R581" s="221"/>
      <c r="S581" s="2"/>
      <c r="T581" s="169" t="str">
        <f t="shared" si="51"/>
        <v/>
      </c>
      <c r="U581" s="39" t="str">
        <f t="shared" si="52"/>
        <v/>
      </c>
      <c r="V581" s="170"/>
      <c r="W581" s="40"/>
      <c r="X581" s="41" t="str">
        <f t="shared" si="53"/>
        <v/>
      </c>
      <c r="Y581" s="205" t="str">
        <f t="shared" si="48"/>
        <v/>
      </c>
      <c r="Z581" s="205" t="str">
        <f t="shared" si="49"/>
        <v/>
      </c>
      <c r="AA581" s="163">
        <f t="shared" si="50"/>
        <v>0</v>
      </c>
    </row>
    <row r="582" spans="1:27" ht="26.1" customHeight="1" thickTop="1" thickBot="1">
      <c r="A582" s="32"/>
      <c r="B582" s="33"/>
      <c r="C582" s="32"/>
      <c r="D582" s="218"/>
      <c r="E582" s="219"/>
      <c r="F582" s="220"/>
      <c r="G582" s="34"/>
      <c r="H582" s="221"/>
      <c r="I582" s="2"/>
      <c r="J582" s="221"/>
      <c r="K582" s="2"/>
      <c r="L582" s="221"/>
      <c r="M582" s="2"/>
      <c r="N582" s="221"/>
      <c r="O582" s="2"/>
      <c r="P582" s="221"/>
      <c r="Q582" s="2"/>
      <c r="R582" s="221"/>
      <c r="S582" s="2"/>
      <c r="T582" s="169" t="str">
        <f t="shared" si="51"/>
        <v/>
      </c>
      <c r="U582" s="39" t="str">
        <f t="shared" si="52"/>
        <v/>
      </c>
      <c r="V582" s="170"/>
      <c r="W582" s="40"/>
      <c r="X582" s="41" t="str">
        <f t="shared" si="53"/>
        <v/>
      </c>
      <c r="Y582" s="205" t="str">
        <f t="shared" si="48"/>
        <v/>
      </c>
      <c r="Z582" s="205" t="str">
        <f t="shared" si="49"/>
        <v/>
      </c>
      <c r="AA582" s="163">
        <f t="shared" si="50"/>
        <v>0</v>
      </c>
    </row>
    <row r="583" spans="1:27" ht="26.1" customHeight="1" thickTop="1" thickBot="1">
      <c r="A583" s="32"/>
      <c r="B583" s="33"/>
      <c r="C583" s="32"/>
      <c r="D583" s="218"/>
      <c r="E583" s="219"/>
      <c r="F583" s="220"/>
      <c r="G583" s="34"/>
      <c r="H583" s="221"/>
      <c r="I583" s="2"/>
      <c r="J583" s="221"/>
      <c r="K583" s="2"/>
      <c r="L583" s="221"/>
      <c r="M583" s="2"/>
      <c r="N583" s="221"/>
      <c r="O583" s="2"/>
      <c r="P583" s="221"/>
      <c r="Q583" s="2"/>
      <c r="R583" s="221"/>
      <c r="S583" s="2"/>
      <c r="T583" s="169" t="str">
        <f t="shared" si="51"/>
        <v/>
      </c>
      <c r="U583" s="39" t="str">
        <f t="shared" si="52"/>
        <v/>
      </c>
      <c r="V583" s="170"/>
      <c r="W583" s="40"/>
      <c r="X583" s="41" t="str">
        <f t="shared" si="53"/>
        <v/>
      </c>
      <c r="Y583" s="205" t="str">
        <f t="shared" si="48"/>
        <v/>
      </c>
      <c r="Z583" s="205" t="str">
        <f t="shared" si="49"/>
        <v/>
      </c>
      <c r="AA583" s="163">
        <f t="shared" si="50"/>
        <v>0</v>
      </c>
    </row>
    <row r="584" spans="1:27" ht="26.1" customHeight="1" thickTop="1" thickBot="1">
      <c r="A584" s="32"/>
      <c r="B584" s="33"/>
      <c r="C584" s="32"/>
      <c r="D584" s="218"/>
      <c r="E584" s="219"/>
      <c r="F584" s="220"/>
      <c r="G584" s="34"/>
      <c r="H584" s="221"/>
      <c r="I584" s="2"/>
      <c r="J584" s="221"/>
      <c r="K584" s="2"/>
      <c r="L584" s="221"/>
      <c r="M584" s="2"/>
      <c r="N584" s="221"/>
      <c r="O584" s="2"/>
      <c r="P584" s="221"/>
      <c r="Q584" s="2"/>
      <c r="R584" s="221"/>
      <c r="S584" s="2"/>
      <c r="T584" s="169" t="str">
        <f t="shared" si="51"/>
        <v/>
      </c>
      <c r="U584" s="39" t="str">
        <f t="shared" si="52"/>
        <v/>
      </c>
      <c r="V584" s="170"/>
      <c r="W584" s="40"/>
      <c r="X584" s="41" t="str">
        <f t="shared" si="53"/>
        <v/>
      </c>
      <c r="Y584" s="205" t="str">
        <f t="shared" si="48"/>
        <v/>
      </c>
      <c r="Z584" s="205" t="str">
        <f t="shared" si="49"/>
        <v/>
      </c>
      <c r="AA584" s="163">
        <f t="shared" si="50"/>
        <v>0</v>
      </c>
    </row>
    <row r="585" spans="1:27" ht="26.1" customHeight="1" thickTop="1" thickBot="1">
      <c r="A585" s="32"/>
      <c r="B585" s="33"/>
      <c r="C585" s="32"/>
      <c r="D585" s="218"/>
      <c r="E585" s="219"/>
      <c r="F585" s="220"/>
      <c r="G585" s="34"/>
      <c r="H585" s="221"/>
      <c r="I585" s="2"/>
      <c r="J585" s="221"/>
      <c r="K585" s="2"/>
      <c r="L585" s="221"/>
      <c r="M585" s="2"/>
      <c r="N585" s="221"/>
      <c r="O585" s="2"/>
      <c r="P585" s="221"/>
      <c r="Q585" s="2"/>
      <c r="R585" s="221"/>
      <c r="S585" s="2"/>
      <c r="T585" s="169" t="str">
        <f t="shared" si="51"/>
        <v/>
      </c>
      <c r="U585" s="39" t="str">
        <f t="shared" si="52"/>
        <v/>
      </c>
      <c r="V585" s="170"/>
      <c r="W585" s="40"/>
      <c r="X585" s="41" t="str">
        <f t="shared" si="53"/>
        <v/>
      </c>
      <c r="Y585" s="205" t="str">
        <f t="shared" si="48"/>
        <v/>
      </c>
      <c r="Z585" s="205" t="str">
        <f t="shared" si="49"/>
        <v/>
      </c>
      <c r="AA585" s="163">
        <f t="shared" si="50"/>
        <v>0</v>
      </c>
    </row>
    <row r="586" spans="1:27" ht="26.1" customHeight="1" thickTop="1" thickBot="1">
      <c r="A586" s="32"/>
      <c r="B586" s="33"/>
      <c r="C586" s="32"/>
      <c r="D586" s="218"/>
      <c r="E586" s="219"/>
      <c r="F586" s="220"/>
      <c r="G586" s="34"/>
      <c r="H586" s="221"/>
      <c r="I586" s="2"/>
      <c r="J586" s="221"/>
      <c r="K586" s="2"/>
      <c r="L586" s="221"/>
      <c r="M586" s="2"/>
      <c r="N586" s="221"/>
      <c r="O586" s="2"/>
      <c r="P586" s="221"/>
      <c r="Q586" s="2"/>
      <c r="R586" s="221"/>
      <c r="S586" s="2"/>
      <c r="T586" s="169" t="str">
        <f t="shared" si="51"/>
        <v/>
      </c>
      <c r="U586" s="39" t="str">
        <f t="shared" si="52"/>
        <v/>
      </c>
      <c r="V586" s="170"/>
      <c r="W586" s="40"/>
      <c r="X586" s="41" t="str">
        <f t="shared" si="53"/>
        <v/>
      </c>
      <c r="Y586" s="205" t="str">
        <f t="shared" si="48"/>
        <v/>
      </c>
      <c r="Z586" s="205" t="str">
        <f t="shared" si="49"/>
        <v/>
      </c>
      <c r="AA586" s="163">
        <f t="shared" si="50"/>
        <v>0</v>
      </c>
    </row>
    <row r="587" spans="1:27" ht="26.1" customHeight="1" thickTop="1" thickBot="1">
      <c r="A587" s="32"/>
      <c r="B587" s="33"/>
      <c r="C587" s="32"/>
      <c r="D587" s="218"/>
      <c r="E587" s="219"/>
      <c r="F587" s="220"/>
      <c r="G587" s="34"/>
      <c r="H587" s="221"/>
      <c r="I587" s="2"/>
      <c r="J587" s="221"/>
      <c r="K587" s="2"/>
      <c r="L587" s="221"/>
      <c r="M587" s="2"/>
      <c r="N587" s="221"/>
      <c r="O587" s="2"/>
      <c r="P587" s="221"/>
      <c r="Q587" s="2"/>
      <c r="R587" s="221"/>
      <c r="S587" s="2"/>
      <c r="T587" s="169" t="str">
        <f t="shared" si="51"/>
        <v/>
      </c>
      <c r="U587" s="39" t="str">
        <f t="shared" si="52"/>
        <v/>
      </c>
      <c r="V587" s="170"/>
      <c r="W587" s="40"/>
      <c r="X587" s="41" t="str">
        <f t="shared" si="53"/>
        <v/>
      </c>
      <c r="Y587" s="205" t="str">
        <f t="shared" si="48"/>
        <v/>
      </c>
      <c r="Z587" s="205" t="str">
        <f t="shared" si="49"/>
        <v/>
      </c>
      <c r="AA587" s="163">
        <f t="shared" si="50"/>
        <v>0</v>
      </c>
    </row>
    <row r="588" spans="1:27" ht="26.1" customHeight="1" thickTop="1" thickBot="1">
      <c r="A588" s="32"/>
      <c r="B588" s="33"/>
      <c r="C588" s="32"/>
      <c r="D588" s="218"/>
      <c r="E588" s="219"/>
      <c r="F588" s="220"/>
      <c r="G588" s="34"/>
      <c r="H588" s="221"/>
      <c r="I588" s="2"/>
      <c r="J588" s="221"/>
      <c r="K588" s="2"/>
      <c r="L588" s="221"/>
      <c r="M588" s="2"/>
      <c r="N588" s="221"/>
      <c r="O588" s="2"/>
      <c r="P588" s="221"/>
      <c r="Q588" s="2"/>
      <c r="R588" s="221"/>
      <c r="S588" s="2"/>
      <c r="T588" s="169" t="str">
        <f t="shared" si="51"/>
        <v/>
      </c>
      <c r="U588" s="39" t="str">
        <f t="shared" si="52"/>
        <v/>
      </c>
      <c r="V588" s="170"/>
      <c r="W588" s="40"/>
      <c r="X588" s="41" t="str">
        <f t="shared" si="53"/>
        <v/>
      </c>
      <c r="Y588" s="205" t="str">
        <f t="shared" si="48"/>
        <v/>
      </c>
      <c r="Z588" s="205" t="str">
        <f t="shared" si="49"/>
        <v/>
      </c>
      <c r="AA588" s="163">
        <f t="shared" si="50"/>
        <v>0</v>
      </c>
    </row>
    <row r="589" spans="1:27" ht="26.1" customHeight="1" thickTop="1" thickBot="1">
      <c r="A589" s="32"/>
      <c r="B589" s="33"/>
      <c r="C589" s="32"/>
      <c r="D589" s="218"/>
      <c r="E589" s="219"/>
      <c r="F589" s="220"/>
      <c r="G589" s="34"/>
      <c r="H589" s="221"/>
      <c r="I589" s="2"/>
      <c r="J589" s="221"/>
      <c r="K589" s="2"/>
      <c r="L589" s="221"/>
      <c r="M589" s="2"/>
      <c r="N589" s="221"/>
      <c r="O589" s="2"/>
      <c r="P589" s="221"/>
      <c r="Q589" s="2"/>
      <c r="R589" s="221"/>
      <c r="S589" s="2"/>
      <c r="T589" s="169" t="str">
        <f t="shared" si="51"/>
        <v/>
      </c>
      <c r="U589" s="39" t="str">
        <f t="shared" si="52"/>
        <v/>
      </c>
      <c r="V589" s="170"/>
      <c r="W589" s="40"/>
      <c r="X589" s="41" t="str">
        <f t="shared" si="53"/>
        <v/>
      </c>
      <c r="Y589" s="205" t="str">
        <f t="shared" si="48"/>
        <v/>
      </c>
      <c r="Z589" s="205" t="str">
        <f t="shared" si="49"/>
        <v/>
      </c>
      <c r="AA589" s="163">
        <f t="shared" si="50"/>
        <v>0</v>
      </c>
    </row>
    <row r="590" spans="1:27" ht="26.1" customHeight="1" thickTop="1" thickBot="1">
      <c r="A590" s="32"/>
      <c r="B590" s="33"/>
      <c r="C590" s="32"/>
      <c r="D590" s="218"/>
      <c r="E590" s="219"/>
      <c r="F590" s="220"/>
      <c r="G590" s="34"/>
      <c r="H590" s="221"/>
      <c r="I590" s="2"/>
      <c r="J590" s="221"/>
      <c r="K590" s="2"/>
      <c r="L590" s="221"/>
      <c r="M590" s="2"/>
      <c r="N590" s="221"/>
      <c r="O590" s="2"/>
      <c r="P590" s="221"/>
      <c r="Q590" s="2"/>
      <c r="R590" s="221"/>
      <c r="S590" s="2"/>
      <c r="T590" s="169" t="str">
        <f t="shared" si="51"/>
        <v/>
      </c>
      <c r="U590" s="39" t="str">
        <f t="shared" si="52"/>
        <v/>
      </c>
      <c r="V590" s="170"/>
      <c r="W590" s="40"/>
      <c r="X590" s="41" t="str">
        <f t="shared" si="53"/>
        <v/>
      </c>
      <c r="Y590" s="205" t="str">
        <f t="shared" ref="Y590:Y653" si="54">IF(AND(COUNTA(G590)=1,COUNTIF(T590:U590,"x")=0),1,"")</f>
        <v/>
      </c>
      <c r="Z590" s="205" t="str">
        <f t="shared" ref="Z590:Z653" si="55">IF(AND($Y590=1,F590="x"),1,"")</f>
        <v/>
      </c>
      <c r="AA590" s="163">
        <f t="shared" ref="AA590:AA653" si="56">IF(AND(U590="X",F590="X"),1,0)</f>
        <v>0</v>
      </c>
    </row>
    <row r="591" spans="1:27" ht="26.1" customHeight="1" thickTop="1" thickBot="1">
      <c r="A591" s="32"/>
      <c r="B591" s="33"/>
      <c r="C591" s="32"/>
      <c r="D591" s="218"/>
      <c r="E591" s="219"/>
      <c r="F591" s="220"/>
      <c r="G591" s="34"/>
      <c r="H591" s="221"/>
      <c r="I591" s="2"/>
      <c r="J591" s="221"/>
      <c r="K591" s="2"/>
      <c r="L591" s="221"/>
      <c r="M591" s="2"/>
      <c r="N591" s="221"/>
      <c r="O591" s="2"/>
      <c r="P591" s="221"/>
      <c r="Q591" s="2"/>
      <c r="R591" s="221"/>
      <c r="S591" s="2"/>
      <c r="T591" s="169" t="str">
        <f t="shared" ref="T591:T654" si="57">IF(AND(COUNTA(I591,K591,M591,O591,Q591,S591)=0,COUNTA(H591,J591,L591,N591,P591,R591)=6),"x","")</f>
        <v/>
      </c>
      <c r="U591" s="39" t="str">
        <f t="shared" ref="U591:U654" si="58">IF(COUNTA(I591,K591,M591,O591,Q591,S591)=1,"x","")</f>
        <v/>
      </c>
      <c r="V591" s="170"/>
      <c r="W591" s="40"/>
      <c r="X591" s="41" t="str">
        <f t="shared" ref="X591:X654" si="59">IF(AND(T591="x",U591="",V591&gt;0),EDATE(V591,$X$9),"")</f>
        <v/>
      </c>
      <c r="Y591" s="205" t="str">
        <f t="shared" si="54"/>
        <v/>
      </c>
      <c r="Z591" s="205" t="str">
        <f t="shared" si="55"/>
        <v/>
      </c>
      <c r="AA591" s="163">
        <f t="shared" si="56"/>
        <v>0</v>
      </c>
    </row>
    <row r="592" spans="1:27" ht="26.1" customHeight="1" thickTop="1" thickBot="1">
      <c r="A592" s="32"/>
      <c r="B592" s="33"/>
      <c r="C592" s="32"/>
      <c r="D592" s="218"/>
      <c r="E592" s="219"/>
      <c r="F592" s="220"/>
      <c r="G592" s="34"/>
      <c r="H592" s="221"/>
      <c r="I592" s="2"/>
      <c r="J592" s="221"/>
      <c r="K592" s="2"/>
      <c r="L592" s="221"/>
      <c r="M592" s="2"/>
      <c r="N592" s="221"/>
      <c r="O592" s="2"/>
      <c r="P592" s="221"/>
      <c r="Q592" s="2"/>
      <c r="R592" s="221"/>
      <c r="S592" s="2"/>
      <c r="T592" s="169" t="str">
        <f t="shared" si="57"/>
        <v/>
      </c>
      <c r="U592" s="39" t="str">
        <f t="shared" si="58"/>
        <v/>
      </c>
      <c r="V592" s="170"/>
      <c r="W592" s="40"/>
      <c r="X592" s="41" t="str">
        <f t="shared" si="59"/>
        <v/>
      </c>
      <c r="Y592" s="205" t="str">
        <f t="shared" si="54"/>
        <v/>
      </c>
      <c r="Z592" s="205" t="str">
        <f t="shared" si="55"/>
        <v/>
      </c>
      <c r="AA592" s="163">
        <f t="shared" si="56"/>
        <v>0</v>
      </c>
    </row>
    <row r="593" spans="1:27" ht="26.1" customHeight="1" thickTop="1" thickBot="1">
      <c r="A593" s="32"/>
      <c r="B593" s="33"/>
      <c r="C593" s="32"/>
      <c r="D593" s="218"/>
      <c r="E593" s="219"/>
      <c r="F593" s="220"/>
      <c r="G593" s="34"/>
      <c r="H593" s="221"/>
      <c r="I593" s="2"/>
      <c r="J593" s="221"/>
      <c r="K593" s="2"/>
      <c r="L593" s="221"/>
      <c r="M593" s="2"/>
      <c r="N593" s="221"/>
      <c r="O593" s="2"/>
      <c r="P593" s="221"/>
      <c r="Q593" s="2"/>
      <c r="R593" s="221"/>
      <c r="S593" s="2"/>
      <c r="T593" s="169" t="str">
        <f t="shared" si="57"/>
        <v/>
      </c>
      <c r="U593" s="39" t="str">
        <f t="shared" si="58"/>
        <v/>
      </c>
      <c r="V593" s="170"/>
      <c r="W593" s="40"/>
      <c r="X593" s="41" t="str">
        <f t="shared" si="59"/>
        <v/>
      </c>
      <c r="Y593" s="205" t="str">
        <f t="shared" si="54"/>
        <v/>
      </c>
      <c r="Z593" s="205" t="str">
        <f t="shared" si="55"/>
        <v/>
      </c>
      <c r="AA593" s="163">
        <f t="shared" si="56"/>
        <v>0</v>
      </c>
    </row>
    <row r="594" spans="1:27" ht="26.1" customHeight="1" thickTop="1" thickBot="1">
      <c r="A594" s="32"/>
      <c r="B594" s="33"/>
      <c r="C594" s="32"/>
      <c r="D594" s="218"/>
      <c r="E594" s="219"/>
      <c r="F594" s="220"/>
      <c r="G594" s="34"/>
      <c r="H594" s="221"/>
      <c r="I594" s="2"/>
      <c r="J594" s="221"/>
      <c r="K594" s="2"/>
      <c r="L594" s="221"/>
      <c r="M594" s="2"/>
      <c r="N594" s="221"/>
      <c r="O594" s="2"/>
      <c r="P594" s="221"/>
      <c r="Q594" s="2"/>
      <c r="R594" s="221"/>
      <c r="S594" s="2"/>
      <c r="T594" s="169" t="str">
        <f t="shared" si="57"/>
        <v/>
      </c>
      <c r="U594" s="39" t="str">
        <f t="shared" si="58"/>
        <v/>
      </c>
      <c r="V594" s="170"/>
      <c r="W594" s="40"/>
      <c r="X594" s="41" t="str">
        <f t="shared" si="59"/>
        <v/>
      </c>
      <c r="Y594" s="205" t="str">
        <f t="shared" si="54"/>
        <v/>
      </c>
      <c r="Z594" s="205" t="str">
        <f t="shared" si="55"/>
        <v/>
      </c>
      <c r="AA594" s="163">
        <f t="shared" si="56"/>
        <v>0</v>
      </c>
    </row>
    <row r="595" spans="1:27" ht="26.1" customHeight="1" thickTop="1" thickBot="1">
      <c r="A595" s="32"/>
      <c r="B595" s="33"/>
      <c r="C595" s="32"/>
      <c r="D595" s="218"/>
      <c r="E595" s="219"/>
      <c r="F595" s="220"/>
      <c r="G595" s="34"/>
      <c r="H595" s="221"/>
      <c r="I595" s="2"/>
      <c r="J595" s="221"/>
      <c r="K595" s="2"/>
      <c r="L595" s="221"/>
      <c r="M595" s="2"/>
      <c r="N595" s="221"/>
      <c r="O595" s="2"/>
      <c r="P595" s="221"/>
      <c r="Q595" s="2"/>
      <c r="R595" s="221"/>
      <c r="S595" s="2"/>
      <c r="T595" s="169" t="str">
        <f t="shared" si="57"/>
        <v/>
      </c>
      <c r="U595" s="39" t="str">
        <f t="shared" si="58"/>
        <v/>
      </c>
      <c r="V595" s="170"/>
      <c r="W595" s="40"/>
      <c r="X595" s="41" t="str">
        <f t="shared" si="59"/>
        <v/>
      </c>
      <c r="Y595" s="205" t="str">
        <f t="shared" si="54"/>
        <v/>
      </c>
      <c r="Z595" s="205" t="str">
        <f t="shared" si="55"/>
        <v/>
      </c>
      <c r="AA595" s="163">
        <f t="shared" si="56"/>
        <v>0</v>
      </c>
    </row>
    <row r="596" spans="1:27" ht="26.1" customHeight="1" thickTop="1" thickBot="1">
      <c r="A596" s="32"/>
      <c r="B596" s="33"/>
      <c r="C596" s="32"/>
      <c r="D596" s="218"/>
      <c r="E596" s="219"/>
      <c r="F596" s="220"/>
      <c r="G596" s="34"/>
      <c r="H596" s="221"/>
      <c r="I596" s="2"/>
      <c r="J596" s="221"/>
      <c r="K596" s="2"/>
      <c r="L596" s="221"/>
      <c r="M596" s="2"/>
      <c r="N596" s="221"/>
      <c r="O596" s="2"/>
      <c r="P596" s="221"/>
      <c r="Q596" s="2"/>
      <c r="R596" s="221"/>
      <c r="S596" s="2"/>
      <c r="T596" s="169" t="str">
        <f t="shared" si="57"/>
        <v/>
      </c>
      <c r="U596" s="39" t="str">
        <f t="shared" si="58"/>
        <v/>
      </c>
      <c r="V596" s="170"/>
      <c r="W596" s="40"/>
      <c r="X596" s="41" t="str">
        <f t="shared" si="59"/>
        <v/>
      </c>
      <c r="Y596" s="205" t="str">
        <f t="shared" si="54"/>
        <v/>
      </c>
      <c r="Z596" s="205" t="str">
        <f t="shared" si="55"/>
        <v/>
      </c>
      <c r="AA596" s="163">
        <f t="shared" si="56"/>
        <v>0</v>
      </c>
    </row>
    <row r="597" spans="1:27" ht="26.1" customHeight="1" thickTop="1" thickBot="1">
      <c r="A597" s="32"/>
      <c r="B597" s="33"/>
      <c r="C597" s="32"/>
      <c r="D597" s="218"/>
      <c r="E597" s="219"/>
      <c r="F597" s="220"/>
      <c r="G597" s="34"/>
      <c r="H597" s="221"/>
      <c r="I597" s="2"/>
      <c r="J597" s="221"/>
      <c r="K597" s="2"/>
      <c r="L597" s="221"/>
      <c r="M597" s="2"/>
      <c r="N597" s="221"/>
      <c r="O597" s="2"/>
      <c r="P597" s="221"/>
      <c r="Q597" s="2"/>
      <c r="R597" s="221"/>
      <c r="S597" s="2"/>
      <c r="T597" s="169" t="str">
        <f t="shared" si="57"/>
        <v/>
      </c>
      <c r="U597" s="39" t="str">
        <f t="shared" si="58"/>
        <v/>
      </c>
      <c r="V597" s="170"/>
      <c r="W597" s="40"/>
      <c r="X597" s="41" t="str">
        <f t="shared" si="59"/>
        <v/>
      </c>
      <c r="Y597" s="205" t="str">
        <f t="shared" si="54"/>
        <v/>
      </c>
      <c r="Z597" s="205" t="str">
        <f t="shared" si="55"/>
        <v/>
      </c>
      <c r="AA597" s="163">
        <f t="shared" si="56"/>
        <v>0</v>
      </c>
    </row>
    <row r="598" spans="1:27" ht="26.1" customHeight="1" thickTop="1" thickBot="1">
      <c r="A598" s="32"/>
      <c r="B598" s="33"/>
      <c r="C598" s="32"/>
      <c r="D598" s="218"/>
      <c r="E598" s="219"/>
      <c r="F598" s="220"/>
      <c r="G598" s="34"/>
      <c r="H598" s="221"/>
      <c r="I598" s="2"/>
      <c r="J598" s="221"/>
      <c r="K598" s="2"/>
      <c r="L598" s="221"/>
      <c r="M598" s="2"/>
      <c r="N598" s="221"/>
      <c r="O598" s="2"/>
      <c r="P598" s="221"/>
      <c r="Q598" s="2"/>
      <c r="R598" s="221"/>
      <c r="S598" s="2"/>
      <c r="T598" s="169" t="str">
        <f t="shared" si="57"/>
        <v/>
      </c>
      <c r="U598" s="39" t="str">
        <f t="shared" si="58"/>
        <v/>
      </c>
      <c r="V598" s="170"/>
      <c r="W598" s="40"/>
      <c r="X598" s="41" t="str">
        <f t="shared" si="59"/>
        <v/>
      </c>
      <c r="Y598" s="205" t="str">
        <f t="shared" si="54"/>
        <v/>
      </c>
      <c r="Z598" s="205" t="str">
        <f t="shared" si="55"/>
        <v/>
      </c>
      <c r="AA598" s="163">
        <f t="shared" si="56"/>
        <v>0</v>
      </c>
    </row>
    <row r="599" spans="1:27" ht="26.1" customHeight="1" thickTop="1" thickBot="1">
      <c r="A599" s="32"/>
      <c r="B599" s="33"/>
      <c r="C599" s="32"/>
      <c r="D599" s="218"/>
      <c r="E599" s="219"/>
      <c r="F599" s="220"/>
      <c r="G599" s="34"/>
      <c r="H599" s="221"/>
      <c r="I599" s="2"/>
      <c r="J599" s="221"/>
      <c r="K599" s="2"/>
      <c r="L599" s="221"/>
      <c r="M599" s="2"/>
      <c r="N599" s="221"/>
      <c r="O599" s="2"/>
      <c r="P599" s="221"/>
      <c r="Q599" s="2"/>
      <c r="R599" s="221"/>
      <c r="S599" s="2"/>
      <c r="T599" s="169" t="str">
        <f t="shared" si="57"/>
        <v/>
      </c>
      <c r="U599" s="39" t="str">
        <f t="shared" si="58"/>
        <v/>
      </c>
      <c r="V599" s="170"/>
      <c r="W599" s="40"/>
      <c r="X599" s="41" t="str">
        <f t="shared" si="59"/>
        <v/>
      </c>
      <c r="Y599" s="205" t="str">
        <f t="shared" si="54"/>
        <v/>
      </c>
      <c r="Z599" s="205" t="str">
        <f t="shared" si="55"/>
        <v/>
      </c>
      <c r="AA599" s="163">
        <f t="shared" si="56"/>
        <v>0</v>
      </c>
    </row>
    <row r="600" spans="1:27" ht="26.1" customHeight="1" thickTop="1" thickBot="1">
      <c r="A600" s="32"/>
      <c r="B600" s="33"/>
      <c r="C600" s="32"/>
      <c r="D600" s="218"/>
      <c r="E600" s="219"/>
      <c r="F600" s="220"/>
      <c r="G600" s="34"/>
      <c r="H600" s="221"/>
      <c r="I600" s="2"/>
      <c r="J600" s="221"/>
      <c r="K600" s="2"/>
      <c r="L600" s="221"/>
      <c r="M600" s="2"/>
      <c r="N600" s="221"/>
      <c r="O600" s="2"/>
      <c r="P600" s="221"/>
      <c r="Q600" s="2"/>
      <c r="R600" s="221"/>
      <c r="S600" s="2"/>
      <c r="T600" s="169" t="str">
        <f t="shared" si="57"/>
        <v/>
      </c>
      <c r="U600" s="39" t="str">
        <f t="shared" si="58"/>
        <v/>
      </c>
      <c r="V600" s="170"/>
      <c r="W600" s="40"/>
      <c r="X600" s="41" t="str">
        <f t="shared" si="59"/>
        <v/>
      </c>
      <c r="Y600" s="205" t="str">
        <f t="shared" si="54"/>
        <v/>
      </c>
      <c r="Z600" s="205" t="str">
        <f t="shared" si="55"/>
        <v/>
      </c>
      <c r="AA600" s="163">
        <f t="shared" si="56"/>
        <v>0</v>
      </c>
    </row>
    <row r="601" spans="1:27" ht="26.1" customHeight="1" thickTop="1" thickBot="1">
      <c r="A601" s="32"/>
      <c r="B601" s="33"/>
      <c r="C601" s="32"/>
      <c r="D601" s="218"/>
      <c r="E601" s="219"/>
      <c r="F601" s="220"/>
      <c r="G601" s="34"/>
      <c r="H601" s="221"/>
      <c r="I601" s="2"/>
      <c r="J601" s="221"/>
      <c r="K601" s="2"/>
      <c r="L601" s="221"/>
      <c r="M601" s="2"/>
      <c r="N601" s="221"/>
      <c r="O601" s="2"/>
      <c r="P601" s="221"/>
      <c r="Q601" s="2"/>
      <c r="R601" s="221"/>
      <c r="S601" s="2"/>
      <c r="T601" s="169" t="str">
        <f t="shared" si="57"/>
        <v/>
      </c>
      <c r="U601" s="39" t="str">
        <f t="shared" si="58"/>
        <v/>
      </c>
      <c r="V601" s="170"/>
      <c r="W601" s="40"/>
      <c r="X601" s="41" t="str">
        <f t="shared" si="59"/>
        <v/>
      </c>
      <c r="Y601" s="205" t="str">
        <f t="shared" si="54"/>
        <v/>
      </c>
      <c r="Z601" s="205" t="str">
        <f t="shared" si="55"/>
        <v/>
      </c>
      <c r="AA601" s="163">
        <f t="shared" si="56"/>
        <v>0</v>
      </c>
    </row>
    <row r="602" spans="1:27" ht="26.1" customHeight="1" thickTop="1" thickBot="1">
      <c r="A602" s="32"/>
      <c r="B602" s="33"/>
      <c r="C602" s="32"/>
      <c r="D602" s="218"/>
      <c r="E602" s="219"/>
      <c r="F602" s="220"/>
      <c r="G602" s="34"/>
      <c r="H602" s="221"/>
      <c r="I602" s="2"/>
      <c r="J602" s="221"/>
      <c r="K602" s="2"/>
      <c r="L602" s="221"/>
      <c r="M602" s="2"/>
      <c r="N602" s="221"/>
      <c r="O602" s="2"/>
      <c r="P602" s="221"/>
      <c r="Q602" s="2"/>
      <c r="R602" s="221"/>
      <c r="S602" s="2"/>
      <c r="T602" s="169" t="str">
        <f t="shared" si="57"/>
        <v/>
      </c>
      <c r="U602" s="39" t="str">
        <f t="shared" si="58"/>
        <v/>
      </c>
      <c r="V602" s="170"/>
      <c r="W602" s="40"/>
      <c r="X602" s="41" t="str">
        <f t="shared" si="59"/>
        <v/>
      </c>
      <c r="Y602" s="205" t="str">
        <f t="shared" si="54"/>
        <v/>
      </c>
      <c r="Z602" s="205" t="str">
        <f t="shared" si="55"/>
        <v/>
      </c>
      <c r="AA602" s="163">
        <f t="shared" si="56"/>
        <v>0</v>
      </c>
    </row>
    <row r="603" spans="1:27" ht="26.1" customHeight="1" thickTop="1" thickBot="1">
      <c r="A603" s="32"/>
      <c r="B603" s="33"/>
      <c r="C603" s="32"/>
      <c r="D603" s="218"/>
      <c r="E603" s="219"/>
      <c r="F603" s="220"/>
      <c r="G603" s="34"/>
      <c r="H603" s="221"/>
      <c r="I603" s="2"/>
      <c r="J603" s="221"/>
      <c r="K603" s="2"/>
      <c r="L603" s="221"/>
      <c r="M603" s="2"/>
      <c r="N603" s="221"/>
      <c r="O603" s="2"/>
      <c r="P603" s="221"/>
      <c r="Q603" s="2"/>
      <c r="R603" s="221"/>
      <c r="S603" s="2"/>
      <c r="T603" s="169" t="str">
        <f t="shared" si="57"/>
        <v/>
      </c>
      <c r="U603" s="39" t="str">
        <f t="shared" si="58"/>
        <v/>
      </c>
      <c r="V603" s="170"/>
      <c r="W603" s="40"/>
      <c r="X603" s="41" t="str">
        <f t="shared" si="59"/>
        <v/>
      </c>
      <c r="Y603" s="205" t="str">
        <f t="shared" si="54"/>
        <v/>
      </c>
      <c r="Z603" s="205" t="str">
        <f t="shared" si="55"/>
        <v/>
      </c>
      <c r="AA603" s="163">
        <f t="shared" si="56"/>
        <v>0</v>
      </c>
    </row>
    <row r="604" spans="1:27" ht="26.1" customHeight="1" thickTop="1" thickBot="1">
      <c r="A604" s="32"/>
      <c r="B604" s="33"/>
      <c r="C604" s="32"/>
      <c r="D604" s="218"/>
      <c r="E604" s="219"/>
      <c r="F604" s="220"/>
      <c r="G604" s="34"/>
      <c r="H604" s="221"/>
      <c r="I604" s="2"/>
      <c r="J604" s="221"/>
      <c r="K604" s="2"/>
      <c r="L604" s="221"/>
      <c r="M604" s="2"/>
      <c r="N604" s="221"/>
      <c r="O604" s="2"/>
      <c r="P604" s="221"/>
      <c r="Q604" s="2"/>
      <c r="R604" s="221"/>
      <c r="S604" s="2"/>
      <c r="T604" s="169" t="str">
        <f t="shared" si="57"/>
        <v/>
      </c>
      <c r="U604" s="39" t="str">
        <f t="shared" si="58"/>
        <v/>
      </c>
      <c r="V604" s="170"/>
      <c r="W604" s="40"/>
      <c r="X604" s="41" t="str">
        <f t="shared" si="59"/>
        <v/>
      </c>
      <c r="Y604" s="205" t="str">
        <f t="shared" si="54"/>
        <v/>
      </c>
      <c r="Z604" s="205" t="str">
        <f t="shared" si="55"/>
        <v/>
      </c>
      <c r="AA604" s="163">
        <f t="shared" si="56"/>
        <v>0</v>
      </c>
    </row>
    <row r="605" spans="1:27" ht="26.1" customHeight="1" thickTop="1" thickBot="1">
      <c r="A605" s="32"/>
      <c r="B605" s="33"/>
      <c r="C605" s="32"/>
      <c r="D605" s="218"/>
      <c r="E605" s="219"/>
      <c r="F605" s="220"/>
      <c r="G605" s="34"/>
      <c r="H605" s="221"/>
      <c r="I605" s="2"/>
      <c r="J605" s="221"/>
      <c r="K605" s="2"/>
      <c r="L605" s="221"/>
      <c r="M605" s="2"/>
      <c r="N605" s="221"/>
      <c r="O605" s="2"/>
      <c r="P605" s="221"/>
      <c r="Q605" s="2"/>
      <c r="R605" s="221"/>
      <c r="S605" s="2"/>
      <c r="T605" s="169" t="str">
        <f t="shared" si="57"/>
        <v/>
      </c>
      <c r="U605" s="39" t="str">
        <f t="shared" si="58"/>
        <v/>
      </c>
      <c r="V605" s="170"/>
      <c r="W605" s="40"/>
      <c r="X605" s="41" t="str">
        <f t="shared" si="59"/>
        <v/>
      </c>
      <c r="Y605" s="205" t="str">
        <f t="shared" si="54"/>
        <v/>
      </c>
      <c r="Z605" s="205" t="str">
        <f t="shared" si="55"/>
        <v/>
      </c>
      <c r="AA605" s="163">
        <f t="shared" si="56"/>
        <v>0</v>
      </c>
    </row>
    <row r="606" spans="1:27" ht="26.1" customHeight="1" thickTop="1" thickBot="1">
      <c r="A606" s="32"/>
      <c r="B606" s="33"/>
      <c r="C606" s="32"/>
      <c r="D606" s="218"/>
      <c r="E606" s="219"/>
      <c r="F606" s="220"/>
      <c r="G606" s="34"/>
      <c r="H606" s="221"/>
      <c r="I606" s="2"/>
      <c r="J606" s="221"/>
      <c r="K606" s="2"/>
      <c r="L606" s="221"/>
      <c r="M606" s="2"/>
      <c r="N606" s="221"/>
      <c r="O606" s="2"/>
      <c r="P606" s="221"/>
      <c r="Q606" s="2"/>
      <c r="R606" s="221"/>
      <c r="S606" s="2"/>
      <c r="T606" s="169" t="str">
        <f t="shared" si="57"/>
        <v/>
      </c>
      <c r="U606" s="39" t="str">
        <f t="shared" si="58"/>
        <v/>
      </c>
      <c r="V606" s="170"/>
      <c r="W606" s="40"/>
      <c r="X606" s="41" t="str">
        <f t="shared" si="59"/>
        <v/>
      </c>
      <c r="Y606" s="205" t="str">
        <f t="shared" si="54"/>
        <v/>
      </c>
      <c r="Z606" s="205" t="str">
        <f t="shared" si="55"/>
        <v/>
      </c>
      <c r="AA606" s="163">
        <f t="shared" si="56"/>
        <v>0</v>
      </c>
    </row>
    <row r="607" spans="1:27" ht="26.1" customHeight="1" thickTop="1" thickBot="1">
      <c r="A607" s="32"/>
      <c r="B607" s="33"/>
      <c r="C607" s="32"/>
      <c r="D607" s="218"/>
      <c r="E607" s="219"/>
      <c r="F607" s="220"/>
      <c r="G607" s="34"/>
      <c r="H607" s="221"/>
      <c r="I607" s="2"/>
      <c r="J607" s="221"/>
      <c r="K607" s="2"/>
      <c r="L607" s="221"/>
      <c r="M607" s="2"/>
      <c r="N607" s="221"/>
      <c r="O607" s="2"/>
      <c r="P607" s="221"/>
      <c r="Q607" s="2"/>
      <c r="R607" s="221"/>
      <c r="S607" s="2"/>
      <c r="T607" s="169" t="str">
        <f t="shared" si="57"/>
        <v/>
      </c>
      <c r="U607" s="39" t="str">
        <f t="shared" si="58"/>
        <v/>
      </c>
      <c r="V607" s="170"/>
      <c r="W607" s="40"/>
      <c r="X607" s="41" t="str">
        <f t="shared" si="59"/>
        <v/>
      </c>
      <c r="Y607" s="205" t="str">
        <f t="shared" si="54"/>
        <v/>
      </c>
      <c r="Z607" s="205" t="str">
        <f t="shared" si="55"/>
        <v/>
      </c>
      <c r="AA607" s="163">
        <f t="shared" si="56"/>
        <v>0</v>
      </c>
    </row>
    <row r="608" spans="1:27" ht="26.1" customHeight="1" thickTop="1" thickBot="1">
      <c r="A608" s="32"/>
      <c r="B608" s="33"/>
      <c r="C608" s="32"/>
      <c r="D608" s="218"/>
      <c r="E608" s="219"/>
      <c r="F608" s="220"/>
      <c r="G608" s="34"/>
      <c r="H608" s="221"/>
      <c r="I608" s="2"/>
      <c r="J608" s="221"/>
      <c r="K608" s="2"/>
      <c r="L608" s="221"/>
      <c r="M608" s="2"/>
      <c r="N608" s="221"/>
      <c r="O608" s="2"/>
      <c r="P608" s="221"/>
      <c r="Q608" s="2"/>
      <c r="R608" s="221"/>
      <c r="S608" s="2"/>
      <c r="T608" s="169" t="str">
        <f t="shared" si="57"/>
        <v/>
      </c>
      <c r="U608" s="39" t="str">
        <f t="shared" si="58"/>
        <v/>
      </c>
      <c r="V608" s="170"/>
      <c r="W608" s="40"/>
      <c r="X608" s="41" t="str">
        <f t="shared" si="59"/>
        <v/>
      </c>
      <c r="Y608" s="205" t="str">
        <f t="shared" si="54"/>
        <v/>
      </c>
      <c r="Z608" s="205" t="str">
        <f t="shared" si="55"/>
        <v/>
      </c>
      <c r="AA608" s="163">
        <f t="shared" si="56"/>
        <v>0</v>
      </c>
    </row>
    <row r="609" spans="1:27" ht="26.1" customHeight="1" thickTop="1" thickBot="1">
      <c r="A609" s="32"/>
      <c r="B609" s="33"/>
      <c r="C609" s="32"/>
      <c r="D609" s="218"/>
      <c r="E609" s="219"/>
      <c r="F609" s="220"/>
      <c r="G609" s="34"/>
      <c r="H609" s="221"/>
      <c r="I609" s="2"/>
      <c r="J609" s="221"/>
      <c r="K609" s="2"/>
      <c r="L609" s="221"/>
      <c r="M609" s="2"/>
      <c r="N609" s="221"/>
      <c r="O609" s="2"/>
      <c r="P609" s="221"/>
      <c r="Q609" s="2"/>
      <c r="R609" s="221"/>
      <c r="S609" s="2"/>
      <c r="T609" s="169" t="str">
        <f t="shared" si="57"/>
        <v/>
      </c>
      <c r="U609" s="39" t="str">
        <f t="shared" si="58"/>
        <v/>
      </c>
      <c r="V609" s="170"/>
      <c r="W609" s="40"/>
      <c r="X609" s="41" t="str">
        <f t="shared" si="59"/>
        <v/>
      </c>
      <c r="Y609" s="205" t="str">
        <f t="shared" si="54"/>
        <v/>
      </c>
      <c r="Z609" s="205" t="str">
        <f t="shared" si="55"/>
        <v/>
      </c>
      <c r="AA609" s="163">
        <f t="shared" si="56"/>
        <v>0</v>
      </c>
    </row>
    <row r="610" spans="1:27" ht="26.1" customHeight="1" thickTop="1" thickBot="1">
      <c r="A610" s="32"/>
      <c r="B610" s="33"/>
      <c r="C610" s="32"/>
      <c r="D610" s="218"/>
      <c r="E610" s="219"/>
      <c r="F610" s="220"/>
      <c r="G610" s="34"/>
      <c r="H610" s="221"/>
      <c r="I610" s="2"/>
      <c r="J610" s="221"/>
      <c r="K610" s="2"/>
      <c r="L610" s="221"/>
      <c r="M610" s="2"/>
      <c r="N610" s="221"/>
      <c r="O610" s="2"/>
      <c r="P610" s="221"/>
      <c r="Q610" s="2"/>
      <c r="R610" s="221"/>
      <c r="S610" s="2"/>
      <c r="T610" s="169" t="str">
        <f t="shared" si="57"/>
        <v/>
      </c>
      <c r="U610" s="39" t="str">
        <f t="shared" si="58"/>
        <v/>
      </c>
      <c r="V610" s="170"/>
      <c r="W610" s="40"/>
      <c r="X610" s="41" t="str">
        <f t="shared" si="59"/>
        <v/>
      </c>
      <c r="Y610" s="205" t="str">
        <f t="shared" si="54"/>
        <v/>
      </c>
      <c r="Z610" s="205" t="str">
        <f t="shared" si="55"/>
        <v/>
      </c>
      <c r="AA610" s="163">
        <f t="shared" si="56"/>
        <v>0</v>
      </c>
    </row>
    <row r="611" spans="1:27" ht="26.1" customHeight="1" thickTop="1" thickBot="1">
      <c r="A611" s="32"/>
      <c r="B611" s="33"/>
      <c r="C611" s="32"/>
      <c r="D611" s="218"/>
      <c r="E611" s="219"/>
      <c r="F611" s="220"/>
      <c r="G611" s="34"/>
      <c r="H611" s="221"/>
      <c r="I611" s="2"/>
      <c r="J611" s="221"/>
      <c r="K611" s="2"/>
      <c r="L611" s="221"/>
      <c r="M611" s="2"/>
      <c r="N611" s="221"/>
      <c r="O611" s="2"/>
      <c r="P611" s="221"/>
      <c r="Q611" s="2"/>
      <c r="R611" s="221"/>
      <c r="S611" s="2"/>
      <c r="T611" s="169" t="str">
        <f t="shared" si="57"/>
        <v/>
      </c>
      <c r="U611" s="39" t="str">
        <f t="shared" si="58"/>
        <v/>
      </c>
      <c r="V611" s="170"/>
      <c r="W611" s="40"/>
      <c r="X611" s="41" t="str">
        <f t="shared" si="59"/>
        <v/>
      </c>
      <c r="Y611" s="205" t="str">
        <f t="shared" si="54"/>
        <v/>
      </c>
      <c r="Z611" s="205" t="str">
        <f t="shared" si="55"/>
        <v/>
      </c>
      <c r="AA611" s="163">
        <f t="shared" si="56"/>
        <v>0</v>
      </c>
    </row>
    <row r="612" spans="1:27" ht="26.1" customHeight="1" thickTop="1" thickBot="1">
      <c r="A612" s="32"/>
      <c r="B612" s="33"/>
      <c r="C612" s="32"/>
      <c r="D612" s="218"/>
      <c r="E612" s="219"/>
      <c r="F612" s="220"/>
      <c r="G612" s="34"/>
      <c r="H612" s="221"/>
      <c r="I612" s="2"/>
      <c r="J612" s="221"/>
      <c r="K612" s="2"/>
      <c r="L612" s="221"/>
      <c r="M612" s="2"/>
      <c r="N612" s="221"/>
      <c r="O612" s="2"/>
      <c r="P612" s="221"/>
      <c r="Q612" s="2"/>
      <c r="R612" s="221"/>
      <c r="S612" s="2"/>
      <c r="T612" s="169" t="str">
        <f t="shared" si="57"/>
        <v/>
      </c>
      <c r="U612" s="39" t="str">
        <f t="shared" si="58"/>
        <v/>
      </c>
      <c r="V612" s="170"/>
      <c r="W612" s="40"/>
      <c r="X612" s="41" t="str">
        <f t="shared" si="59"/>
        <v/>
      </c>
      <c r="Y612" s="205" t="str">
        <f t="shared" si="54"/>
        <v/>
      </c>
      <c r="Z612" s="205" t="str">
        <f t="shared" si="55"/>
        <v/>
      </c>
      <c r="AA612" s="163">
        <f t="shared" si="56"/>
        <v>0</v>
      </c>
    </row>
    <row r="613" spans="1:27" ht="26.1" customHeight="1" thickTop="1" thickBot="1">
      <c r="A613" s="32"/>
      <c r="B613" s="33"/>
      <c r="C613" s="32"/>
      <c r="D613" s="218"/>
      <c r="E613" s="219"/>
      <c r="F613" s="220"/>
      <c r="G613" s="34"/>
      <c r="H613" s="221"/>
      <c r="I613" s="2"/>
      <c r="J613" s="221"/>
      <c r="K613" s="2"/>
      <c r="L613" s="221"/>
      <c r="M613" s="2"/>
      <c r="N613" s="221"/>
      <c r="O613" s="2"/>
      <c r="P613" s="221"/>
      <c r="Q613" s="2"/>
      <c r="R613" s="221"/>
      <c r="S613" s="2"/>
      <c r="T613" s="169" t="str">
        <f t="shared" si="57"/>
        <v/>
      </c>
      <c r="U613" s="39" t="str">
        <f t="shared" si="58"/>
        <v/>
      </c>
      <c r="V613" s="170"/>
      <c r="W613" s="40"/>
      <c r="X613" s="41" t="str">
        <f t="shared" si="59"/>
        <v/>
      </c>
      <c r="Y613" s="205" t="str">
        <f t="shared" si="54"/>
        <v/>
      </c>
      <c r="Z613" s="205" t="str">
        <f t="shared" si="55"/>
        <v/>
      </c>
      <c r="AA613" s="163">
        <f t="shared" si="56"/>
        <v>0</v>
      </c>
    </row>
    <row r="614" spans="1:27" ht="26.1" customHeight="1" thickTop="1" thickBot="1">
      <c r="A614" s="32"/>
      <c r="B614" s="33"/>
      <c r="C614" s="32"/>
      <c r="D614" s="218"/>
      <c r="E614" s="219"/>
      <c r="F614" s="220"/>
      <c r="G614" s="34"/>
      <c r="H614" s="221"/>
      <c r="I614" s="2"/>
      <c r="J614" s="221"/>
      <c r="K614" s="2"/>
      <c r="L614" s="221"/>
      <c r="M614" s="2"/>
      <c r="N614" s="221"/>
      <c r="O614" s="2"/>
      <c r="P614" s="221"/>
      <c r="Q614" s="2"/>
      <c r="R614" s="221"/>
      <c r="S614" s="2"/>
      <c r="T614" s="169" t="str">
        <f t="shared" si="57"/>
        <v/>
      </c>
      <c r="U614" s="39" t="str">
        <f t="shared" si="58"/>
        <v/>
      </c>
      <c r="V614" s="170"/>
      <c r="W614" s="40"/>
      <c r="X614" s="41" t="str">
        <f t="shared" si="59"/>
        <v/>
      </c>
      <c r="Y614" s="205" t="str">
        <f t="shared" si="54"/>
        <v/>
      </c>
      <c r="Z614" s="205" t="str">
        <f t="shared" si="55"/>
        <v/>
      </c>
      <c r="AA614" s="163">
        <f t="shared" si="56"/>
        <v>0</v>
      </c>
    </row>
    <row r="615" spans="1:27" ht="26.1" customHeight="1" thickTop="1" thickBot="1">
      <c r="A615" s="32"/>
      <c r="B615" s="33"/>
      <c r="C615" s="32"/>
      <c r="D615" s="218"/>
      <c r="E615" s="219"/>
      <c r="F615" s="220"/>
      <c r="G615" s="34"/>
      <c r="H615" s="221"/>
      <c r="I615" s="2"/>
      <c r="J615" s="221"/>
      <c r="K615" s="2"/>
      <c r="L615" s="221"/>
      <c r="M615" s="2"/>
      <c r="N615" s="221"/>
      <c r="O615" s="2"/>
      <c r="P615" s="221"/>
      <c r="Q615" s="2"/>
      <c r="R615" s="221"/>
      <c r="S615" s="2"/>
      <c r="T615" s="169" t="str">
        <f t="shared" si="57"/>
        <v/>
      </c>
      <c r="U615" s="39" t="str">
        <f t="shared" si="58"/>
        <v/>
      </c>
      <c r="V615" s="170"/>
      <c r="W615" s="40"/>
      <c r="X615" s="41" t="str">
        <f t="shared" si="59"/>
        <v/>
      </c>
      <c r="Y615" s="205" t="str">
        <f t="shared" si="54"/>
        <v/>
      </c>
      <c r="Z615" s="205" t="str">
        <f t="shared" si="55"/>
        <v/>
      </c>
      <c r="AA615" s="163">
        <f t="shared" si="56"/>
        <v>0</v>
      </c>
    </row>
    <row r="616" spans="1:27" ht="26.1" customHeight="1" thickTop="1" thickBot="1">
      <c r="A616" s="32"/>
      <c r="B616" s="33"/>
      <c r="C616" s="32"/>
      <c r="D616" s="218"/>
      <c r="E616" s="219"/>
      <c r="F616" s="220"/>
      <c r="G616" s="34"/>
      <c r="H616" s="221"/>
      <c r="I616" s="2"/>
      <c r="J616" s="221"/>
      <c r="K616" s="2"/>
      <c r="L616" s="221"/>
      <c r="M616" s="2"/>
      <c r="N616" s="221"/>
      <c r="O616" s="2"/>
      <c r="P616" s="221"/>
      <c r="Q616" s="2"/>
      <c r="R616" s="221"/>
      <c r="S616" s="2"/>
      <c r="T616" s="169" t="str">
        <f t="shared" si="57"/>
        <v/>
      </c>
      <c r="U616" s="39" t="str">
        <f t="shared" si="58"/>
        <v/>
      </c>
      <c r="V616" s="170"/>
      <c r="W616" s="40"/>
      <c r="X616" s="41" t="str">
        <f t="shared" si="59"/>
        <v/>
      </c>
      <c r="Y616" s="205" t="str">
        <f t="shared" si="54"/>
        <v/>
      </c>
      <c r="Z616" s="205" t="str">
        <f t="shared" si="55"/>
        <v/>
      </c>
      <c r="AA616" s="163">
        <f t="shared" si="56"/>
        <v>0</v>
      </c>
    </row>
    <row r="617" spans="1:27" ht="26.1" customHeight="1" thickTop="1" thickBot="1">
      <c r="A617" s="32"/>
      <c r="B617" s="33"/>
      <c r="C617" s="32"/>
      <c r="D617" s="218"/>
      <c r="E617" s="219"/>
      <c r="F617" s="220"/>
      <c r="G617" s="34"/>
      <c r="H617" s="221"/>
      <c r="I617" s="2"/>
      <c r="J617" s="221"/>
      <c r="K617" s="2"/>
      <c r="L617" s="221"/>
      <c r="M617" s="2"/>
      <c r="N617" s="221"/>
      <c r="O617" s="2"/>
      <c r="P617" s="221"/>
      <c r="Q617" s="2"/>
      <c r="R617" s="221"/>
      <c r="S617" s="2"/>
      <c r="T617" s="169" t="str">
        <f t="shared" si="57"/>
        <v/>
      </c>
      <c r="U617" s="39" t="str">
        <f t="shared" si="58"/>
        <v/>
      </c>
      <c r="V617" s="170"/>
      <c r="W617" s="40"/>
      <c r="X617" s="41" t="str">
        <f t="shared" si="59"/>
        <v/>
      </c>
      <c r="Y617" s="205" t="str">
        <f t="shared" si="54"/>
        <v/>
      </c>
      <c r="Z617" s="205" t="str">
        <f t="shared" si="55"/>
        <v/>
      </c>
      <c r="AA617" s="163">
        <f t="shared" si="56"/>
        <v>0</v>
      </c>
    </row>
    <row r="618" spans="1:27" ht="26.1" customHeight="1" thickTop="1" thickBot="1">
      <c r="A618" s="32"/>
      <c r="B618" s="33"/>
      <c r="C618" s="32"/>
      <c r="D618" s="218"/>
      <c r="E618" s="219"/>
      <c r="F618" s="220"/>
      <c r="G618" s="34"/>
      <c r="H618" s="221"/>
      <c r="I618" s="2"/>
      <c r="J618" s="221"/>
      <c r="K618" s="2"/>
      <c r="L618" s="221"/>
      <c r="M618" s="2"/>
      <c r="N618" s="221"/>
      <c r="O618" s="2"/>
      <c r="P618" s="221"/>
      <c r="Q618" s="2"/>
      <c r="R618" s="221"/>
      <c r="S618" s="2"/>
      <c r="T618" s="169" t="str">
        <f t="shared" si="57"/>
        <v/>
      </c>
      <c r="U618" s="39" t="str">
        <f t="shared" si="58"/>
        <v/>
      </c>
      <c r="V618" s="170"/>
      <c r="W618" s="40"/>
      <c r="X618" s="41" t="str">
        <f t="shared" si="59"/>
        <v/>
      </c>
      <c r="Y618" s="205" t="str">
        <f t="shared" si="54"/>
        <v/>
      </c>
      <c r="Z618" s="205" t="str">
        <f t="shared" si="55"/>
        <v/>
      </c>
      <c r="AA618" s="163">
        <f t="shared" si="56"/>
        <v>0</v>
      </c>
    </row>
    <row r="619" spans="1:27" ht="26.1" customHeight="1" thickTop="1" thickBot="1">
      <c r="A619" s="32"/>
      <c r="B619" s="33"/>
      <c r="C619" s="32"/>
      <c r="D619" s="218"/>
      <c r="E619" s="219"/>
      <c r="F619" s="220"/>
      <c r="G619" s="34"/>
      <c r="H619" s="221"/>
      <c r="I619" s="2"/>
      <c r="J619" s="221"/>
      <c r="K619" s="2"/>
      <c r="L619" s="221"/>
      <c r="M619" s="2"/>
      <c r="N619" s="221"/>
      <c r="O619" s="2"/>
      <c r="P619" s="221"/>
      <c r="Q619" s="2"/>
      <c r="R619" s="221"/>
      <c r="S619" s="2"/>
      <c r="T619" s="169" t="str">
        <f t="shared" si="57"/>
        <v/>
      </c>
      <c r="U619" s="39" t="str">
        <f t="shared" si="58"/>
        <v/>
      </c>
      <c r="V619" s="170"/>
      <c r="W619" s="40"/>
      <c r="X619" s="41" t="str">
        <f t="shared" si="59"/>
        <v/>
      </c>
      <c r="Y619" s="205" t="str">
        <f t="shared" si="54"/>
        <v/>
      </c>
      <c r="Z619" s="205" t="str">
        <f t="shared" si="55"/>
        <v/>
      </c>
      <c r="AA619" s="163">
        <f t="shared" si="56"/>
        <v>0</v>
      </c>
    </row>
    <row r="620" spans="1:27" ht="26.1" customHeight="1" thickTop="1" thickBot="1">
      <c r="A620" s="32"/>
      <c r="B620" s="33"/>
      <c r="C620" s="32"/>
      <c r="D620" s="218"/>
      <c r="E620" s="219"/>
      <c r="F620" s="220"/>
      <c r="G620" s="34"/>
      <c r="H620" s="221"/>
      <c r="I620" s="2"/>
      <c r="J620" s="221"/>
      <c r="K620" s="2"/>
      <c r="L620" s="221"/>
      <c r="M620" s="2"/>
      <c r="N620" s="221"/>
      <c r="O620" s="2"/>
      <c r="P620" s="221"/>
      <c r="Q620" s="2"/>
      <c r="R620" s="221"/>
      <c r="S620" s="2"/>
      <c r="T620" s="169" t="str">
        <f t="shared" si="57"/>
        <v/>
      </c>
      <c r="U620" s="39" t="str">
        <f t="shared" si="58"/>
        <v/>
      </c>
      <c r="V620" s="170"/>
      <c r="W620" s="40"/>
      <c r="X620" s="41" t="str">
        <f t="shared" si="59"/>
        <v/>
      </c>
      <c r="Y620" s="205" t="str">
        <f t="shared" si="54"/>
        <v/>
      </c>
      <c r="Z620" s="205" t="str">
        <f t="shared" si="55"/>
        <v/>
      </c>
      <c r="AA620" s="163">
        <f t="shared" si="56"/>
        <v>0</v>
      </c>
    </row>
    <row r="621" spans="1:27" ht="26.1" customHeight="1" thickTop="1" thickBot="1">
      <c r="A621" s="32"/>
      <c r="B621" s="33"/>
      <c r="C621" s="32"/>
      <c r="D621" s="218"/>
      <c r="E621" s="219"/>
      <c r="F621" s="220"/>
      <c r="G621" s="34"/>
      <c r="H621" s="221"/>
      <c r="I621" s="2"/>
      <c r="J621" s="221"/>
      <c r="K621" s="2"/>
      <c r="L621" s="221"/>
      <c r="M621" s="2"/>
      <c r="N621" s="221"/>
      <c r="O621" s="2"/>
      <c r="P621" s="221"/>
      <c r="Q621" s="2"/>
      <c r="R621" s="221"/>
      <c r="S621" s="2"/>
      <c r="T621" s="169" t="str">
        <f t="shared" si="57"/>
        <v/>
      </c>
      <c r="U621" s="39" t="str">
        <f t="shared" si="58"/>
        <v/>
      </c>
      <c r="V621" s="170"/>
      <c r="W621" s="40"/>
      <c r="X621" s="41" t="str">
        <f t="shared" si="59"/>
        <v/>
      </c>
      <c r="Y621" s="205" t="str">
        <f t="shared" si="54"/>
        <v/>
      </c>
      <c r="Z621" s="205" t="str">
        <f t="shared" si="55"/>
        <v/>
      </c>
      <c r="AA621" s="163">
        <f t="shared" si="56"/>
        <v>0</v>
      </c>
    </row>
    <row r="622" spans="1:27" ht="26.1" customHeight="1" thickTop="1" thickBot="1">
      <c r="A622" s="32"/>
      <c r="B622" s="33"/>
      <c r="C622" s="32"/>
      <c r="D622" s="218"/>
      <c r="E622" s="219"/>
      <c r="F622" s="220"/>
      <c r="G622" s="34"/>
      <c r="H622" s="221"/>
      <c r="I622" s="2"/>
      <c r="J622" s="221"/>
      <c r="K622" s="2"/>
      <c r="L622" s="221"/>
      <c r="M622" s="2"/>
      <c r="N622" s="221"/>
      <c r="O622" s="2"/>
      <c r="P622" s="221"/>
      <c r="Q622" s="2"/>
      <c r="R622" s="221"/>
      <c r="S622" s="2"/>
      <c r="T622" s="169" t="str">
        <f t="shared" si="57"/>
        <v/>
      </c>
      <c r="U622" s="39" t="str">
        <f t="shared" si="58"/>
        <v/>
      </c>
      <c r="V622" s="170"/>
      <c r="W622" s="40"/>
      <c r="X622" s="41" t="str">
        <f t="shared" si="59"/>
        <v/>
      </c>
      <c r="Y622" s="205" t="str">
        <f t="shared" si="54"/>
        <v/>
      </c>
      <c r="Z622" s="205" t="str">
        <f t="shared" si="55"/>
        <v/>
      </c>
      <c r="AA622" s="163">
        <f t="shared" si="56"/>
        <v>0</v>
      </c>
    </row>
    <row r="623" spans="1:27" ht="26.1" customHeight="1" thickTop="1" thickBot="1">
      <c r="A623" s="32"/>
      <c r="B623" s="33"/>
      <c r="C623" s="32"/>
      <c r="D623" s="218"/>
      <c r="E623" s="219"/>
      <c r="F623" s="220"/>
      <c r="G623" s="34"/>
      <c r="H623" s="221"/>
      <c r="I623" s="2"/>
      <c r="J623" s="221"/>
      <c r="K623" s="2"/>
      <c r="L623" s="221"/>
      <c r="M623" s="2"/>
      <c r="N623" s="221"/>
      <c r="O623" s="2"/>
      <c r="P623" s="221"/>
      <c r="Q623" s="2"/>
      <c r="R623" s="221"/>
      <c r="S623" s="2"/>
      <c r="T623" s="169" t="str">
        <f t="shared" si="57"/>
        <v/>
      </c>
      <c r="U623" s="39" t="str">
        <f t="shared" si="58"/>
        <v/>
      </c>
      <c r="V623" s="170"/>
      <c r="W623" s="40"/>
      <c r="X623" s="41" t="str">
        <f t="shared" si="59"/>
        <v/>
      </c>
      <c r="Y623" s="205" t="str">
        <f t="shared" si="54"/>
        <v/>
      </c>
      <c r="Z623" s="205" t="str">
        <f t="shared" si="55"/>
        <v/>
      </c>
      <c r="AA623" s="163">
        <f t="shared" si="56"/>
        <v>0</v>
      </c>
    </row>
    <row r="624" spans="1:27" ht="26.1" customHeight="1" thickTop="1" thickBot="1">
      <c r="A624" s="32"/>
      <c r="B624" s="33"/>
      <c r="C624" s="32"/>
      <c r="D624" s="218"/>
      <c r="E624" s="219"/>
      <c r="F624" s="220"/>
      <c r="G624" s="34"/>
      <c r="H624" s="221"/>
      <c r="I624" s="2"/>
      <c r="J624" s="221"/>
      <c r="K624" s="2"/>
      <c r="L624" s="221"/>
      <c r="M624" s="2"/>
      <c r="N624" s="221"/>
      <c r="O624" s="2"/>
      <c r="P624" s="221"/>
      <c r="Q624" s="2"/>
      <c r="R624" s="221"/>
      <c r="S624" s="2"/>
      <c r="T624" s="169" t="str">
        <f t="shared" si="57"/>
        <v/>
      </c>
      <c r="U624" s="39" t="str">
        <f t="shared" si="58"/>
        <v/>
      </c>
      <c r="V624" s="170"/>
      <c r="W624" s="40"/>
      <c r="X624" s="41" t="str">
        <f t="shared" si="59"/>
        <v/>
      </c>
      <c r="Y624" s="205" t="str">
        <f t="shared" si="54"/>
        <v/>
      </c>
      <c r="Z624" s="205" t="str">
        <f t="shared" si="55"/>
        <v/>
      </c>
      <c r="AA624" s="163">
        <f t="shared" si="56"/>
        <v>0</v>
      </c>
    </row>
    <row r="625" spans="1:27" ht="26.1" customHeight="1" thickTop="1" thickBot="1">
      <c r="A625" s="32"/>
      <c r="B625" s="33"/>
      <c r="C625" s="32"/>
      <c r="D625" s="218"/>
      <c r="E625" s="219"/>
      <c r="F625" s="220"/>
      <c r="G625" s="34"/>
      <c r="H625" s="221"/>
      <c r="I625" s="2"/>
      <c r="J625" s="221"/>
      <c r="K625" s="2"/>
      <c r="L625" s="221"/>
      <c r="M625" s="2"/>
      <c r="N625" s="221"/>
      <c r="O625" s="2"/>
      <c r="P625" s="221"/>
      <c r="Q625" s="2"/>
      <c r="R625" s="221"/>
      <c r="S625" s="2"/>
      <c r="T625" s="169" t="str">
        <f t="shared" si="57"/>
        <v/>
      </c>
      <c r="U625" s="39" t="str">
        <f t="shared" si="58"/>
        <v/>
      </c>
      <c r="V625" s="170"/>
      <c r="W625" s="40"/>
      <c r="X625" s="41" t="str">
        <f t="shared" si="59"/>
        <v/>
      </c>
      <c r="Y625" s="205" t="str">
        <f t="shared" si="54"/>
        <v/>
      </c>
      <c r="Z625" s="205" t="str">
        <f t="shared" si="55"/>
        <v/>
      </c>
      <c r="AA625" s="163">
        <f t="shared" si="56"/>
        <v>0</v>
      </c>
    </row>
    <row r="626" spans="1:27" ht="26.1" customHeight="1" thickTop="1" thickBot="1">
      <c r="A626" s="32"/>
      <c r="B626" s="33"/>
      <c r="C626" s="32"/>
      <c r="D626" s="218"/>
      <c r="E626" s="219"/>
      <c r="F626" s="220"/>
      <c r="G626" s="34"/>
      <c r="H626" s="221"/>
      <c r="I626" s="2"/>
      <c r="J626" s="221"/>
      <c r="K626" s="2"/>
      <c r="L626" s="221"/>
      <c r="M626" s="2"/>
      <c r="N626" s="221"/>
      <c r="O626" s="2"/>
      <c r="P626" s="221"/>
      <c r="Q626" s="2"/>
      <c r="R626" s="221"/>
      <c r="S626" s="2"/>
      <c r="T626" s="169" t="str">
        <f t="shared" si="57"/>
        <v/>
      </c>
      <c r="U626" s="39" t="str">
        <f t="shared" si="58"/>
        <v/>
      </c>
      <c r="V626" s="170"/>
      <c r="W626" s="40"/>
      <c r="X626" s="41" t="str">
        <f t="shared" si="59"/>
        <v/>
      </c>
      <c r="Y626" s="205" t="str">
        <f t="shared" si="54"/>
        <v/>
      </c>
      <c r="Z626" s="205" t="str">
        <f t="shared" si="55"/>
        <v/>
      </c>
      <c r="AA626" s="163">
        <f t="shared" si="56"/>
        <v>0</v>
      </c>
    </row>
    <row r="627" spans="1:27" ht="26.1" customHeight="1" thickTop="1" thickBot="1">
      <c r="A627" s="32"/>
      <c r="B627" s="33"/>
      <c r="C627" s="32"/>
      <c r="D627" s="218"/>
      <c r="E627" s="219"/>
      <c r="F627" s="220"/>
      <c r="G627" s="34"/>
      <c r="H627" s="221"/>
      <c r="I627" s="2"/>
      <c r="J627" s="221"/>
      <c r="K627" s="2"/>
      <c r="L627" s="221"/>
      <c r="M627" s="2"/>
      <c r="N627" s="221"/>
      <c r="O627" s="2"/>
      <c r="P627" s="221"/>
      <c r="Q627" s="2"/>
      <c r="R627" s="221"/>
      <c r="S627" s="2"/>
      <c r="T627" s="169" t="str">
        <f t="shared" si="57"/>
        <v/>
      </c>
      <c r="U627" s="39" t="str">
        <f t="shared" si="58"/>
        <v/>
      </c>
      <c r="V627" s="170"/>
      <c r="W627" s="40"/>
      <c r="X627" s="41" t="str">
        <f t="shared" si="59"/>
        <v/>
      </c>
      <c r="Y627" s="205" t="str">
        <f t="shared" si="54"/>
        <v/>
      </c>
      <c r="Z627" s="205" t="str">
        <f t="shared" si="55"/>
        <v/>
      </c>
      <c r="AA627" s="163">
        <f t="shared" si="56"/>
        <v>0</v>
      </c>
    </row>
    <row r="628" spans="1:27" ht="26.1" customHeight="1" thickTop="1" thickBot="1">
      <c r="A628" s="32"/>
      <c r="B628" s="33"/>
      <c r="C628" s="32"/>
      <c r="D628" s="218"/>
      <c r="E628" s="219"/>
      <c r="F628" s="220"/>
      <c r="G628" s="34"/>
      <c r="H628" s="221"/>
      <c r="I628" s="2"/>
      <c r="J628" s="221"/>
      <c r="K628" s="2"/>
      <c r="L628" s="221"/>
      <c r="M628" s="2"/>
      <c r="N628" s="221"/>
      <c r="O628" s="2"/>
      <c r="P628" s="221"/>
      <c r="Q628" s="2"/>
      <c r="R628" s="221"/>
      <c r="S628" s="2"/>
      <c r="T628" s="169" t="str">
        <f t="shared" si="57"/>
        <v/>
      </c>
      <c r="U628" s="39" t="str">
        <f t="shared" si="58"/>
        <v/>
      </c>
      <c r="V628" s="170"/>
      <c r="W628" s="40"/>
      <c r="X628" s="41" t="str">
        <f t="shared" si="59"/>
        <v/>
      </c>
      <c r="Y628" s="205" t="str">
        <f t="shared" si="54"/>
        <v/>
      </c>
      <c r="Z628" s="205" t="str">
        <f t="shared" si="55"/>
        <v/>
      </c>
      <c r="AA628" s="163">
        <f t="shared" si="56"/>
        <v>0</v>
      </c>
    </row>
    <row r="629" spans="1:27" ht="26.1" customHeight="1" thickTop="1" thickBot="1">
      <c r="A629" s="32"/>
      <c r="B629" s="33"/>
      <c r="C629" s="32"/>
      <c r="D629" s="218"/>
      <c r="E629" s="219"/>
      <c r="F629" s="220"/>
      <c r="G629" s="34"/>
      <c r="H629" s="221"/>
      <c r="I629" s="2"/>
      <c r="J629" s="221"/>
      <c r="K629" s="2"/>
      <c r="L629" s="221"/>
      <c r="M629" s="2"/>
      <c r="N629" s="221"/>
      <c r="O629" s="2"/>
      <c r="P629" s="221"/>
      <c r="Q629" s="2"/>
      <c r="R629" s="221"/>
      <c r="S629" s="2"/>
      <c r="T629" s="169" t="str">
        <f t="shared" si="57"/>
        <v/>
      </c>
      <c r="U629" s="39" t="str">
        <f t="shared" si="58"/>
        <v/>
      </c>
      <c r="V629" s="170"/>
      <c r="W629" s="40"/>
      <c r="X629" s="41" t="str">
        <f t="shared" si="59"/>
        <v/>
      </c>
      <c r="Y629" s="205" t="str">
        <f t="shared" si="54"/>
        <v/>
      </c>
      <c r="Z629" s="205" t="str">
        <f t="shared" si="55"/>
        <v/>
      </c>
      <c r="AA629" s="163">
        <f t="shared" si="56"/>
        <v>0</v>
      </c>
    </row>
    <row r="630" spans="1:27" ht="26.1" customHeight="1" thickTop="1" thickBot="1">
      <c r="A630" s="32"/>
      <c r="B630" s="33"/>
      <c r="C630" s="32"/>
      <c r="D630" s="218"/>
      <c r="E630" s="219"/>
      <c r="F630" s="220"/>
      <c r="G630" s="34"/>
      <c r="H630" s="221"/>
      <c r="I630" s="2"/>
      <c r="J630" s="221"/>
      <c r="K630" s="2"/>
      <c r="L630" s="221"/>
      <c r="M630" s="2"/>
      <c r="N630" s="221"/>
      <c r="O630" s="2"/>
      <c r="P630" s="221"/>
      <c r="Q630" s="2"/>
      <c r="R630" s="221"/>
      <c r="S630" s="2"/>
      <c r="T630" s="169" t="str">
        <f t="shared" si="57"/>
        <v/>
      </c>
      <c r="U630" s="39" t="str">
        <f t="shared" si="58"/>
        <v/>
      </c>
      <c r="V630" s="170"/>
      <c r="W630" s="40"/>
      <c r="X630" s="41" t="str">
        <f t="shared" si="59"/>
        <v/>
      </c>
      <c r="Y630" s="205" t="str">
        <f t="shared" si="54"/>
        <v/>
      </c>
      <c r="Z630" s="205" t="str">
        <f t="shared" si="55"/>
        <v/>
      </c>
      <c r="AA630" s="163">
        <f t="shared" si="56"/>
        <v>0</v>
      </c>
    </row>
    <row r="631" spans="1:27" ht="26.1" customHeight="1" thickTop="1" thickBot="1">
      <c r="A631" s="32"/>
      <c r="B631" s="33"/>
      <c r="C631" s="32"/>
      <c r="D631" s="218"/>
      <c r="E631" s="219"/>
      <c r="F631" s="220"/>
      <c r="G631" s="34"/>
      <c r="H631" s="221"/>
      <c r="I631" s="2"/>
      <c r="J631" s="221"/>
      <c r="K631" s="2"/>
      <c r="L631" s="221"/>
      <c r="M631" s="2"/>
      <c r="N631" s="221"/>
      <c r="O631" s="2"/>
      <c r="P631" s="221"/>
      <c r="Q631" s="2"/>
      <c r="R631" s="221"/>
      <c r="S631" s="2"/>
      <c r="T631" s="169" t="str">
        <f t="shared" si="57"/>
        <v/>
      </c>
      <c r="U631" s="39" t="str">
        <f t="shared" si="58"/>
        <v/>
      </c>
      <c r="V631" s="170"/>
      <c r="W631" s="40"/>
      <c r="X631" s="41" t="str">
        <f t="shared" si="59"/>
        <v/>
      </c>
      <c r="Y631" s="205" t="str">
        <f t="shared" si="54"/>
        <v/>
      </c>
      <c r="Z631" s="205" t="str">
        <f t="shared" si="55"/>
        <v/>
      </c>
      <c r="AA631" s="163">
        <f t="shared" si="56"/>
        <v>0</v>
      </c>
    </row>
    <row r="632" spans="1:27" ht="26.1" customHeight="1" thickTop="1" thickBot="1">
      <c r="A632" s="32"/>
      <c r="B632" s="33"/>
      <c r="C632" s="32"/>
      <c r="D632" s="218"/>
      <c r="E632" s="219"/>
      <c r="F632" s="220"/>
      <c r="G632" s="34"/>
      <c r="H632" s="221"/>
      <c r="I632" s="2"/>
      <c r="J632" s="221"/>
      <c r="K632" s="2"/>
      <c r="L632" s="221"/>
      <c r="M632" s="2"/>
      <c r="N632" s="221"/>
      <c r="O632" s="2"/>
      <c r="P632" s="221"/>
      <c r="Q632" s="2"/>
      <c r="R632" s="221"/>
      <c r="S632" s="2"/>
      <c r="T632" s="169" t="str">
        <f t="shared" si="57"/>
        <v/>
      </c>
      <c r="U632" s="39" t="str">
        <f t="shared" si="58"/>
        <v/>
      </c>
      <c r="V632" s="170"/>
      <c r="W632" s="40"/>
      <c r="X632" s="41" t="str">
        <f t="shared" si="59"/>
        <v/>
      </c>
      <c r="Y632" s="205" t="str">
        <f t="shared" si="54"/>
        <v/>
      </c>
      <c r="Z632" s="205" t="str">
        <f t="shared" si="55"/>
        <v/>
      </c>
      <c r="AA632" s="163">
        <f t="shared" si="56"/>
        <v>0</v>
      </c>
    </row>
    <row r="633" spans="1:27" ht="26.1" customHeight="1" thickTop="1" thickBot="1">
      <c r="A633" s="32"/>
      <c r="B633" s="33"/>
      <c r="C633" s="32"/>
      <c r="D633" s="218"/>
      <c r="E633" s="219"/>
      <c r="F633" s="220"/>
      <c r="G633" s="34"/>
      <c r="H633" s="221"/>
      <c r="I633" s="2"/>
      <c r="J633" s="221"/>
      <c r="K633" s="2"/>
      <c r="L633" s="221"/>
      <c r="M633" s="2"/>
      <c r="N633" s="221"/>
      <c r="O633" s="2"/>
      <c r="P633" s="221"/>
      <c r="Q633" s="2"/>
      <c r="R633" s="221"/>
      <c r="S633" s="2"/>
      <c r="T633" s="169" t="str">
        <f t="shared" si="57"/>
        <v/>
      </c>
      <c r="U633" s="39" t="str">
        <f t="shared" si="58"/>
        <v/>
      </c>
      <c r="V633" s="170"/>
      <c r="W633" s="40"/>
      <c r="X633" s="41" t="str">
        <f t="shared" si="59"/>
        <v/>
      </c>
      <c r="Y633" s="205" t="str">
        <f t="shared" si="54"/>
        <v/>
      </c>
      <c r="Z633" s="205" t="str">
        <f t="shared" si="55"/>
        <v/>
      </c>
      <c r="AA633" s="163">
        <f t="shared" si="56"/>
        <v>0</v>
      </c>
    </row>
    <row r="634" spans="1:27" ht="26.1" customHeight="1" thickTop="1" thickBot="1">
      <c r="A634" s="32"/>
      <c r="B634" s="33"/>
      <c r="C634" s="32"/>
      <c r="D634" s="218"/>
      <c r="E634" s="219"/>
      <c r="F634" s="220"/>
      <c r="G634" s="34"/>
      <c r="H634" s="221"/>
      <c r="I634" s="2"/>
      <c r="J634" s="221"/>
      <c r="K634" s="2"/>
      <c r="L634" s="221"/>
      <c r="M634" s="2"/>
      <c r="N634" s="221"/>
      <c r="O634" s="2"/>
      <c r="P634" s="221"/>
      <c r="Q634" s="2"/>
      <c r="R634" s="221"/>
      <c r="S634" s="2"/>
      <c r="T634" s="169" t="str">
        <f t="shared" si="57"/>
        <v/>
      </c>
      <c r="U634" s="39" t="str">
        <f t="shared" si="58"/>
        <v/>
      </c>
      <c r="V634" s="170"/>
      <c r="W634" s="40"/>
      <c r="X634" s="41" t="str">
        <f t="shared" si="59"/>
        <v/>
      </c>
      <c r="Y634" s="205" t="str">
        <f t="shared" si="54"/>
        <v/>
      </c>
      <c r="Z634" s="205" t="str">
        <f t="shared" si="55"/>
        <v/>
      </c>
      <c r="AA634" s="163">
        <f t="shared" si="56"/>
        <v>0</v>
      </c>
    </row>
    <row r="635" spans="1:27" ht="26.1" customHeight="1" thickTop="1" thickBot="1">
      <c r="A635" s="32"/>
      <c r="B635" s="33"/>
      <c r="C635" s="32"/>
      <c r="D635" s="218"/>
      <c r="E635" s="219"/>
      <c r="F635" s="220"/>
      <c r="G635" s="34"/>
      <c r="H635" s="221"/>
      <c r="I635" s="2"/>
      <c r="J635" s="221"/>
      <c r="K635" s="2"/>
      <c r="L635" s="221"/>
      <c r="M635" s="2"/>
      <c r="N635" s="221"/>
      <c r="O635" s="2"/>
      <c r="P635" s="221"/>
      <c r="Q635" s="2"/>
      <c r="R635" s="221"/>
      <c r="S635" s="2"/>
      <c r="T635" s="169" t="str">
        <f t="shared" si="57"/>
        <v/>
      </c>
      <c r="U635" s="39" t="str">
        <f t="shared" si="58"/>
        <v/>
      </c>
      <c r="V635" s="170"/>
      <c r="W635" s="40"/>
      <c r="X635" s="41" t="str">
        <f t="shared" si="59"/>
        <v/>
      </c>
      <c r="Y635" s="205" t="str">
        <f t="shared" si="54"/>
        <v/>
      </c>
      <c r="Z635" s="205" t="str">
        <f t="shared" si="55"/>
        <v/>
      </c>
      <c r="AA635" s="163">
        <f t="shared" si="56"/>
        <v>0</v>
      </c>
    </row>
    <row r="636" spans="1:27" ht="26.1" customHeight="1" thickTop="1" thickBot="1">
      <c r="A636" s="32"/>
      <c r="B636" s="33"/>
      <c r="C636" s="32"/>
      <c r="D636" s="218"/>
      <c r="E636" s="219"/>
      <c r="F636" s="220"/>
      <c r="G636" s="34"/>
      <c r="H636" s="221"/>
      <c r="I636" s="2"/>
      <c r="J636" s="221"/>
      <c r="K636" s="2"/>
      <c r="L636" s="221"/>
      <c r="M636" s="2"/>
      <c r="N636" s="221"/>
      <c r="O636" s="2"/>
      <c r="P636" s="221"/>
      <c r="Q636" s="2"/>
      <c r="R636" s="221"/>
      <c r="S636" s="2"/>
      <c r="T636" s="169" t="str">
        <f t="shared" si="57"/>
        <v/>
      </c>
      <c r="U636" s="39" t="str">
        <f t="shared" si="58"/>
        <v/>
      </c>
      <c r="V636" s="170"/>
      <c r="W636" s="40"/>
      <c r="X636" s="41" t="str">
        <f t="shared" si="59"/>
        <v/>
      </c>
      <c r="Y636" s="205" t="str">
        <f t="shared" si="54"/>
        <v/>
      </c>
      <c r="Z636" s="205" t="str">
        <f t="shared" si="55"/>
        <v/>
      </c>
      <c r="AA636" s="163">
        <f t="shared" si="56"/>
        <v>0</v>
      </c>
    </row>
    <row r="637" spans="1:27" ht="26.1" customHeight="1" thickTop="1" thickBot="1">
      <c r="A637" s="32"/>
      <c r="B637" s="33"/>
      <c r="C637" s="32"/>
      <c r="D637" s="218"/>
      <c r="E637" s="219"/>
      <c r="F637" s="220"/>
      <c r="G637" s="34"/>
      <c r="H637" s="221"/>
      <c r="I637" s="2"/>
      <c r="J637" s="221"/>
      <c r="K637" s="2"/>
      <c r="L637" s="221"/>
      <c r="M637" s="2"/>
      <c r="N637" s="221"/>
      <c r="O637" s="2"/>
      <c r="P637" s="221"/>
      <c r="Q637" s="2"/>
      <c r="R637" s="221"/>
      <c r="S637" s="2"/>
      <c r="T637" s="169" t="str">
        <f t="shared" si="57"/>
        <v/>
      </c>
      <c r="U637" s="39" t="str">
        <f t="shared" si="58"/>
        <v/>
      </c>
      <c r="V637" s="170"/>
      <c r="W637" s="40"/>
      <c r="X637" s="41" t="str">
        <f t="shared" si="59"/>
        <v/>
      </c>
      <c r="Y637" s="205" t="str">
        <f t="shared" si="54"/>
        <v/>
      </c>
      <c r="Z637" s="205" t="str">
        <f t="shared" si="55"/>
        <v/>
      </c>
      <c r="AA637" s="163">
        <f t="shared" si="56"/>
        <v>0</v>
      </c>
    </row>
    <row r="638" spans="1:27" ht="26.1" customHeight="1" thickTop="1" thickBot="1">
      <c r="A638" s="32"/>
      <c r="B638" s="33"/>
      <c r="C638" s="32"/>
      <c r="D638" s="218"/>
      <c r="E638" s="219"/>
      <c r="F638" s="220"/>
      <c r="G638" s="34"/>
      <c r="H638" s="221"/>
      <c r="I638" s="2"/>
      <c r="J638" s="221"/>
      <c r="K638" s="2"/>
      <c r="L638" s="221"/>
      <c r="M638" s="2"/>
      <c r="N638" s="221"/>
      <c r="O638" s="2"/>
      <c r="P638" s="221"/>
      <c r="Q638" s="2"/>
      <c r="R638" s="221"/>
      <c r="S638" s="2"/>
      <c r="T638" s="169" t="str">
        <f t="shared" si="57"/>
        <v/>
      </c>
      <c r="U638" s="39" t="str">
        <f t="shared" si="58"/>
        <v/>
      </c>
      <c r="V638" s="170"/>
      <c r="W638" s="40"/>
      <c r="X638" s="41" t="str">
        <f t="shared" si="59"/>
        <v/>
      </c>
      <c r="Y638" s="205" t="str">
        <f t="shared" si="54"/>
        <v/>
      </c>
      <c r="Z638" s="205" t="str">
        <f t="shared" si="55"/>
        <v/>
      </c>
      <c r="AA638" s="163">
        <f t="shared" si="56"/>
        <v>0</v>
      </c>
    </row>
    <row r="639" spans="1:27" ht="26.1" customHeight="1" thickTop="1" thickBot="1">
      <c r="A639" s="32"/>
      <c r="B639" s="33"/>
      <c r="C639" s="32"/>
      <c r="D639" s="218"/>
      <c r="E639" s="219"/>
      <c r="F639" s="220"/>
      <c r="G639" s="34"/>
      <c r="H639" s="221"/>
      <c r="I639" s="2"/>
      <c r="J639" s="221"/>
      <c r="K639" s="2"/>
      <c r="L639" s="221"/>
      <c r="M639" s="2"/>
      <c r="N639" s="221"/>
      <c r="O639" s="2"/>
      <c r="P639" s="221"/>
      <c r="Q639" s="2"/>
      <c r="R639" s="221"/>
      <c r="S639" s="2"/>
      <c r="T639" s="169" t="str">
        <f t="shared" si="57"/>
        <v/>
      </c>
      <c r="U639" s="39" t="str">
        <f t="shared" si="58"/>
        <v/>
      </c>
      <c r="V639" s="170"/>
      <c r="W639" s="40"/>
      <c r="X639" s="41" t="str">
        <f t="shared" si="59"/>
        <v/>
      </c>
      <c r="Y639" s="205" t="str">
        <f t="shared" si="54"/>
        <v/>
      </c>
      <c r="Z639" s="205" t="str">
        <f t="shared" si="55"/>
        <v/>
      </c>
      <c r="AA639" s="163">
        <f t="shared" si="56"/>
        <v>0</v>
      </c>
    </row>
    <row r="640" spans="1:27" ht="26.1" customHeight="1" thickTop="1" thickBot="1">
      <c r="A640" s="32"/>
      <c r="B640" s="33"/>
      <c r="C640" s="32"/>
      <c r="D640" s="218"/>
      <c r="E640" s="219"/>
      <c r="F640" s="220"/>
      <c r="G640" s="34"/>
      <c r="H640" s="221"/>
      <c r="I640" s="2"/>
      <c r="J640" s="221"/>
      <c r="K640" s="2"/>
      <c r="L640" s="221"/>
      <c r="M640" s="2"/>
      <c r="N640" s="221"/>
      <c r="O640" s="2"/>
      <c r="P640" s="221"/>
      <c r="Q640" s="2"/>
      <c r="R640" s="221"/>
      <c r="S640" s="2"/>
      <c r="T640" s="169" t="str">
        <f t="shared" si="57"/>
        <v/>
      </c>
      <c r="U640" s="39" t="str">
        <f t="shared" si="58"/>
        <v/>
      </c>
      <c r="V640" s="170"/>
      <c r="W640" s="40"/>
      <c r="X640" s="41" t="str">
        <f t="shared" si="59"/>
        <v/>
      </c>
      <c r="Y640" s="205" t="str">
        <f t="shared" si="54"/>
        <v/>
      </c>
      <c r="Z640" s="205" t="str">
        <f t="shared" si="55"/>
        <v/>
      </c>
      <c r="AA640" s="163">
        <f t="shared" si="56"/>
        <v>0</v>
      </c>
    </row>
    <row r="641" spans="1:27" ht="26.1" customHeight="1" thickTop="1" thickBot="1">
      <c r="A641" s="32"/>
      <c r="B641" s="33"/>
      <c r="C641" s="32"/>
      <c r="D641" s="218"/>
      <c r="E641" s="219"/>
      <c r="F641" s="220"/>
      <c r="G641" s="34"/>
      <c r="H641" s="221"/>
      <c r="I641" s="2"/>
      <c r="J641" s="221"/>
      <c r="K641" s="2"/>
      <c r="L641" s="221"/>
      <c r="M641" s="2"/>
      <c r="N641" s="221"/>
      <c r="O641" s="2"/>
      <c r="P641" s="221"/>
      <c r="Q641" s="2"/>
      <c r="R641" s="221"/>
      <c r="S641" s="2"/>
      <c r="T641" s="169" t="str">
        <f t="shared" si="57"/>
        <v/>
      </c>
      <c r="U641" s="39" t="str">
        <f t="shared" si="58"/>
        <v/>
      </c>
      <c r="V641" s="170"/>
      <c r="W641" s="40"/>
      <c r="X641" s="41" t="str">
        <f t="shared" si="59"/>
        <v/>
      </c>
      <c r="Y641" s="205" t="str">
        <f t="shared" si="54"/>
        <v/>
      </c>
      <c r="Z641" s="205" t="str">
        <f t="shared" si="55"/>
        <v/>
      </c>
      <c r="AA641" s="163">
        <f t="shared" si="56"/>
        <v>0</v>
      </c>
    </row>
    <row r="642" spans="1:27" ht="26.1" customHeight="1" thickTop="1" thickBot="1">
      <c r="A642" s="32"/>
      <c r="B642" s="33"/>
      <c r="C642" s="32"/>
      <c r="D642" s="218"/>
      <c r="E642" s="219"/>
      <c r="F642" s="220"/>
      <c r="G642" s="34"/>
      <c r="H642" s="221"/>
      <c r="I642" s="2"/>
      <c r="J642" s="221"/>
      <c r="K642" s="2"/>
      <c r="L642" s="221"/>
      <c r="M642" s="2"/>
      <c r="N642" s="221"/>
      <c r="O642" s="2"/>
      <c r="P642" s="221"/>
      <c r="Q642" s="2"/>
      <c r="R642" s="221"/>
      <c r="S642" s="2"/>
      <c r="T642" s="169" t="str">
        <f t="shared" si="57"/>
        <v/>
      </c>
      <c r="U642" s="39" t="str">
        <f t="shared" si="58"/>
        <v/>
      </c>
      <c r="V642" s="170"/>
      <c r="W642" s="40"/>
      <c r="X642" s="41" t="str">
        <f t="shared" si="59"/>
        <v/>
      </c>
      <c r="Y642" s="205" t="str">
        <f t="shared" si="54"/>
        <v/>
      </c>
      <c r="Z642" s="205" t="str">
        <f t="shared" si="55"/>
        <v/>
      </c>
      <c r="AA642" s="163">
        <f t="shared" si="56"/>
        <v>0</v>
      </c>
    </row>
    <row r="643" spans="1:27" ht="26.1" customHeight="1" thickTop="1" thickBot="1">
      <c r="A643" s="32"/>
      <c r="B643" s="33"/>
      <c r="C643" s="32"/>
      <c r="D643" s="218"/>
      <c r="E643" s="219"/>
      <c r="F643" s="220"/>
      <c r="G643" s="34"/>
      <c r="H643" s="221"/>
      <c r="I643" s="2"/>
      <c r="J643" s="221"/>
      <c r="K643" s="2"/>
      <c r="L643" s="221"/>
      <c r="M643" s="2"/>
      <c r="N643" s="221"/>
      <c r="O643" s="2"/>
      <c r="P643" s="221"/>
      <c r="Q643" s="2"/>
      <c r="R643" s="221"/>
      <c r="S643" s="2"/>
      <c r="T643" s="169" t="str">
        <f t="shared" si="57"/>
        <v/>
      </c>
      <c r="U643" s="39" t="str">
        <f t="shared" si="58"/>
        <v/>
      </c>
      <c r="V643" s="170"/>
      <c r="W643" s="40"/>
      <c r="X643" s="41" t="str">
        <f t="shared" si="59"/>
        <v/>
      </c>
      <c r="Y643" s="205" t="str">
        <f t="shared" si="54"/>
        <v/>
      </c>
      <c r="Z643" s="205" t="str">
        <f t="shared" si="55"/>
        <v/>
      </c>
      <c r="AA643" s="163">
        <f t="shared" si="56"/>
        <v>0</v>
      </c>
    </row>
    <row r="644" spans="1:27" ht="26.1" customHeight="1" thickTop="1" thickBot="1">
      <c r="A644" s="32"/>
      <c r="B644" s="33"/>
      <c r="C644" s="32"/>
      <c r="D644" s="218"/>
      <c r="E644" s="219"/>
      <c r="F644" s="220"/>
      <c r="G644" s="34"/>
      <c r="H644" s="221"/>
      <c r="I644" s="2"/>
      <c r="J644" s="221"/>
      <c r="K644" s="2"/>
      <c r="L644" s="221"/>
      <c r="M644" s="2"/>
      <c r="N644" s="221"/>
      <c r="O644" s="2"/>
      <c r="P644" s="221"/>
      <c r="Q644" s="2"/>
      <c r="R644" s="221"/>
      <c r="S644" s="2"/>
      <c r="T644" s="169" t="str">
        <f t="shared" si="57"/>
        <v/>
      </c>
      <c r="U644" s="39" t="str">
        <f t="shared" si="58"/>
        <v/>
      </c>
      <c r="V644" s="170"/>
      <c r="W644" s="40"/>
      <c r="X644" s="41" t="str">
        <f t="shared" si="59"/>
        <v/>
      </c>
      <c r="Y644" s="205" t="str">
        <f t="shared" si="54"/>
        <v/>
      </c>
      <c r="Z644" s="205" t="str">
        <f t="shared" si="55"/>
        <v/>
      </c>
      <c r="AA644" s="163">
        <f t="shared" si="56"/>
        <v>0</v>
      </c>
    </row>
    <row r="645" spans="1:27" ht="26.1" customHeight="1" thickTop="1" thickBot="1">
      <c r="A645" s="32"/>
      <c r="B645" s="33"/>
      <c r="C645" s="32"/>
      <c r="D645" s="218"/>
      <c r="E645" s="219"/>
      <c r="F645" s="220"/>
      <c r="G645" s="34"/>
      <c r="H645" s="221"/>
      <c r="I645" s="2"/>
      <c r="J645" s="221"/>
      <c r="K645" s="2"/>
      <c r="L645" s="221"/>
      <c r="M645" s="2"/>
      <c r="N645" s="221"/>
      <c r="O645" s="2"/>
      <c r="P645" s="221"/>
      <c r="Q645" s="2"/>
      <c r="R645" s="221"/>
      <c r="S645" s="2"/>
      <c r="T645" s="169" t="str">
        <f t="shared" si="57"/>
        <v/>
      </c>
      <c r="U645" s="39" t="str">
        <f t="shared" si="58"/>
        <v/>
      </c>
      <c r="V645" s="170"/>
      <c r="W645" s="40"/>
      <c r="X645" s="41" t="str">
        <f t="shared" si="59"/>
        <v/>
      </c>
      <c r="Y645" s="205" t="str">
        <f t="shared" si="54"/>
        <v/>
      </c>
      <c r="Z645" s="205" t="str">
        <f t="shared" si="55"/>
        <v/>
      </c>
      <c r="AA645" s="163">
        <f t="shared" si="56"/>
        <v>0</v>
      </c>
    </row>
    <row r="646" spans="1:27" ht="26.1" customHeight="1" thickTop="1" thickBot="1">
      <c r="A646" s="32"/>
      <c r="B646" s="33"/>
      <c r="C646" s="32"/>
      <c r="D646" s="218"/>
      <c r="E646" s="219"/>
      <c r="F646" s="220"/>
      <c r="G646" s="34"/>
      <c r="H646" s="221"/>
      <c r="I646" s="2"/>
      <c r="J646" s="221"/>
      <c r="K646" s="2"/>
      <c r="L646" s="221"/>
      <c r="M646" s="2"/>
      <c r="N646" s="221"/>
      <c r="O646" s="2"/>
      <c r="P646" s="221"/>
      <c r="Q646" s="2"/>
      <c r="R646" s="221"/>
      <c r="S646" s="2"/>
      <c r="T646" s="169" t="str">
        <f t="shared" si="57"/>
        <v/>
      </c>
      <c r="U646" s="39" t="str">
        <f t="shared" si="58"/>
        <v/>
      </c>
      <c r="V646" s="170"/>
      <c r="W646" s="40"/>
      <c r="X646" s="41" t="str">
        <f t="shared" si="59"/>
        <v/>
      </c>
      <c r="Y646" s="205" t="str">
        <f t="shared" si="54"/>
        <v/>
      </c>
      <c r="Z646" s="205" t="str">
        <f t="shared" si="55"/>
        <v/>
      </c>
      <c r="AA646" s="163">
        <f t="shared" si="56"/>
        <v>0</v>
      </c>
    </row>
    <row r="647" spans="1:27" ht="26.1" customHeight="1" thickTop="1" thickBot="1">
      <c r="A647" s="32"/>
      <c r="B647" s="33"/>
      <c r="C647" s="32"/>
      <c r="D647" s="218"/>
      <c r="E647" s="219"/>
      <c r="F647" s="220"/>
      <c r="G647" s="34"/>
      <c r="H647" s="221"/>
      <c r="I647" s="2"/>
      <c r="J647" s="221"/>
      <c r="K647" s="2"/>
      <c r="L647" s="221"/>
      <c r="M647" s="2"/>
      <c r="N647" s="221"/>
      <c r="O647" s="2"/>
      <c r="P647" s="221"/>
      <c r="Q647" s="2"/>
      <c r="R647" s="221"/>
      <c r="S647" s="2"/>
      <c r="T647" s="169" t="str">
        <f t="shared" si="57"/>
        <v/>
      </c>
      <c r="U647" s="39" t="str">
        <f t="shared" si="58"/>
        <v/>
      </c>
      <c r="V647" s="170"/>
      <c r="W647" s="40"/>
      <c r="X647" s="41" t="str">
        <f t="shared" si="59"/>
        <v/>
      </c>
      <c r="Y647" s="205" t="str">
        <f t="shared" si="54"/>
        <v/>
      </c>
      <c r="Z647" s="205" t="str">
        <f t="shared" si="55"/>
        <v/>
      </c>
      <c r="AA647" s="163">
        <f t="shared" si="56"/>
        <v>0</v>
      </c>
    </row>
    <row r="648" spans="1:27" ht="26.1" customHeight="1" thickTop="1" thickBot="1">
      <c r="A648" s="32"/>
      <c r="B648" s="33"/>
      <c r="C648" s="32"/>
      <c r="D648" s="218"/>
      <c r="E648" s="219"/>
      <c r="F648" s="220"/>
      <c r="G648" s="34"/>
      <c r="H648" s="221"/>
      <c r="I648" s="2"/>
      <c r="J648" s="221"/>
      <c r="K648" s="2"/>
      <c r="L648" s="221"/>
      <c r="M648" s="2"/>
      <c r="N648" s="221"/>
      <c r="O648" s="2"/>
      <c r="P648" s="221"/>
      <c r="Q648" s="2"/>
      <c r="R648" s="221"/>
      <c r="S648" s="2"/>
      <c r="T648" s="169" t="str">
        <f t="shared" si="57"/>
        <v/>
      </c>
      <c r="U648" s="39" t="str">
        <f t="shared" si="58"/>
        <v/>
      </c>
      <c r="V648" s="170"/>
      <c r="W648" s="40"/>
      <c r="X648" s="41" t="str">
        <f t="shared" si="59"/>
        <v/>
      </c>
      <c r="Y648" s="205" t="str">
        <f t="shared" si="54"/>
        <v/>
      </c>
      <c r="Z648" s="205" t="str">
        <f t="shared" si="55"/>
        <v/>
      </c>
      <c r="AA648" s="163">
        <f t="shared" si="56"/>
        <v>0</v>
      </c>
    </row>
    <row r="649" spans="1:27" ht="26.1" customHeight="1" thickTop="1" thickBot="1">
      <c r="A649" s="32"/>
      <c r="B649" s="33"/>
      <c r="C649" s="32"/>
      <c r="D649" s="218"/>
      <c r="E649" s="219"/>
      <c r="F649" s="220"/>
      <c r="G649" s="34"/>
      <c r="H649" s="221"/>
      <c r="I649" s="2"/>
      <c r="J649" s="221"/>
      <c r="K649" s="2"/>
      <c r="L649" s="221"/>
      <c r="M649" s="2"/>
      <c r="N649" s="221"/>
      <c r="O649" s="2"/>
      <c r="P649" s="221"/>
      <c r="Q649" s="2"/>
      <c r="R649" s="221"/>
      <c r="S649" s="2"/>
      <c r="T649" s="169" t="str">
        <f t="shared" si="57"/>
        <v/>
      </c>
      <c r="U649" s="39" t="str">
        <f t="shared" si="58"/>
        <v/>
      </c>
      <c r="V649" s="170"/>
      <c r="W649" s="40"/>
      <c r="X649" s="41" t="str">
        <f t="shared" si="59"/>
        <v/>
      </c>
      <c r="Y649" s="205" t="str">
        <f t="shared" si="54"/>
        <v/>
      </c>
      <c r="Z649" s="205" t="str">
        <f t="shared" si="55"/>
        <v/>
      </c>
      <c r="AA649" s="163">
        <f t="shared" si="56"/>
        <v>0</v>
      </c>
    </row>
    <row r="650" spans="1:27" ht="26.1" customHeight="1" thickTop="1" thickBot="1">
      <c r="A650" s="32"/>
      <c r="B650" s="33"/>
      <c r="C650" s="32"/>
      <c r="D650" s="218"/>
      <c r="E650" s="219"/>
      <c r="F650" s="220"/>
      <c r="G650" s="34"/>
      <c r="H650" s="221"/>
      <c r="I650" s="2"/>
      <c r="J650" s="221"/>
      <c r="K650" s="2"/>
      <c r="L650" s="221"/>
      <c r="M650" s="2"/>
      <c r="N650" s="221"/>
      <c r="O650" s="2"/>
      <c r="P650" s="221"/>
      <c r="Q650" s="2"/>
      <c r="R650" s="221"/>
      <c r="S650" s="2"/>
      <c r="T650" s="169" t="str">
        <f t="shared" si="57"/>
        <v/>
      </c>
      <c r="U650" s="39" t="str">
        <f t="shared" si="58"/>
        <v/>
      </c>
      <c r="V650" s="170"/>
      <c r="W650" s="40"/>
      <c r="X650" s="41" t="str">
        <f t="shared" si="59"/>
        <v/>
      </c>
      <c r="Y650" s="205" t="str">
        <f t="shared" si="54"/>
        <v/>
      </c>
      <c r="Z650" s="205" t="str">
        <f t="shared" si="55"/>
        <v/>
      </c>
      <c r="AA650" s="163">
        <f t="shared" si="56"/>
        <v>0</v>
      </c>
    </row>
    <row r="651" spans="1:27" ht="26.1" customHeight="1" thickTop="1" thickBot="1">
      <c r="A651" s="32"/>
      <c r="B651" s="33"/>
      <c r="C651" s="32"/>
      <c r="D651" s="218"/>
      <c r="E651" s="219"/>
      <c r="F651" s="220"/>
      <c r="G651" s="34"/>
      <c r="H651" s="221"/>
      <c r="I651" s="2"/>
      <c r="J651" s="221"/>
      <c r="K651" s="2"/>
      <c r="L651" s="221"/>
      <c r="M651" s="2"/>
      <c r="N651" s="221"/>
      <c r="O651" s="2"/>
      <c r="P651" s="221"/>
      <c r="Q651" s="2"/>
      <c r="R651" s="221"/>
      <c r="S651" s="2"/>
      <c r="T651" s="169" t="str">
        <f t="shared" si="57"/>
        <v/>
      </c>
      <c r="U651" s="39" t="str">
        <f t="shared" si="58"/>
        <v/>
      </c>
      <c r="V651" s="170"/>
      <c r="W651" s="40"/>
      <c r="X651" s="41" t="str">
        <f t="shared" si="59"/>
        <v/>
      </c>
      <c r="Y651" s="205" t="str">
        <f t="shared" si="54"/>
        <v/>
      </c>
      <c r="Z651" s="205" t="str">
        <f t="shared" si="55"/>
        <v/>
      </c>
      <c r="AA651" s="163">
        <f t="shared" si="56"/>
        <v>0</v>
      </c>
    </row>
    <row r="652" spans="1:27" ht="26.1" customHeight="1" thickTop="1" thickBot="1">
      <c r="A652" s="32"/>
      <c r="B652" s="33"/>
      <c r="C652" s="32"/>
      <c r="D652" s="218"/>
      <c r="E652" s="219"/>
      <c r="F652" s="220"/>
      <c r="G652" s="34"/>
      <c r="H652" s="221"/>
      <c r="I652" s="2"/>
      <c r="J652" s="221"/>
      <c r="K652" s="2"/>
      <c r="L652" s="221"/>
      <c r="M652" s="2"/>
      <c r="N652" s="221"/>
      <c r="O652" s="2"/>
      <c r="P652" s="221"/>
      <c r="Q652" s="2"/>
      <c r="R652" s="221"/>
      <c r="S652" s="2"/>
      <c r="T652" s="169" t="str">
        <f t="shared" si="57"/>
        <v/>
      </c>
      <c r="U652" s="39" t="str">
        <f t="shared" si="58"/>
        <v/>
      </c>
      <c r="V652" s="170"/>
      <c r="W652" s="40"/>
      <c r="X652" s="41" t="str">
        <f t="shared" si="59"/>
        <v/>
      </c>
      <c r="Y652" s="205" t="str">
        <f t="shared" si="54"/>
        <v/>
      </c>
      <c r="Z652" s="205" t="str">
        <f t="shared" si="55"/>
        <v/>
      </c>
      <c r="AA652" s="163">
        <f t="shared" si="56"/>
        <v>0</v>
      </c>
    </row>
    <row r="653" spans="1:27" ht="26.1" customHeight="1" thickTop="1" thickBot="1">
      <c r="A653" s="32"/>
      <c r="B653" s="33"/>
      <c r="C653" s="32"/>
      <c r="D653" s="218"/>
      <c r="E653" s="219"/>
      <c r="F653" s="220"/>
      <c r="G653" s="34"/>
      <c r="H653" s="221"/>
      <c r="I653" s="2"/>
      <c r="J653" s="221"/>
      <c r="K653" s="2"/>
      <c r="L653" s="221"/>
      <c r="M653" s="2"/>
      <c r="N653" s="221"/>
      <c r="O653" s="2"/>
      <c r="P653" s="221"/>
      <c r="Q653" s="2"/>
      <c r="R653" s="221"/>
      <c r="S653" s="2"/>
      <c r="T653" s="169" t="str">
        <f t="shared" si="57"/>
        <v/>
      </c>
      <c r="U653" s="39" t="str">
        <f t="shared" si="58"/>
        <v/>
      </c>
      <c r="V653" s="170"/>
      <c r="W653" s="40"/>
      <c r="X653" s="41" t="str">
        <f t="shared" si="59"/>
        <v/>
      </c>
      <c r="Y653" s="205" t="str">
        <f t="shared" si="54"/>
        <v/>
      </c>
      <c r="Z653" s="205" t="str">
        <f t="shared" si="55"/>
        <v/>
      </c>
      <c r="AA653" s="163">
        <f t="shared" si="56"/>
        <v>0</v>
      </c>
    </row>
    <row r="654" spans="1:27" ht="26.1" customHeight="1" thickTop="1" thickBot="1">
      <c r="A654" s="32"/>
      <c r="B654" s="33"/>
      <c r="C654" s="32"/>
      <c r="D654" s="218"/>
      <c r="E654" s="219"/>
      <c r="F654" s="220"/>
      <c r="G654" s="34"/>
      <c r="H654" s="221"/>
      <c r="I654" s="2"/>
      <c r="J654" s="221"/>
      <c r="K654" s="2"/>
      <c r="L654" s="221"/>
      <c r="M654" s="2"/>
      <c r="N654" s="221"/>
      <c r="O654" s="2"/>
      <c r="P654" s="221"/>
      <c r="Q654" s="2"/>
      <c r="R654" s="221"/>
      <c r="S654" s="2"/>
      <c r="T654" s="169" t="str">
        <f t="shared" si="57"/>
        <v/>
      </c>
      <c r="U654" s="39" t="str">
        <f t="shared" si="58"/>
        <v/>
      </c>
      <c r="V654" s="170"/>
      <c r="W654" s="40"/>
      <c r="X654" s="41" t="str">
        <f t="shared" si="59"/>
        <v/>
      </c>
      <c r="Y654" s="205" t="str">
        <f t="shared" ref="Y654:Y717" si="60">IF(AND(COUNTA(G654)=1,COUNTIF(T654:U654,"x")=0),1,"")</f>
        <v/>
      </c>
      <c r="Z654" s="205" t="str">
        <f t="shared" ref="Z654:Z717" si="61">IF(AND($Y654=1,F654="x"),1,"")</f>
        <v/>
      </c>
      <c r="AA654" s="163">
        <f t="shared" ref="AA654:AA717" si="62">IF(AND(U654="X",F654="X"),1,0)</f>
        <v>0</v>
      </c>
    </row>
    <row r="655" spans="1:27" ht="26.1" customHeight="1" thickTop="1" thickBot="1">
      <c r="A655" s="32"/>
      <c r="B655" s="33"/>
      <c r="C655" s="32"/>
      <c r="D655" s="218"/>
      <c r="E655" s="219"/>
      <c r="F655" s="220"/>
      <c r="G655" s="34"/>
      <c r="H655" s="221"/>
      <c r="I655" s="2"/>
      <c r="J655" s="221"/>
      <c r="K655" s="2"/>
      <c r="L655" s="221"/>
      <c r="M655" s="2"/>
      <c r="N655" s="221"/>
      <c r="O655" s="2"/>
      <c r="P655" s="221"/>
      <c r="Q655" s="2"/>
      <c r="R655" s="221"/>
      <c r="S655" s="2"/>
      <c r="T655" s="169" t="str">
        <f t="shared" ref="T655:T718" si="63">IF(AND(COUNTA(I655,K655,M655,O655,Q655,S655)=0,COUNTA(H655,J655,L655,N655,P655,R655)=6),"x","")</f>
        <v/>
      </c>
      <c r="U655" s="39" t="str">
        <f t="shared" ref="U655:U718" si="64">IF(COUNTA(I655,K655,M655,O655,Q655,S655)=1,"x","")</f>
        <v/>
      </c>
      <c r="V655" s="170"/>
      <c r="W655" s="40"/>
      <c r="X655" s="41" t="str">
        <f t="shared" ref="X655:X718" si="65">IF(AND(T655="x",U655="",V655&gt;0),EDATE(V655,$X$9),"")</f>
        <v/>
      </c>
      <c r="Y655" s="205" t="str">
        <f t="shared" si="60"/>
        <v/>
      </c>
      <c r="Z655" s="205" t="str">
        <f t="shared" si="61"/>
        <v/>
      </c>
      <c r="AA655" s="163">
        <f t="shared" si="62"/>
        <v>0</v>
      </c>
    </row>
    <row r="656" spans="1:27" ht="26.1" customHeight="1" thickTop="1" thickBot="1">
      <c r="A656" s="32"/>
      <c r="B656" s="33"/>
      <c r="C656" s="32"/>
      <c r="D656" s="218"/>
      <c r="E656" s="219"/>
      <c r="F656" s="220"/>
      <c r="G656" s="34"/>
      <c r="H656" s="221"/>
      <c r="I656" s="2"/>
      <c r="J656" s="221"/>
      <c r="K656" s="2"/>
      <c r="L656" s="221"/>
      <c r="M656" s="2"/>
      <c r="N656" s="221"/>
      <c r="O656" s="2"/>
      <c r="P656" s="221"/>
      <c r="Q656" s="2"/>
      <c r="R656" s="221"/>
      <c r="S656" s="2"/>
      <c r="T656" s="169" t="str">
        <f t="shared" si="63"/>
        <v/>
      </c>
      <c r="U656" s="39" t="str">
        <f t="shared" si="64"/>
        <v/>
      </c>
      <c r="V656" s="170"/>
      <c r="W656" s="40"/>
      <c r="X656" s="41" t="str">
        <f t="shared" si="65"/>
        <v/>
      </c>
      <c r="Y656" s="205" t="str">
        <f t="shared" si="60"/>
        <v/>
      </c>
      <c r="Z656" s="205" t="str">
        <f t="shared" si="61"/>
        <v/>
      </c>
      <c r="AA656" s="163">
        <f t="shared" si="62"/>
        <v>0</v>
      </c>
    </row>
    <row r="657" spans="1:27" ht="26.1" customHeight="1" thickTop="1" thickBot="1">
      <c r="A657" s="32"/>
      <c r="B657" s="33"/>
      <c r="C657" s="32"/>
      <c r="D657" s="218"/>
      <c r="E657" s="219"/>
      <c r="F657" s="220"/>
      <c r="G657" s="34"/>
      <c r="H657" s="221"/>
      <c r="I657" s="2"/>
      <c r="J657" s="221"/>
      <c r="K657" s="2"/>
      <c r="L657" s="221"/>
      <c r="M657" s="2"/>
      <c r="N657" s="221"/>
      <c r="O657" s="2"/>
      <c r="P657" s="221"/>
      <c r="Q657" s="2"/>
      <c r="R657" s="221"/>
      <c r="S657" s="2"/>
      <c r="T657" s="169" t="str">
        <f t="shared" si="63"/>
        <v/>
      </c>
      <c r="U657" s="39" t="str">
        <f t="shared" si="64"/>
        <v/>
      </c>
      <c r="V657" s="170"/>
      <c r="W657" s="40"/>
      <c r="X657" s="41" t="str">
        <f t="shared" si="65"/>
        <v/>
      </c>
      <c r="Y657" s="205" t="str">
        <f t="shared" si="60"/>
        <v/>
      </c>
      <c r="Z657" s="205" t="str">
        <f t="shared" si="61"/>
        <v/>
      </c>
      <c r="AA657" s="163">
        <f t="shared" si="62"/>
        <v>0</v>
      </c>
    </row>
    <row r="658" spans="1:27" ht="26.1" customHeight="1" thickTop="1" thickBot="1">
      <c r="A658" s="32"/>
      <c r="B658" s="33"/>
      <c r="C658" s="32"/>
      <c r="D658" s="218"/>
      <c r="E658" s="219"/>
      <c r="F658" s="220"/>
      <c r="G658" s="34"/>
      <c r="H658" s="221"/>
      <c r="I658" s="2"/>
      <c r="J658" s="221"/>
      <c r="K658" s="2"/>
      <c r="L658" s="221"/>
      <c r="M658" s="2"/>
      <c r="N658" s="221"/>
      <c r="O658" s="2"/>
      <c r="P658" s="221"/>
      <c r="Q658" s="2"/>
      <c r="R658" s="221"/>
      <c r="S658" s="2"/>
      <c r="T658" s="169" t="str">
        <f t="shared" si="63"/>
        <v/>
      </c>
      <c r="U658" s="39" t="str">
        <f t="shared" si="64"/>
        <v/>
      </c>
      <c r="V658" s="170"/>
      <c r="W658" s="40"/>
      <c r="X658" s="41" t="str">
        <f t="shared" si="65"/>
        <v/>
      </c>
      <c r="Y658" s="205" t="str">
        <f t="shared" si="60"/>
        <v/>
      </c>
      <c r="Z658" s="205" t="str">
        <f t="shared" si="61"/>
        <v/>
      </c>
      <c r="AA658" s="163">
        <f t="shared" si="62"/>
        <v>0</v>
      </c>
    </row>
    <row r="659" spans="1:27" ht="26.1" customHeight="1" thickTop="1" thickBot="1">
      <c r="A659" s="32"/>
      <c r="B659" s="33"/>
      <c r="C659" s="32"/>
      <c r="D659" s="218"/>
      <c r="E659" s="219"/>
      <c r="F659" s="220"/>
      <c r="G659" s="34"/>
      <c r="H659" s="221"/>
      <c r="I659" s="2"/>
      <c r="J659" s="221"/>
      <c r="K659" s="2"/>
      <c r="L659" s="221"/>
      <c r="M659" s="2"/>
      <c r="N659" s="221"/>
      <c r="O659" s="2"/>
      <c r="P659" s="221"/>
      <c r="Q659" s="2"/>
      <c r="R659" s="221"/>
      <c r="S659" s="2"/>
      <c r="T659" s="169" t="str">
        <f t="shared" si="63"/>
        <v/>
      </c>
      <c r="U659" s="39" t="str">
        <f t="shared" si="64"/>
        <v/>
      </c>
      <c r="V659" s="170"/>
      <c r="W659" s="40"/>
      <c r="X659" s="41" t="str">
        <f t="shared" si="65"/>
        <v/>
      </c>
      <c r="Y659" s="205" t="str">
        <f t="shared" si="60"/>
        <v/>
      </c>
      <c r="Z659" s="205" t="str">
        <f t="shared" si="61"/>
        <v/>
      </c>
      <c r="AA659" s="163">
        <f t="shared" si="62"/>
        <v>0</v>
      </c>
    </row>
    <row r="660" spans="1:27" ht="26.1" customHeight="1" thickTop="1" thickBot="1">
      <c r="A660" s="32"/>
      <c r="B660" s="33"/>
      <c r="C660" s="32"/>
      <c r="D660" s="218"/>
      <c r="E660" s="219"/>
      <c r="F660" s="220"/>
      <c r="G660" s="34"/>
      <c r="H660" s="221"/>
      <c r="I660" s="2"/>
      <c r="J660" s="221"/>
      <c r="K660" s="2"/>
      <c r="L660" s="221"/>
      <c r="M660" s="2"/>
      <c r="N660" s="221"/>
      <c r="O660" s="2"/>
      <c r="P660" s="221"/>
      <c r="Q660" s="2"/>
      <c r="R660" s="221"/>
      <c r="S660" s="2"/>
      <c r="T660" s="169" t="str">
        <f t="shared" si="63"/>
        <v/>
      </c>
      <c r="U660" s="39" t="str">
        <f t="shared" si="64"/>
        <v/>
      </c>
      <c r="V660" s="170"/>
      <c r="W660" s="40"/>
      <c r="X660" s="41" t="str">
        <f t="shared" si="65"/>
        <v/>
      </c>
      <c r="Y660" s="205" t="str">
        <f t="shared" si="60"/>
        <v/>
      </c>
      <c r="Z660" s="205" t="str">
        <f t="shared" si="61"/>
        <v/>
      </c>
      <c r="AA660" s="163">
        <f t="shared" si="62"/>
        <v>0</v>
      </c>
    </row>
    <row r="661" spans="1:27" ht="26.1" customHeight="1" thickTop="1" thickBot="1">
      <c r="A661" s="32"/>
      <c r="B661" s="33"/>
      <c r="C661" s="32"/>
      <c r="D661" s="218"/>
      <c r="E661" s="219"/>
      <c r="F661" s="220"/>
      <c r="G661" s="34"/>
      <c r="H661" s="221"/>
      <c r="I661" s="2"/>
      <c r="J661" s="221"/>
      <c r="K661" s="2"/>
      <c r="L661" s="221"/>
      <c r="M661" s="2"/>
      <c r="N661" s="221"/>
      <c r="O661" s="2"/>
      <c r="P661" s="221"/>
      <c r="Q661" s="2"/>
      <c r="R661" s="221"/>
      <c r="S661" s="2"/>
      <c r="T661" s="169" t="str">
        <f t="shared" si="63"/>
        <v/>
      </c>
      <c r="U661" s="39" t="str">
        <f t="shared" si="64"/>
        <v/>
      </c>
      <c r="V661" s="170"/>
      <c r="W661" s="40"/>
      <c r="X661" s="41" t="str">
        <f t="shared" si="65"/>
        <v/>
      </c>
      <c r="Y661" s="205" t="str">
        <f t="shared" si="60"/>
        <v/>
      </c>
      <c r="Z661" s="205" t="str">
        <f t="shared" si="61"/>
        <v/>
      </c>
      <c r="AA661" s="163">
        <f t="shared" si="62"/>
        <v>0</v>
      </c>
    </row>
    <row r="662" spans="1:27" ht="26.1" customHeight="1" thickTop="1" thickBot="1">
      <c r="A662" s="32"/>
      <c r="B662" s="33"/>
      <c r="C662" s="32"/>
      <c r="D662" s="218"/>
      <c r="E662" s="219"/>
      <c r="F662" s="220"/>
      <c r="G662" s="34"/>
      <c r="H662" s="221"/>
      <c r="I662" s="2"/>
      <c r="J662" s="221"/>
      <c r="K662" s="2"/>
      <c r="L662" s="221"/>
      <c r="M662" s="2"/>
      <c r="N662" s="221"/>
      <c r="O662" s="2"/>
      <c r="P662" s="221"/>
      <c r="Q662" s="2"/>
      <c r="R662" s="221"/>
      <c r="S662" s="2"/>
      <c r="T662" s="169" t="str">
        <f t="shared" si="63"/>
        <v/>
      </c>
      <c r="U662" s="39" t="str">
        <f t="shared" si="64"/>
        <v/>
      </c>
      <c r="V662" s="170"/>
      <c r="W662" s="40"/>
      <c r="X662" s="41" t="str">
        <f t="shared" si="65"/>
        <v/>
      </c>
      <c r="Y662" s="205" t="str">
        <f t="shared" si="60"/>
        <v/>
      </c>
      <c r="Z662" s="205" t="str">
        <f t="shared" si="61"/>
        <v/>
      </c>
      <c r="AA662" s="163">
        <f t="shared" si="62"/>
        <v>0</v>
      </c>
    </row>
    <row r="663" spans="1:27" ht="26.1" customHeight="1" thickTop="1" thickBot="1">
      <c r="A663" s="32"/>
      <c r="B663" s="33"/>
      <c r="C663" s="32"/>
      <c r="D663" s="218"/>
      <c r="E663" s="219"/>
      <c r="F663" s="220"/>
      <c r="G663" s="34"/>
      <c r="H663" s="221"/>
      <c r="I663" s="2"/>
      <c r="J663" s="221"/>
      <c r="K663" s="2"/>
      <c r="L663" s="221"/>
      <c r="M663" s="2"/>
      <c r="N663" s="221"/>
      <c r="O663" s="2"/>
      <c r="P663" s="221"/>
      <c r="Q663" s="2"/>
      <c r="R663" s="221"/>
      <c r="S663" s="2"/>
      <c r="T663" s="169" t="str">
        <f t="shared" si="63"/>
        <v/>
      </c>
      <c r="U663" s="39" t="str">
        <f t="shared" si="64"/>
        <v/>
      </c>
      <c r="V663" s="170"/>
      <c r="W663" s="40"/>
      <c r="X663" s="41" t="str">
        <f t="shared" si="65"/>
        <v/>
      </c>
      <c r="Y663" s="205" t="str">
        <f t="shared" si="60"/>
        <v/>
      </c>
      <c r="Z663" s="205" t="str">
        <f t="shared" si="61"/>
        <v/>
      </c>
      <c r="AA663" s="163">
        <f t="shared" si="62"/>
        <v>0</v>
      </c>
    </row>
    <row r="664" spans="1:27" ht="26.1" customHeight="1" thickTop="1" thickBot="1">
      <c r="A664" s="32"/>
      <c r="B664" s="33"/>
      <c r="C664" s="32"/>
      <c r="D664" s="218"/>
      <c r="E664" s="219"/>
      <c r="F664" s="220"/>
      <c r="G664" s="34"/>
      <c r="H664" s="221"/>
      <c r="I664" s="2"/>
      <c r="J664" s="221"/>
      <c r="K664" s="2"/>
      <c r="L664" s="221"/>
      <c r="M664" s="2"/>
      <c r="N664" s="221"/>
      <c r="O664" s="2"/>
      <c r="P664" s="221"/>
      <c r="Q664" s="2"/>
      <c r="R664" s="221"/>
      <c r="S664" s="2"/>
      <c r="T664" s="169" t="str">
        <f t="shared" si="63"/>
        <v/>
      </c>
      <c r="U664" s="39" t="str">
        <f t="shared" si="64"/>
        <v/>
      </c>
      <c r="V664" s="170"/>
      <c r="W664" s="40"/>
      <c r="X664" s="41" t="str">
        <f t="shared" si="65"/>
        <v/>
      </c>
      <c r="Y664" s="205" t="str">
        <f t="shared" si="60"/>
        <v/>
      </c>
      <c r="Z664" s="205" t="str">
        <f t="shared" si="61"/>
        <v/>
      </c>
      <c r="AA664" s="163">
        <f t="shared" si="62"/>
        <v>0</v>
      </c>
    </row>
    <row r="665" spans="1:27" ht="26.1" customHeight="1" thickTop="1" thickBot="1">
      <c r="A665" s="32"/>
      <c r="B665" s="33"/>
      <c r="C665" s="32"/>
      <c r="D665" s="218"/>
      <c r="E665" s="219"/>
      <c r="F665" s="220"/>
      <c r="G665" s="34"/>
      <c r="H665" s="221"/>
      <c r="I665" s="2"/>
      <c r="J665" s="221"/>
      <c r="K665" s="2"/>
      <c r="L665" s="221"/>
      <c r="M665" s="2"/>
      <c r="N665" s="221"/>
      <c r="O665" s="2"/>
      <c r="P665" s="221"/>
      <c r="Q665" s="2"/>
      <c r="R665" s="221"/>
      <c r="S665" s="2"/>
      <c r="T665" s="169" t="str">
        <f t="shared" si="63"/>
        <v/>
      </c>
      <c r="U665" s="39" t="str">
        <f t="shared" si="64"/>
        <v/>
      </c>
      <c r="V665" s="170"/>
      <c r="W665" s="40"/>
      <c r="X665" s="41" t="str">
        <f t="shared" si="65"/>
        <v/>
      </c>
      <c r="Y665" s="205" t="str">
        <f t="shared" si="60"/>
        <v/>
      </c>
      <c r="Z665" s="205" t="str">
        <f t="shared" si="61"/>
        <v/>
      </c>
      <c r="AA665" s="163">
        <f t="shared" si="62"/>
        <v>0</v>
      </c>
    </row>
    <row r="666" spans="1:27" ht="26.1" customHeight="1" thickTop="1" thickBot="1">
      <c r="A666" s="32"/>
      <c r="B666" s="33"/>
      <c r="C666" s="32"/>
      <c r="D666" s="218"/>
      <c r="E666" s="219"/>
      <c r="F666" s="220"/>
      <c r="G666" s="34"/>
      <c r="H666" s="221"/>
      <c r="I666" s="2"/>
      <c r="J666" s="221"/>
      <c r="K666" s="2"/>
      <c r="L666" s="221"/>
      <c r="M666" s="2"/>
      <c r="N666" s="221"/>
      <c r="O666" s="2"/>
      <c r="P666" s="221"/>
      <c r="Q666" s="2"/>
      <c r="R666" s="221"/>
      <c r="S666" s="2"/>
      <c r="T666" s="169" t="str">
        <f t="shared" si="63"/>
        <v/>
      </c>
      <c r="U666" s="39" t="str">
        <f t="shared" si="64"/>
        <v/>
      </c>
      <c r="V666" s="170"/>
      <c r="W666" s="40"/>
      <c r="X666" s="41" t="str">
        <f t="shared" si="65"/>
        <v/>
      </c>
      <c r="Y666" s="205" t="str">
        <f t="shared" si="60"/>
        <v/>
      </c>
      <c r="Z666" s="205" t="str">
        <f t="shared" si="61"/>
        <v/>
      </c>
      <c r="AA666" s="163">
        <f t="shared" si="62"/>
        <v>0</v>
      </c>
    </row>
    <row r="667" spans="1:27" ht="26.1" customHeight="1" thickTop="1" thickBot="1">
      <c r="A667" s="32"/>
      <c r="B667" s="33"/>
      <c r="C667" s="32"/>
      <c r="D667" s="218"/>
      <c r="E667" s="219"/>
      <c r="F667" s="220"/>
      <c r="G667" s="34"/>
      <c r="H667" s="221"/>
      <c r="I667" s="2"/>
      <c r="J667" s="221"/>
      <c r="K667" s="2"/>
      <c r="L667" s="221"/>
      <c r="M667" s="2"/>
      <c r="N667" s="221"/>
      <c r="O667" s="2"/>
      <c r="P667" s="221"/>
      <c r="Q667" s="2"/>
      <c r="R667" s="221"/>
      <c r="S667" s="2"/>
      <c r="T667" s="169" t="str">
        <f t="shared" si="63"/>
        <v/>
      </c>
      <c r="U667" s="39" t="str">
        <f t="shared" si="64"/>
        <v/>
      </c>
      <c r="V667" s="170"/>
      <c r="W667" s="40"/>
      <c r="X667" s="41" t="str">
        <f t="shared" si="65"/>
        <v/>
      </c>
      <c r="Y667" s="205" t="str">
        <f t="shared" si="60"/>
        <v/>
      </c>
      <c r="Z667" s="205" t="str">
        <f t="shared" si="61"/>
        <v/>
      </c>
      <c r="AA667" s="163">
        <f t="shared" si="62"/>
        <v>0</v>
      </c>
    </row>
    <row r="668" spans="1:27" ht="26.1" customHeight="1" thickTop="1" thickBot="1">
      <c r="A668" s="32"/>
      <c r="B668" s="33"/>
      <c r="C668" s="32"/>
      <c r="D668" s="218"/>
      <c r="E668" s="219"/>
      <c r="F668" s="220"/>
      <c r="G668" s="34"/>
      <c r="H668" s="221"/>
      <c r="I668" s="2"/>
      <c r="J668" s="221"/>
      <c r="K668" s="2"/>
      <c r="L668" s="221"/>
      <c r="M668" s="2"/>
      <c r="N668" s="221"/>
      <c r="O668" s="2"/>
      <c r="P668" s="221"/>
      <c r="Q668" s="2"/>
      <c r="R668" s="221"/>
      <c r="S668" s="2"/>
      <c r="T668" s="169" t="str">
        <f t="shared" si="63"/>
        <v/>
      </c>
      <c r="U668" s="39" t="str">
        <f t="shared" si="64"/>
        <v/>
      </c>
      <c r="V668" s="170"/>
      <c r="W668" s="40"/>
      <c r="X668" s="41" t="str">
        <f t="shared" si="65"/>
        <v/>
      </c>
      <c r="Y668" s="205" t="str">
        <f t="shared" si="60"/>
        <v/>
      </c>
      <c r="Z668" s="205" t="str">
        <f t="shared" si="61"/>
        <v/>
      </c>
      <c r="AA668" s="163">
        <f t="shared" si="62"/>
        <v>0</v>
      </c>
    </row>
    <row r="669" spans="1:27" ht="26.1" customHeight="1" thickTop="1" thickBot="1">
      <c r="A669" s="32"/>
      <c r="B669" s="33"/>
      <c r="C669" s="32"/>
      <c r="D669" s="218"/>
      <c r="E669" s="219"/>
      <c r="F669" s="220"/>
      <c r="G669" s="34"/>
      <c r="H669" s="221"/>
      <c r="I669" s="2"/>
      <c r="J669" s="221"/>
      <c r="K669" s="2"/>
      <c r="L669" s="221"/>
      <c r="M669" s="2"/>
      <c r="N669" s="221"/>
      <c r="O669" s="2"/>
      <c r="P669" s="221"/>
      <c r="Q669" s="2"/>
      <c r="R669" s="221"/>
      <c r="S669" s="2"/>
      <c r="T669" s="169" t="str">
        <f t="shared" si="63"/>
        <v/>
      </c>
      <c r="U669" s="39" t="str">
        <f t="shared" si="64"/>
        <v/>
      </c>
      <c r="V669" s="170"/>
      <c r="W669" s="40"/>
      <c r="X669" s="41" t="str">
        <f t="shared" si="65"/>
        <v/>
      </c>
      <c r="Y669" s="205" t="str">
        <f t="shared" si="60"/>
        <v/>
      </c>
      <c r="Z669" s="205" t="str">
        <f t="shared" si="61"/>
        <v/>
      </c>
      <c r="AA669" s="163">
        <f t="shared" si="62"/>
        <v>0</v>
      </c>
    </row>
    <row r="670" spans="1:27" ht="26.1" customHeight="1" thickTop="1" thickBot="1">
      <c r="A670" s="32"/>
      <c r="B670" s="33"/>
      <c r="C670" s="32"/>
      <c r="D670" s="218"/>
      <c r="E670" s="219"/>
      <c r="F670" s="220"/>
      <c r="G670" s="34"/>
      <c r="H670" s="221"/>
      <c r="I670" s="2"/>
      <c r="J670" s="221"/>
      <c r="K670" s="2"/>
      <c r="L670" s="221"/>
      <c r="M670" s="2"/>
      <c r="N670" s="221"/>
      <c r="O670" s="2"/>
      <c r="P670" s="221"/>
      <c r="Q670" s="2"/>
      <c r="R670" s="221"/>
      <c r="S670" s="2"/>
      <c r="T670" s="169" t="str">
        <f t="shared" si="63"/>
        <v/>
      </c>
      <c r="U670" s="39" t="str">
        <f t="shared" si="64"/>
        <v/>
      </c>
      <c r="V670" s="170"/>
      <c r="W670" s="40"/>
      <c r="X670" s="41" t="str">
        <f t="shared" si="65"/>
        <v/>
      </c>
      <c r="Y670" s="205" t="str">
        <f t="shared" si="60"/>
        <v/>
      </c>
      <c r="Z670" s="205" t="str">
        <f t="shared" si="61"/>
        <v/>
      </c>
      <c r="AA670" s="163">
        <f t="shared" si="62"/>
        <v>0</v>
      </c>
    </row>
    <row r="671" spans="1:27" ht="26.1" customHeight="1" thickTop="1" thickBot="1">
      <c r="A671" s="32"/>
      <c r="B671" s="33"/>
      <c r="C671" s="32"/>
      <c r="D671" s="218"/>
      <c r="E671" s="219"/>
      <c r="F671" s="220"/>
      <c r="G671" s="34"/>
      <c r="H671" s="221"/>
      <c r="I671" s="2"/>
      <c r="J671" s="221"/>
      <c r="K671" s="2"/>
      <c r="L671" s="221"/>
      <c r="M671" s="2"/>
      <c r="N671" s="221"/>
      <c r="O671" s="2"/>
      <c r="P671" s="221"/>
      <c r="Q671" s="2"/>
      <c r="R671" s="221"/>
      <c r="S671" s="2"/>
      <c r="T671" s="169" t="str">
        <f t="shared" si="63"/>
        <v/>
      </c>
      <c r="U671" s="39" t="str">
        <f t="shared" si="64"/>
        <v/>
      </c>
      <c r="V671" s="170"/>
      <c r="W671" s="40"/>
      <c r="X671" s="41" t="str">
        <f t="shared" si="65"/>
        <v/>
      </c>
      <c r="Y671" s="205" t="str">
        <f t="shared" si="60"/>
        <v/>
      </c>
      <c r="Z671" s="205" t="str">
        <f t="shared" si="61"/>
        <v/>
      </c>
      <c r="AA671" s="163">
        <f t="shared" si="62"/>
        <v>0</v>
      </c>
    </row>
    <row r="672" spans="1:27" ht="26.1" customHeight="1" thickTop="1" thickBot="1">
      <c r="A672" s="32"/>
      <c r="B672" s="33"/>
      <c r="C672" s="32"/>
      <c r="D672" s="218"/>
      <c r="E672" s="219"/>
      <c r="F672" s="220"/>
      <c r="G672" s="34"/>
      <c r="H672" s="221"/>
      <c r="I672" s="2"/>
      <c r="J672" s="221"/>
      <c r="K672" s="2"/>
      <c r="L672" s="221"/>
      <c r="M672" s="2"/>
      <c r="N672" s="221"/>
      <c r="O672" s="2"/>
      <c r="P672" s="221"/>
      <c r="Q672" s="2"/>
      <c r="R672" s="221"/>
      <c r="S672" s="2"/>
      <c r="T672" s="169" t="str">
        <f t="shared" si="63"/>
        <v/>
      </c>
      <c r="U672" s="39" t="str">
        <f t="shared" si="64"/>
        <v/>
      </c>
      <c r="V672" s="170"/>
      <c r="W672" s="40"/>
      <c r="X672" s="41" t="str">
        <f t="shared" si="65"/>
        <v/>
      </c>
      <c r="Y672" s="205" t="str">
        <f t="shared" si="60"/>
        <v/>
      </c>
      <c r="Z672" s="205" t="str">
        <f t="shared" si="61"/>
        <v/>
      </c>
      <c r="AA672" s="163">
        <f t="shared" si="62"/>
        <v>0</v>
      </c>
    </row>
    <row r="673" spans="1:27" ht="26.1" customHeight="1" thickTop="1" thickBot="1">
      <c r="A673" s="32"/>
      <c r="B673" s="33"/>
      <c r="C673" s="32"/>
      <c r="D673" s="218"/>
      <c r="E673" s="219"/>
      <c r="F673" s="220"/>
      <c r="G673" s="34"/>
      <c r="H673" s="221"/>
      <c r="I673" s="2"/>
      <c r="J673" s="221"/>
      <c r="K673" s="2"/>
      <c r="L673" s="221"/>
      <c r="M673" s="2"/>
      <c r="N673" s="221"/>
      <c r="O673" s="2"/>
      <c r="P673" s="221"/>
      <c r="Q673" s="2"/>
      <c r="R673" s="221"/>
      <c r="S673" s="2"/>
      <c r="T673" s="169" t="str">
        <f t="shared" si="63"/>
        <v/>
      </c>
      <c r="U673" s="39" t="str">
        <f t="shared" si="64"/>
        <v/>
      </c>
      <c r="V673" s="170"/>
      <c r="W673" s="40"/>
      <c r="X673" s="41" t="str">
        <f t="shared" si="65"/>
        <v/>
      </c>
      <c r="Y673" s="205" t="str">
        <f t="shared" si="60"/>
        <v/>
      </c>
      <c r="Z673" s="205" t="str">
        <f t="shared" si="61"/>
        <v/>
      </c>
      <c r="AA673" s="163">
        <f t="shared" si="62"/>
        <v>0</v>
      </c>
    </row>
    <row r="674" spans="1:27" ht="26.1" customHeight="1" thickTop="1" thickBot="1">
      <c r="A674" s="32"/>
      <c r="B674" s="33"/>
      <c r="C674" s="32"/>
      <c r="D674" s="218"/>
      <c r="E674" s="219"/>
      <c r="F674" s="220"/>
      <c r="G674" s="34"/>
      <c r="H674" s="221"/>
      <c r="I674" s="2"/>
      <c r="J674" s="221"/>
      <c r="K674" s="2"/>
      <c r="L674" s="221"/>
      <c r="M674" s="2"/>
      <c r="N674" s="221"/>
      <c r="O674" s="2"/>
      <c r="P674" s="221"/>
      <c r="Q674" s="2"/>
      <c r="R674" s="221"/>
      <c r="S674" s="2"/>
      <c r="T674" s="169" t="str">
        <f t="shared" si="63"/>
        <v/>
      </c>
      <c r="U674" s="39" t="str">
        <f t="shared" si="64"/>
        <v/>
      </c>
      <c r="V674" s="170"/>
      <c r="W674" s="40"/>
      <c r="X674" s="41" t="str">
        <f t="shared" si="65"/>
        <v/>
      </c>
      <c r="Y674" s="205" t="str">
        <f t="shared" si="60"/>
        <v/>
      </c>
      <c r="Z674" s="205" t="str">
        <f t="shared" si="61"/>
        <v/>
      </c>
      <c r="AA674" s="163">
        <f t="shared" si="62"/>
        <v>0</v>
      </c>
    </row>
    <row r="675" spans="1:27" ht="26.1" customHeight="1" thickTop="1" thickBot="1">
      <c r="A675" s="32"/>
      <c r="B675" s="33"/>
      <c r="C675" s="32"/>
      <c r="D675" s="218"/>
      <c r="E675" s="219"/>
      <c r="F675" s="220"/>
      <c r="G675" s="34"/>
      <c r="H675" s="221"/>
      <c r="I675" s="2"/>
      <c r="J675" s="221"/>
      <c r="K675" s="2"/>
      <c r="L675" s="221"/>
      <c r="M675" s="2"/>
      <c r="N675" s="221"/>
      <c r="O675" s="2"/>
      <c r="P675" s="221"/>
      <c r="Q675" s="2"/>
      <c r="R675" s="221"/>
      <c r="S675" s="2"/>
      <c r="T675" s="169" t="str">
        <f t="shared" si="63"/>
        <v/>
      </c>
      <c r="U675" s="39" t="str">
        <f t="shared" si="64"/>
        <v/>
      </c>
      <c r="V675" s="170"/>
      <c r="W675" s="40"/>
      <c r="X675" s="41" t="str">
        <f t="shared" si="65"/>
        <v/>
      </c>
      <c r="Y675" s="205" t="str">
        <f t="shared" si="60"/>
        <v/>
      </c>
      <c r="Z675" s="205" t="str">
        <f t="shared" si="61"/>
        <v/>
      </c>
      <c r="AA675" s="163">
        <f t="shared" si="62"/>
        <v>0</v>
      </c>
    </row>
    <row r="676" spans="1:27" ht="26.1" customHeight="1" thickTop="1" thickBot="1">
      <c r="A676" s="32"/>
      <c r="B676" s="33"/>
      <c r="C676" s="32"/>
      <c r="D676" s="218"/>
      <c r="E676" s="219"/>
      <c r="F676" s="220"/>
      <c r="G676" s="34"/>
      <c r="H676" s="221"/>
      <c r="I676" s="2"/>
      <c r="J676" s="221"/>
      <c r="K676" s="2"/>
      <c r="L676" s="221"/>
      <c r="M676" s="2"/>
      <c r="N676" s="221"/>
      <c r="O676" s="2"/>
      <c r="P676" s="221"/>
      <c r="Q676" s="2"/>
      <c r="R676" s="221"/>
      <c r="S676" s="2"/>
      <c r="T676" s="169" t="str">
        <f t="shared" si="63"/>
        <v/>
      </c>
      <c r="U676" s="39" t="str">
        <f t="shared" si="64"/>
        <v/>
      </c>
      <c r="V676" s="170"/>
      <c r="W676" s="40"/>
      <c r="X676" s="41" t="str">
        <f t="shared" si="65"/>
        <v/>
      </c>
      <c r="Y676" s="205" t="str">
        <f t="shared" si="60"/>
        <v/>
      </c>
      <c r="Z676" s="205" t="str">
        <f t="shared" si="61"/>
        <v/>
      </c>
      <c r="AA676" s="163">
        <f t="shared" si="62"/>
        <v>0</v>
      </c>
    </row>
    <row r="677" spans="1:27" ht="26.1" customHeight="1" thickTop="1" thickBot="1">
      <c r="A677" s="32"/>
      <c r="B677" s="33"/>
      <c r="C677" s="32"/>
      <c r="D677" s="218"/>
      <c r="E677" s="219"/>
      <c r="F677" s="220"/>
      <c r="G677" s="34"/>
      <c r="H677" s="221"/>
      <c r="I677" s="2"/>
      <c r="J677" s="221"/>
      <c r="K677" s="2"/>
      <c r="L677" s="221"/>
      <c r="M677" s="2"/>
      <c r="N677" s="221"/>
      <c r="O677" s="2"/>
      <c r="P677" s="221"/>
      <c r="Q677" s="2"/>
      <c r="R677" s="221"/>
      <c r="S677" s="2"/>
      <c r="T677" s="169" t="str">
        <f t="shared" si="63"/>
        <v/>
      </c>
      <c r="U677" s="39" t="str">
        <f t="shared" si="64"/>
        <v/>
      </c>
      <c r="V677" s="170"/>
      <c r="W677" s="40"/>
      <c r="X677" s="41" t="str">
        <f t="shared" si="65"/>
        <v/>
      </c>
      <c r="Y677" s="205" t="str">
        <f t="shared" si="60"/>
        <v/>
      </c>
      <c r="Z677" s="205" t="str">
        <f t="shared" si="61"/>
        <v/>
      </c>
      <c r="AA677" s="163">
        <f t="shared" si="62"/>
        <v>0</v>
      </c>
    </row>
    <row r="678" spans="1:27" ht="26.1" customHeight="1" thickTop="1" thickBot="1">
      <c r="A678" s="32"/>
      <c r="B678" s="33"/>
      <c r="C678" s="32"/>
      <c r="D678" s="218"/>
      <c r="E678" s="219"/>
      <c r="F678" s="220"/>
      <c r="G678" s="34"/>
      <c r="H678" s="221"/>
      <c r="I678" s="2"/>
      <c r="J678" s="221"/>
      <c r="K678" s="2"/>
      <c r="L678" s="221"/>
      <c r="M678" s="2"/>
      <c r="N678" s="221"/>
      <c r="O678" s="2"/>
      <c r="P678" s="221"/>
      <c r="Q678" s="2"/>
      <c r="R678" s="221"/>
      <c r="S678" s="2"/>
      <c r="T678" s="169" t="str">
        <f t="shared" si="63"/>
        <v/>
      </c>
      <c r="U678" s="39" t="str">
        <f t="shared" si="64"/>
        <v/>
      </c>
      <c r="V678" s="170"/>
      <c r="W678" s="40"/>
      <c r="X678" s="41" t="str">
        <f t="shared" si="65"/>
        <v/>
      </c>
      <c r="Y678" s="205" t="str">
        <f t="shared" si="60"/>
        <v/>
      </c>
      <c r="Z678" s="205" t="str">
        <f t="shared" si="61"/>
        <v/>
      </c>
      <c r="AA678" s="163">
        <f t="shared" si="62"/>
        <v>0</v>
      </c>
    </row>
    <row r="679" spans="1:27" ht="26.1" customHeight="1" thickTop="1" thickBot="1">
      <c r="A679" s="32"/>
      <c r="B679" s="33"/>
      <c r="C679" s="32"/>
      <c r="D679" s="218"/>
      <c r="E679" s="219"/>
      <c r="F679" s="220"/>
      <c r="G679" s="34"/>
      <c r="H679" s="221"/>
      <c r="I679" s="2"/>
      <c r="J679" s="221"/>
      <c r="K679" s="2"/>
      <c r="L679" s="221"/>
      <c r="M679" s="2"/>
      <c r="N679" s="221"/>
      <c r="O679" s="2"/>
      <c r="P679" s="221"/>
      <c r="Q679" s="2"/>
      <c r="R679" s="221"/>
      <c r="S679" s="2"/>
      <c r="T679" s="169" t="str">
        <f t="shared" si="63"/>
        <v/>
      </c>
      <c r="U679" s="39" t="str">
        <f t="shared" si="64"/>
        <v/>
      </c>
      <c r="V679" s="170"/>
      <c r="W679" s="40"/>
      <c r="X679" s="41" t="str">
        <f t="shared" si="65"/>
        <v/>
      </c>
      <c r="Y679" s="205" t="str">
        <f t="shared" si="60"/>
        <v/>
      </c>
      <c r="Z679" s="205" t="str">
        <f t="shared" si="61"/>
        <v/>
      </c>
      <c r="AA679" s="163">
        <f t="shared" si="62"/>
        <v>0</v>
      </c>
    </row>
    <row r="680" spans="1:27" ht="26.1" customHeight="1" thickTop="1" thickBot="1">
      <c r="A680" s="32"/>
      <c r="B680" s="33"/>
      <c r="C680" s="32"/>
      <c r="D680" s="218"/>
      <c r="E680" s="219"/>
      <c r="F680" s="220"/>
      <c r="G680" s="34"/>
      <c r="H680" s="221"/>
      <c r="I680" s="2"/>
      <c r="J680" s="221"/>
      <c r="K680" s="2"/>
      <c r="L680" s="221"/>
      <c r="M680" s="2"/>
      <c r="N680" s="221"/>
      <c r="O680" s="2"/>
      <c r="P680" s="221"/>
      <c r="Q680" s="2"/>
      <c r="R680" s="221"/>
      <c r="S680" s="2"/>
      <c r="T680" s="169" t="str">
        <f t="shared" si="63"/>
        <v/>
      </c>
      <c r="U680" s="39" t="str">
        <f t="shared" si="64"/>
        <v/>
      </c>
      <c r="V680" s="170"/>
      <c r="W680" s="40"/>
      <c r="X680" s="41" t="str">
        <f t="shared" si="65"/>
        <v/>
      </c>
      <c r="Y680" s="205" t="str">
        <f t="shared" si="60"/>
        <v/>
      </c>
      <c r="Z680" s="205" t="str">
        <f t="shared" si="61"/>
        <v/>
      </c>
      <c r="AA680" s="163">
        <f t="shared" si="62"/>
        <v>0</v>
      </c>
    </row>
    <row r="681" spans="1:27" ht="26.1" customHeight="1" thickTop="1" thickBot="1">
      <c r="A681" s="32"/>
      <c r="B681" s="33"/>
      <c r="C681" s="32"/>
      <c r="D681" s="218"/>
      <c r="E681" s="219"/>
      <c r="F681" s="220"/>
      <c r="G681" s="34"/>
      <c r="H681" s="221"/>
      <c r="I681" s="2"/>
      <c r="J681" s="221"/>
      <c r="K681" s="2"/>
      <c r="L681" s="221"/>
      <c r="M681" s="2"/>
      <c r="N681" s="221"/>
      <c r="O681" s="2"/>
      <c r="P681" s="221"/>
      <c r="Q681" s="2"/>
      <c r="R681" s="221"/>
      <c r="S681" s="2"/>
      <c r="T681" s="169" t="str">
        <f t="shared" si="63"/>
        <v/>
      </c>
      <c r="U681" s="39" t="str">
        <f t="shared" si="64"/>
        <v/>
      </c>
      <c r="V681" s="170"/>
      <c r="W681" s="40"/>
      <c r="X681" s="41" t="str">
        <f t="shared" si="65"/>
        <v/>
      </c>
      <c r="Y681" s="205" t="str">
        <f t="shared" si="60"/>
        <v/>
      </c>
      <c r="Z681" s="205" t="str">
        <f t="shared" si="61"/>
        <v/>
      </c>
      <c r="AA681" s="163">
        <f t="shared" si="62"/>
        <v>0</v>
      </c>
    </row>
    <row r="682" spans="1:27" ht="26.1" customHeight="1" thickTop="1" thickBot="1">
      <c r="A682" s="32"/>
      <c r="B682" s="33"/>
      <c r="C682" s="32"/>
      <c r="D682" s="218"/>
      <c r="E682" s="219"/>
      <c r="F682" s="220"/>
      <c r="G682" s="34"/>
      <c r="H682" s="221"/>
      <c r="I682" s="2"/>
      <c r="J682" s="221"/>
      <c r="K682" s="2"/>
      <c r="L682" s="221"/>
      <c r="M682" s="2"/>
      <c r="N682" s="221"/>
      <c r="O682" s="2"/>
      <c r="P682" s="221"/>
      <c r="Q682" s="2"/>
      <c r="R682" s="221"/>
      <c r="S682" s="2"/>
      <c r="T682" s="169" t="str">
        <f t="shared" si="63"/>
        <v/>
      </c>
      <c r="U682" s="39" t="str">
        <f t="shared" si="64"/>
        <v/>
      </c>
      <c r="V682" s="170"/>
      <c r="W682" s="40"/>
      <c r="X682" s="41" t="str">
        <f t="shared" si="65"/>
        <v/>
      </c>
      <c r="Y682" s="205" t="str">
        <f t="shared" si="60"/>
        <v/>
      </c>
      <c r="Z682" s="205" t="str">
        <f t="shared" si="61"/>
        <v/>
      </c>
      <c r="AA682" s="163">
        <f t="shared" si="62"/>
        <v>0</v>
      </c>
    </row>
    <row r="683" spans="1:27" ht="26.1" customHeight="1" thickTop="1" thickBot="1">
      <c r="A683" s="32"/>
      <c r="B683" s="33"/>
      <c r="C683" s="32"/>
      <c r="D683" s="218"/>
      <c r="E683" s="219"/>
      <c r="F683" s="220"/>
      <c r="G683" s="34"/>
      <c r="H683" s="221"/>
      <c r="I683" s="2"/>
      <c r="J683" s="221"/>
      <c r="K683" s="2"/>
      <c r="L683" s="221"/>
      <c r="M683" s="2"/>
      <c r="N683" s="221"/>
      <c r="O683" s="2"/>
      <c r="P683" s="221"/>
      <c r="Q683" s="2"/>
      <c r="R683" s="221"/>
      <c r="S683" s="2"/>
      <c r="T683" s="169" t="str">
        <f t="shared" si="63"/>
        <v/>
      </c>
      <c r="U683" s="39" t="str">
        <f t="shared" si="64"/>
        <v/>
      </c>
      <c r="V683" s="170"/>
      <c r="W683" s="40"/>
      <c r="X683" s="41" t="str">
        <f t="shared" si="65"/>
        <v/>
      </c>
      <c r="Y683" s="205" t="str">
        <f t="shared" si="60"/>
        <v/>
      </c>
      <c r="Z683" s="205" t="str">
        <f t="shared" si="61"/>
        <v/>
      </c>
      <c r="AA683" s="163">
        <f t="shared" si="62"/>
        <v>0</v>
      </c>
    </row>
    <row r="684" spans="1:27" ht="26.1" customHeight="1" thickTop="1" thickBot="1">
      <c r="A684" s="32"/>
      <c r="B684" s="33"/>
      <c r="C684" s="32"/>
      <c r="D684" s="218"/>
      <c r="E684" s="219"/>
      <c r="F684" s="220"/>
      <c r="G684" s="34"/>
      <c r="H684" s="221"/>
      <c r="I684" s="2"/>
      <c r="J684" s="221"/>
      <c r="K684" s="2"/>
      <c r="L684" s="221"/>
      <c r="M684" s="2"/>
      <c r="N684" s="221"/>
      <c r="O684" s="2"/>
      <c r="P684" s="221"/>
      <c r="Q684" s="2"/>
      <c r="R684" s="221"/>
      <c r="S684" s="2"/>
      <c r="T684" s="169" t="str">
        <f t="shared" si="63"/>
        <v/>
      </c>
      <c r="U684" s="39" t="str">
        <f t="shared" si="64"/>
        <v/>
      </c>
      <c r="V684" s="170"/>
      <c r="W684" s="40"/>
      <c r="X684" s="41" t="str">
        <f t="shared" si="65"/>
        <v/>
      </c>
      <c r="Y684" s="205" t="str">
        <f t="shared" si="60"/>
        <v/>
      </c>
      <c r="Z684" s="205" t="str">
        <f t="shared" si="61"/>
        <v/>
      </c>
      <c r="AA684" s="163">
        <f t="shared" si="62"/>
        <v>0</v>
      </c>
    </row>
    <row r="685" spans="1:27" ht="26.1" customHeight="1" thickTop="1" thickBot="1">
      <c r="A685" s="32"/>
      <c r="B685" s="33"/>
      <c r="C685" s="32"/>
      <c r="D685" s="218"/>
      <c r="E685" s="219"/>
      <c r="F685" s="220"/>
      <c r="G685" s="34"/>
      <c r="H685" s="221"/>
      <c r="I685" s="2"/>
      <c r="J685" s="221"/>
      <c r="K685" s="2"/>
      <c r="L685" s="221"/>
      <c r="M685" s="2"/>
      <c r="N685" s="221"/>
      <c r="O685" s="2"/>
      <c r="P685" s="221"/>
      <c r="Q685" s="2"/>
      <c r="R685" s="221"/>
      <c r="S685" s="2"/>
      <c r="T685" s="169" t="str">
        <f t="shared" si="63"/>
        <v/>
      </c>
      <c r="U685" s="39" t="str">
        <f t="shared" si="64"/>
        <v/>
      </c>
      <c r="V685" s="170"/>
      <c r="W685" s="40"/>
      <c r="X685" s="41" t="str">
        <f t="shared" si="65"/>
        <v/>
      </c>
      <c r="Y685" s="205" t="str">
        <f t="shared" si="60"/>
        <v/>
      </c>
      <c r="Z685" s="205" t="str">
        <f t="shared" si="61"/>
        <v/>
      </c>
      <c r="AA685" s="163">
        <f t="shared" si="62"/>
        <v>0</v>
      </c>
    </row>
    <row r="686" spans="1:27" ht="26.1" customHeight="1" thickTop="1" thickBot="1">
      <c r="A686" s="32"/>
      <c r="B686" s="33"/>
      <c r="C686" s="32"/>
      <c r="D686" s="218"/>
      <c r="E686" s="219"/>
      <c r="F686" s="220"/>
      <c r="G686" s="34"/>
      <c r="H686" s="221"/>
      <c r="I686" s="2"/>
      <c r="J686" s="221"/>
      <c r="K686" s="2"/>
      <c r="L686" s="221"/>
      <c r="M686" s="2"/>
      <c r="N686" s="221"/>
      <c r="O686" s="2"/>
      <c r="P686" s="221"/>
      <c r="Q686" s="2"/>
      <c r="R686" s="221"/>
      <c r="S686" s="2"/>
      <c r="T686" s="169" t="str">
        <f t="shared" si="63"/>
        <v/>
      </c>
      <c r="U686" s="39" t="str">
        <f t="shared" si="64"/>
        <v/>
      </c>
      <c r="V686" s="170"/>
      <c r="W686" s="40"/>
      <c r="X686" s="41" t="str">
        <f t="shared" si="65"/>
        <v/>
      </c>
      <c r="Y686" s="205" t="str">
        <f t="shared" si="60"/>
        <v/>
      </c>
      <c r="Z686" s="205" t="str">
        <f t="shared" si="61"/>
        <v/>
      </c>
      <c r="AA686" s="163">
        <f t="shared" si="62"/>
        <v>0</v>
      </c>
    </row>
    <row r="687" spans="1:27" ht="26.1" customHeight="1" thickTop="1" thickBot="1">
      <c r="A687" s="32"/>
      <c r="B687" s="33"/>
      <c r="C687" s="32"/>
      <c r="D687" s="218"/>
      <c r="E687" s="219"/>
      <c r="F687" s="220"/>
      <c r="G687" s="34"/>
      <c r="H687" s="221"/>
      <c r="I687" s="2"/>
      <c r="J687" s="221"/>
      <c r="K687" s="2"/>
      <c r="L687" s="221"/>
      <c r="M687" s="2"/>
      <c r="N687" s="221"/>
      <c r="O687" s="2"/>
      <c r="P687" s="221"/>
      <c r="Q687" s="2"/>
      <c r="R687" s="221"/>
      <c r="S687" s="2"/>
      <c r="T687" s="169" t="str">
        <f t="shared" si="63"/>
        <v/>
      </c>
      <c r="U687" s="39" t="str">
        <f t="shared" si="64"/>
        <v/>
      </c>
      <c r="V687" s="170"/>
      <c r="W687" s="40"/>
      <c r="X687" s="41" t="str">
        <f t="shared" si="65"/>
        <v/>
      </c>
      <c r="Y687" s="205" t="str">
        <f t="shared" si="60"/>
        <v/>
      </c>
      <c r="Z687" s="205" t="str">
        <f t="shared" si="61"/>
        <v/>
      </c>
      <c r="AA687" s="163">
        <f t="shared" si="62"/>
        <v>0</v>
      </c>
    </row>
    <row r="688" spans="1:27" ht="26.1" customHeight="1" thickTop="1" thickBot="1">
      <c r="A688" s="32"/>
      <c r="B688" s="33"/>
      <c r="C688" s="32"/>
      <c r="D688" s="218"/>
      <c r="E688" s="219"/>
      <c r="F688" s="220"/>
      <c r="G688" s="34"/>
      <c r="H688" s="221"/>
      <c r="I688" s="2"/>
      <c r="J688" s="221"/>
      <c r="K688" s="2"/>
      <c r="L688" s="221"/>
      <c r="M688" s="2"/>
      <c r="N688" s="221"/>
      <c r="O688" s="2"/>
      <c r="P688" s="221"/>
      <c r="Q688" s="2"/>
      <c r="R688" s="221"/>
      <c r="S688" s="2"/>
      <c r="T688" s="169" t="str">
        <f t="shared" si="63"/>
        <v/>
      </c>
      <c r="U688" s="39" t="str">
        <f t="shared" si="64"/>
        <v/>
      </c>
      <c r="V688" s="170"/>
      <c r="W688" s="40"/>
      <c r="X688" s="41" t="str">
        <f t="shared" si="65"/>
        <v/>
      </c>
      <c r="Y688" s="205" t="str">
        <f t="shared" si="60"/>
        <v/>
      </c>
      <c r="Z688" s="205" t="str">
        <f t="shared" si="61"/>
        <v/>
      </c>
      <c r="AA688" s="163">
        <f t="shared" si="62"/>
        <v>0</v>
      </c>
    </row>
    <row r="689" spans="1:27" ht="26.1" customHeight="1" thickTop="1" thickBot="1">
      <c r="A689" s="32"/>
      <c r="B689" s="33"/>
      <c r="C689" s="32"/>
      <c r="D689" s="218"/>
      <c r="E689" s="219"/>
      <c r="F689" s="220"/>
      <c r="G689" s="34"/>
      <c r="H689" s="221"/>
      <c r="I689" s="2"/>
      <c r="J689" s="221"/>
      <c r="K689" s="2"/>
      <c r="L689" s="221"/>
      <c r="M689" s="2"/>
      <c r="N689" s="221"/>
      <c r="O689" s="2"/>
      <c r="P689" s="221"/>
      <c r="Q689" s="2"/>
      <c r="R689" s="221"/>
      <c r="S689" s="2"/>
      <c r="T689" s="169" t="str">
        <f t="shared" si="63"/>
        <v/>
      </c>
      <c r="U689" s="39" t="str">
        <f t="shared" si="64"/>
        <v/>
      </c>
      <c r="V689" s="170"/>
      <c r="W689" s="40"/>
      <c r="X689" s="41" t="str">
        <f t="shared" si="65"/>
        <v/>
      </c>
      <c r="Y689" s="205" t="str">
        <f t="shared" si="60"/>
        <v/>
      </c>
      <c r="Z689" s="205" t="str">
        <f t="shared" si="61"/>
        <v/>
      </c>
      <c r="AA689" s="163">
        <f t="shared" si="62"/>
        <v>0</v>
      </c>
    </row>
    <row r="690" spans="1:27" ht="26.1" customHeight="1" thickTop="1" thickBot="1">
      <c r="A690" s="32"/>
      <c r="B690" s="33"/>
      <c r="C690" s="32"/>
      <c r="D690" s="218"/>
      <c r="E690" s="219"/>
      <c r="F690" s="220"/>
      <c r="G690" s="34"/>
      <c r="H690" s="221"/>
      <c r="I690" s="2"/>
      <c r="J690" s="221"/>
      <c r="K690" s="2"/>
      <c r="L690" s="221"/>
      <c r="M690" s="2"/>
      <c r="N690" s="221"/>
      <c r="O690" s="2"/>
      <c r="P690" s="221"/>
      <c r="Q690" s="2"/>
      <c r="R690" s="221"/>
      <c r="S690" s="2"/>
      <c r="T690" s="169" t="str">
        <f t="shared" si="63"/>
        <v/>
      </c>
      <c r="U690" s="39" t="str">
        <f t="shared" si="64"/>
        <v/>
      </c>
      <c r="V690" s="170"/>
      <c r="W690" s="40"/>
      <c r="X690" s="41" t="str">
        <f t="shared" si="65"/>
        <v/>
      </c>
      <c r="Y690" s="205" t="str">
        <f t="shared" si="60"/>
        <v/>
      </c>
      <c r="Z690" s="205" t="str">
        <f t="shared" si="61"/>
        <v/>
      </c>
      <c r="AA690" s="163">
        <f t="shared" si="62"/>
        <v>0</v>
      </c>
    </row>
    <row r="691" spans="1:27" ht="26.1" customHeight="1" thickTop="1" thickBot="1">
      <c r="A691" s="32"/>
      <c r="B691" s="33"/>
      <c r="C691" s="32"/>
      <c r="D691" s="218"/>
      <c r="E691" s="219"/>
      <c r="F691" s="220"/>
      <c r="G691" s="34"/>
      <c r="H691" s="221"/>
      <c r="I691" s="2"/>
      <c r="J691" s="221"/>
      <c r="K691" s="2"/>
      <c r="L691" s="221"/>
      <c r="M691" s="2"/>
      <c r="N691" s="221"/>
      <c r="O691" s="2"/>
      <c r="P691" s="221"/>
      <c r="Q691" s="2"/>
      <c r="R691" s="221"/>
      <c r="S691" s="2"/>
      <c r="T691" s="169" t="str">
        <f t="shared" si="63"/>
        <v/>
      </c>
      <c r="U691" s="39" t="str">
        <f t="shared" si="64"/>
        <v/>
      </c>
      <c r="V691" s="170"/>
      <c r="W691" s="40"/>
      <c r="X691" s="41" t="str">
        <f t="shared" si="65"/>
        <v/>
      </c>
      <c r="Y691" s="205" t="str">
        <f t="shared" si="60"/>
        <v/>
      </c>
      <c r="Z691" s="205" t="str">
        <f t="shared" si="61"/>
        <v/>
      </c>
      <c r="AA691" s="163">
        <f t="shared" si="62"/>
        <v>0</v>
      </c>
    </row>
    <row r="692" spans="1:27" ht="26.1" customHeight="1" thickTop="1" thickBot="1">
      <c r="A692" s="32"/>
      <c r="B692" s="33"/>
      <c r="C692" s="32"/>
      <c r="D692" s="218"/>
      <c r="E692" s="219"/>
      <c r="F692" s="220"/>
      <c r="G692" s="34"/>
      <c r="H692" s="221"/>
      <c r="I692" s="2"/>
      <c r="J692" s="221"/>
      <c r="K692" s="2"/>
      <c r="L692" s="221"/>
      <c r="M692" s="2"/>
      <c r="N692" s="221"/>
      <c r="O692" s="2"/>
      <c r="P692" s="221"/>
      <c r="Q692" s="2"/>
      <c r="R692" s="221"/>
      <c r="S692" s="2"/>
      <c r="T692" s="169" t="str">
        <f t="shared" si="63"/>
        <v/>
      </c>
      <c r="U692" s="39" t="str">
        <f t="shared" si="64"/>
        <v/>
      </c>
      <c r="V692" s="170"/>
      <c r="W692" s="40"/>
      <c r="X692" s="41" t="str">
        <f t="shared" si="65"/>
        <v/>
      </c>
      <c r="Y692" s="205" t="str">
        <f t="shared" si="60"/>
        <v/>
      </c>
      <c r="Z692" s="205" t="str">
        <f t="shared" si="61"/>
        <v/>
      </c>
      <c r="AA692" s="163">
        <f t="shared" si="62"/>
        <v>0</v>
      </c>
    </row>
    <row r="693" spans="1:27" ht="26.1" customHeight="1" thickTop="1" thickBot="1">
      <c r="A693" s="32"/>
      <c r="B693" s="33"/>
      <c r="C693" s="32"/>
      <c r="D693" s="218"/>
      <c r="E693" s="219"/>
      <c r="F693" s="220"/>
      <c r="G693" s="34"/>
      <c r="H693" s="221"/>
      <c r="I693" s="2"/>
      <c r="J693" s="221"/>
      <c r="K693" s="2"/>
      <c r="L693" s="221"/>
      <c r="M693" s="2"/>
      <c r="N693" s="221"/>
      <c r="O693" s="2"/>
      <c r="P693" s="221"/>
      <c r="Q693" s="2"/>
      <c r="R693" s="221"/>
      <c r="S693" s="2"/>
      <c r="T693" s="169" t="str">
        <f t="shared" si="63"/>
        <v/>
      </c>
      <c r="U693" s="39" t="str">
        <f t="shared" si="64"/>
        <v/>
      </c>
      <c r="V693" s="170"/>
      <c r="W693" s="40"/>
      <c r="X693" s="41" t="str">
        <f t="shared" si="65"/>
        <v/>
      </c>
      <c r="Y693" s="205" t="str">
        <f t="shared" si="60"/>
        <v/>
      </c>
      <c r="Z693" s="205" t="str">
        <f t="shared" si="61"/>
        <v/>
      </c>
      <c r="AA693" s="163">
        <f t="shared" si="62"/>
        <v>0</v>
      </c>
    </row>
    <row r="694" spans="1:27" ht="26.1" customHeight="1" thickTop="1" thickBot="1">
      <c r="A694" s="32"/>
      <c r="B694" s="33"/>
      <c r="C694" s="32"/>
      <c r="D694" s="218"/>
      <c r="E694" s="219"/>
      <c r="F694" s="220"/>
      <c r="G694" s="34"/>
      <c r="H694" s="221"/>
      <c r="I694" s="2"/>
      <c r="J694" s="221"/>
      <c r="K694" s="2"/>
      <c r="L694" s="221"/>
      <c r="M694" s="2"/>
      <c r="N694" s="221"/>
      <c r="O694" s="2"/>
      <c r="P694" s="221"/>
      <c r="Q694" s="2"/>
      <c r="R694" s="221"/>
      <c r="S694" s="2"/>
      <c r="T694" s="169" t="str">
        <f t="shared" si="63"/>
        <v/>
      </c>
      <c r="U694" s="39" t="str">
        <f t="shared" si="64"/>
        <v/>
      </c>
      <c r="V694" s="170"/>
      <c r="W694" s="40"/>
      <c r="X694" s="41" t="str">
        <f t="shared" si="65"/>
        <v/>
      </c>
      <c r="Y694" s="205" t="str">
        <f t="shared" si="60"/>
        <v/>
      </c>
      <c r="Z694" s="205" t="str">
        <f t="shared" si="61"/>
        <v/>
      </c>
      <c r="AA694" s="163">
        <f t="shared" si="62"/>
        <v>0</v>
      </c>
    </row>
    <row r="695" spans="1:27" ht="26.1" customHeight="1" thickTop="1" thickBot="1">
      <c r="A695" s="32"/>
      <c r="B695" s="33"/>
      <c r="C695" s="32"/>
      <c r="D695" s="218"/>
      <c r="E695" s="219"/>
      <c r="F695" s="220"/>
      <c r="G695" s="34"/>
      <c r="H695" s="221"/>
      <c r="I695" s="2"/>
      <c r="J695" s="221"/>
      <c r="K695" s="2"/>
      <c r="L695" s="221"/>
      <c r="M695" s="2"/>
      <c r="N695" s="221"/>
      <c r="O695" s="2"/>
      <c r="P695" s="221"/>
      <c r="Q695" s="2"/>
      <c r="R695" s="221"/>
      <c r="S695" s="2"/>
      <c r="T695" s="169" t="str">
        <f t="shared" si="63"/>
        <v/>
      </c>
      <c r="U695" s="39" t="str">
        <f t="shared" si="64"/>
        <v/>
      </c>
      <c r="V695" s="170"/>
      <c r="W695" s="40"/>
      <c r="X695" s="41" t="str">
        <f t="shared" si="65"/>
        <v/>
      </c>
      <c r="Y695" s="205" t="str">
        <f t="shared" si="60"/>
        <v/>
      </c>
      <c r="Z695" s="205" t="str">
        <f t="shared" si="61"/>
        <v/>
      </c>
      <c r="AA695" s="163">
        <f t="shared" si="62"/>
        <v>0</v>
      </c>
    </row>
    <row r="696" spans="1:27" ht="26.1" customHeight="1" thickTop="1" thickBot="1">
      <c r="A696" s="32"/>
      <c r="B696" s="33"/>
      <c r="C696" s="32"/>
      <c r="D696" s="218"/>
      <c r="E696" s="219"/>
      <c r="F696" s="220"/>
      <c r="G696" s="34"/>
      <c r="H696" s="221"/>
      <c r="I696" s="2"/>
      <c r="J696" s="221"/>
      <c r="K696" s="2"/>
      <c r="L696" s="221"/>
      <c r="M696" s="2"/>
      <c r="N696" s="221"/>
      <c r="O696" s="2"/>
      <c r="P696" s="221"/>
      <c r="Q696" s="2"/>
      <c r="R696" s="221"/>
      <c r="S696" s="2"/>
      <c r="T696" s="169" t="str">
        <f t="shared" si="63"/>
        <v/>
      </c>
      <c r="U696" s="39" t="str">
        <f t="shared" si="64"/>
        <v/>
      </c>
      <c r="V696" s="170"/>
      <c r="W696" s="40"/>
      <c r="X696" s="41" t="str">
        <f t="shared" si="65"/>
        <v/>
      </c>
      <c r="Y696" s="205" t="str">
        <f t="shared" si="60"/>
        <v/>
      </c>
      <c r="Z696" s="205" t="str">
        <f t="shared" si="61"/>
        <v/>
      </c>
      <c r="AA696" s="163">
        <f t="shared" si="62"/>
        <v>0</v>
      </c>
    </row>
    <row r="697" spans="1:27" ht="26.1" customHeight="1" thickTop="1" thickBot="1">
      <c r="A697" s="32"/>
      <c r="B697" s="33"/>
      <c r="C697" s="32"/>
      <c r="D697" s="218"/>
      <c r="E697" s="219"/>
      <c r="F697" s="220"/>
      <c r="G697" s="34"/>
      <c r="H697" s="221"/>
      <c r="I697" s="2"/>
      <c r="J697" s="221"/>
      <c r="K697" s="2"/>
      <c r="L697" s="221"/>
      <c r="M697" s="2"/>
      <c r="N697" s="221"/>
      <c r="O697" s="2"/>
      <c r="P697" s="221"/>
      <c r="Q697" s="2"/>
      <c r="R697" s="221"/>
      <c r="S697" s="2"/>
      <c r="T697" s="169" t="str">
        <f t="shared" si="63"/>
        <v/>
      </c>
      <c r="U697" s="39" t="str">
        <f t="shared" si="64"/>
        <v/>
      </c>
      <c r="V697" s="170"/>
      <c r="W697" s="40"/>
      <c r="X697" s="41" t="str">
        <f t="shared" si="65"/>
        <v/>
      </c>
      <c r="Y697" s="205" t="str">
        <f t="shared" si="60"/>
        <v/>
      </c>
      <c r="Z697" s="205" t="str">
        <f t="shared" si="61"/>
        <v/>
      </c>
      <c r="AA697" s="163">
        <f t="shared" si="62"/>
        <v>0</v>
      </c>
    </row>
    <row r="698" spans="1:27" ht="26.1" customHeight="1" thickTop="1" thickBot="1">
      <c r="A698" s="32"/>
      <c r="B698" s="33"/>
      <c r="C698" s="32"/>
      <c r="D698" s="218"/>
      <c r="E698" s="219"/>
      <c r="F698" s="220"/>
      <c r="G698" s="34"/>
      <c r="H698" s="221"/>
      <c r="I698" s="2"/>
      <c r="J698" s="221"/>
      <c r="K698" s="2"/>
      <c r="L698" s="221"/>
      <c r="M698" s="2"/>
      <c r="N698" s="221"/>
      <c r="O698" s="2"/>
      <c r="P698" s="221"/>
      <c r="Q698" s="2"/>
      <c r="R698" s="221"/>
      <c r="S698" s="2"/>
      <c r="T698" s="169" t="str">
        <f t="shared" si="63"/>
        <v/>
      </c>
      <c r="U698" s="39" t="str">
        <f t="shared" si="64"/>
        <v/>
      </c>
      <c r="V698" s="170"/>
      <c r="W698" s="40"/>
      <c r="X698" s="41" t="str">
        <f t="shared" si="65"/>
        <v/>
      </c>
      <c r="Y698" s="205" t="str">
        <f t="shared" si="60"/>
        <v/>
      </c>
      <c r="Z698" s="205" t="str">
        <f t="shared" si="61"/>
        <v/>
      </c>
      <c r="AA698" s="163">
        <f t="shared" si="62"/>
        <v>0</v>
      </c>
    </row>
    <row r="699" spans="1:27" ht="26.1" customHeight="1" thickTop="1" thickBot="1">
      <c r="A699" s="32"/>
      <c r="B699" s="33"/>
      <c r="C699" s="32"/>
      <c r="D699" s="218"/>
      <c r="E699" s="219"/>
      <c r="F699" s="220"/>
      <c r="G699" s="34"/>
      <c r="H699" s="221"/>
      <c r="I699" s="2"/>
      <c r="J699" s="221"/>
      <c r="K699" s="2"/>
      <c r="L699" s="221"/>
      <c r="M699" s="2"/>
      <c r="N699" s="221"/>
      <c r="O699" s="2"/>
      <c r="P699" s="221"/>
      <c r="Q699" s="2"/>
      <c r="R699" s="221"/>
      <c r="S699" s="2"/>
      <c r="T699" s="169" t="str">
        <f t="shared" si="63"/>
        <v/>
      </c>
      <c r="U699" s="39" t="str">
        <f t="shared" si="64"/>
        <v/>
      </c>
      <c r="V699" s="170"/>
      <c r="W699" s="40"/>
      <c r="X699" s="41" t="str">
        <f t="shared" si="65"/>
        <v/>
      </c>
      <c r="Y699" s="205" t="str">
        <f t="shared" si="60"/>
        <v/>
      </c>
      <c r="Z699" s="205" t="str">
        <f t="shared" si="61"/>
        <v/>
      </c>
      <c r="AA699" s="163">
        <f t="shared" si="62"/>
        <v>0</v>
      </c>
    </row>
    <row r="700" spans="1:27" ht="26.1" customHeight="1" thickTop="1" thickBot="1">
      <c r="A700" s="32"/>
      <c r="B700" s="33"/>
      <c r="C700" s="32"/>
      <c r="D700" s="218"/>
      <c r="E700" s="219"/>
      <c r="F700" s="220"/>
      <c r="G700" s="34"/>
      <c r="H700" s="221"/>
      <c r="I700" s="2"/>
      <c r="J700" s="221"/>
      <c r="K700" s="2"/>
      <c r="L700" s="221"/>
      <c r="M700" s="2"/>
      <c r="N700" s="221"/>
      <c r="O700" s="2"/>
      <c r="P700" s="221"/>
      <c r="Q700" s="2"/>
      <c r="R700" s="221"/>
      <c r="S700" s="2"/>
      <c r="T700" s="169" t="str">
        <f t="shared" si="63"/>
        <v/>
      </c>
      <c r="U700" s="39" t="str">
        <f t="shared" si="64"/>
        <v/>
      </c>
      <c r="V700" s="170"/>
      <c r="W700" s="40"/>
      <c r="X700" s="41" t="str">
        <f t="shared" si="65"/>
        <v/>
      </c>
      <c r="Y700" s="205" t="str">
        <f t="shared" si="60"/>
        <v/>
      </c>
      <c r="Z700" s="205" t="str">
        <f t="shared" si="61"/>
        <v/>
      </c>
      <c r="AA700" s="163">
        <f t="shared" si="62"/>
        <v>0</v>
      </c>
    </row>
    <row r="701" spans="1:27" ht="26.1" customHeight="1" thickTop="1" thickBot="1">
      <c r="A701" s="32"/>
      <c r="B701" s="33"/>
      <c r="C701" s="32"/>
      <c r="D701" s="218"/>
      <c r="E701" s="219"/>
      <c r="F701" s="220"/>
      <c r="G701" s="34"/>
      <c r="H701" s="221"/>
      <c r="I701" s="2"/>
      <c r="J701" s="221"/>
      <c r="K701" s="2"/>
      <c r="L701" s="221"/>
      <c r="M701" s="2"/>
      <c r="N701" s="221"/>
      <c r="O701" s="2"/>
      <c r="P701" s="221"/>
      <c r="Q701" s="2"/>
      <c r="R701" s="221"/>
      <c r="S701" s="2"/>
      <c r="T701" s="169" t="str">
        <f t="shared" si="63"/>
        <v/>
      </c>
      <c r="U701" s="39" t="str">
        <f t="shared" si="64"/>
        <v/>
      </c>
      <c r="V701" s="170"/>
      <c r="W701" s="40"/>
      <c r="X701" s="41" t="str">
        <f t="shared" si="65"/>
        <v/>
      </c>
      <c r="Y701" s="205" t="str">
        <f t="shared" si="60"/>
        <v/>
      </c>
      <c r="Z701" s="205" t="str">
        <f t="shared" si="61"/>
        <v/>
      </c>
      <c r="AA701" s="163">
        <f t="shared" si="62"/>
        <v>0</v>
      </c>
    </row>
    <row r="702" spans="1:27" ht="26.1" customHeight="1" thickTop="1" thickBot="1">
      <c r="A702" s="32"/>
      <c r="B702" s="33"/>
      <c r="C702" s="32"/>
      <c r="D702" s="218"/>
      <c r="E702" s="219"/>
      <c r="F702" s="220"/>
      <c r="G702" s="34"/>
      <c r="H702" s="221"/>
      <c r="I702" s="2"/>
      <c r="J702" s="221"/>
      <c r="K702" s="2"/>
      <c r="L702" s="221"/>
      <c r="M702" s="2"/>
      <c r="N702" s="221"/>
      <c r="O702" s="2"/>
      <c r="P702" s="221"/>
      <c r="Q702" s="2"/>
      <c r="R702" s="221"/>
      <c r="S702" s="2"/>
      <c r="T702" s="169" t="str">
        <f t="shared" si="63"/>
        <v/>
      </c>
      <c r="U702" s="39" t="str">
        <f t="shared" si="64"/>
        <v/>
      </c>
      <c r="V702" s="170"/>
      <c r="W702" s="40"/>
      <c r="X702" s="41" t="str">
        <f t="shared" si="65"/>
        <v/>
      </c>
      <c r="Y702" s="205" t="str">
        <f t="shared" si="60"/>
        <v/>
      </c>
      <c r="Z702" s="205" t="str">
        <f t="shared" si="61"/>
        <v/>
      </c>
      <c r="AA702" s="163">
        <f t="shared" si="62"/>
        <v>0</v>
      </c>
    </row>
    <row r="703" spans="1:27" ht="26.1" customHeight="1" thickTop="1" thickBot="1">
      <c r="A703" s="32"/>
      <c r="B703" s="33"/>
      <c r="C703" s="32"/>
      <c r="D703" s="218"/>
      <c r="E703" s="219"/>
      <c r="F703" s="220"/>
      <c r="G703" s="34"/>
      <c r="H703" s="221"/>
      <c r="I703" s="2"/>
      <c r="J703" s="221"/>
      <c r="K703" s="2"/>
      <c r="L703" s="221"/>
      <c r="M703" s="2"/>
      <c r="N703" s="221"/>
      <c r="O703" s="2"/>
      <c r="P703" s="221"/>
      <c r="Q703" s="2"/>
      <c r="R703" s="221"/>
      <c r="S703" s="2"/>
      <c r="T703" s="169" t="str">
        <f t="shared" si="63"/>
        <v/>
      </c>
      <c r="U703" s="39" t="str">
        <f t="shared" si="64"/>
        <v/>
      </c>
      <c r="V703" s="170"/>
      <c r="W703" s="40"/>
      <c r="X703" s="41" t="str">
        <f t="shared" si="65"/>
        <v/>
      </c>
      <c r="Y703" s="205" t="str">
        <f t="shared" si="60"/>
        <v/>
      </c>
      <c r="Z703" s="205" t="str">
        <f t="shared" si="61"/>
        <v/>
      </c>
      <c r="AA703" s="163">
        <f t="shared" si="62"/>
        <v>0</v>
      </c>
    </row>
    <row r="704" spans="1:27" ht="26.1" customHeight="1" thickTop="1" thickBot="1">
      <c r="A704" s="32"/>
      <c r="B704" s="33"/>
      <c r="C704" s="32"/>
      <c r="D704" s="218"/>
      <c r="E704" s="219"/>
      <c r="F704" s="220"/>
      <c r="G704" s="34"/>
      <c r="H704" s="221"/>
      <c r="I704" s="2"/>
      <c r="J704" s="221"/>
      <c r="K704" s="2"/>
      <c r="L704" s="221"/>
      <c r="M704" s="2"/>
      <c r="N704" s="221"/>
      <c r="O704" s="2"/>
      <c r="P704" s="221"/>
      <c r="Q704" s="2"/>
      <c r="R704" s="221"/>
      <c r="S704" s="2"/>
      <c r="T704" s="169" t="str">
        <f t="shared" si="63"/>
        <v/>
      </c>
      <c r="U704" s="39" t="str">
        <f t="shared" si="64"/>
        <v/>
      </c>
      <c r="V704" s="170"/>
      <c r="W704" s="40"/>
      <c r="X704" s="41" t="str">
        <f t="shared" si="65"/>
        <v/>
      </c>
      <c r="Y704" s="205" t="str">
        <f t="shared" si="60"/>
        <v/>
      </c>
      <c r="Z704" s="205" t="str">
        <f t="shared" si="61"/>
        <v/>
      </c>
      <c r="AA704" s="163">
        <f t="shared" si="62"/>
        <v>0</v>
      </c>
    </row>
    <row r="705" spans="1:27" ht="26.1" customHeight="1" thickTop="1" thickBot="1">
      <c r="A705" s="32"/>
      <c r="B705" s="33"/>
      <c r="C705" s="32"/>
      <c r="D705" s="218"/>
      <c r="E705" s="219"/>
      <c r="F705" s="220"/>
      <c r="G705" s="34"/>
      <c r="H705" s="221"/>
      <c r="I705" s="2"/>
      <c r="J705" s="221"/>
      <c r="K705" s="2"/>
      <c r="L705" s="221"/>
      <c r="M705" s="2"/>
      <c r="N705" s="221"/>
      <c r="O705" s="2"/>
      <c r="P705" s="221"/>
      <c r="Q705" s="2"/>
      <c r="R705" s="221"/>
      <c r="S705" s="2"/>
      <c r="T705" s="169" t="str">
        <f t="shared" si="63"/>
        <v/>
      </c>
      <c r="U705" s="39" t="str">
        <f t="shared" si="64"/>
        <v/>
      </c>
      <c r="V705" s="170"/>
      <c r="W705" s="40"/>
      <c r="X705" s="41" t="str">
        <f t="shared" si="65"/>
        <v/>
      </c>
      <c r="Y705" s="205" t="str">
        <f t="shared" si="60"/>
        <v/>
      </c>
      <c r="Z705" s="205" t="str">
        <f t="shared" si="61"/>
        <v/>
      </c>
      <c r="AA705" s="163">
        <f t="shared" si="62"/>
        <v>0</v>
      </c>
    </row>
    <row r="706" spans="1:27" ht="26.1" customHeight="1" thickTop="1" thickBot="1">
      <c r="A706" s="32"/>
      <c r="B706" s="33"/>
      <c r="C706" s="32"/>
      <c r="D706" s="218"/>
      <c r="E706" s="219"/>
      <c r="F706" s="220"/>
      <c r="G706" s="34"/>
      <c r="H706" s="221"/>
      <c r="I706" s="2"/>
      <c r="J706" s="221"/>
      <c r="K706" s="2"/>
      <c r="L706" s="221"/>
      <c r="M706" s="2"/>
      <c r="N706" s="221"/>
      <c r="O706" s="2"/>
      <c r="P706" s="221"/>
      <c r="Q706" s="2"/>
      <c r="R706" s="221"/>
      <c r="S706" s="2"/>
      <c r="T706" s="169" t="str">
        <f t="shared" si="63"/>
        <v/>
      </c>
      <c r="U706" s="39" t="str">
        <f t="shared" si="64"/>
        <v/>
      </c>
      <c r="V706" s="170"/>
      <c r="W706" s="40"/>
      <c r="X706" s="41" t="str">
        <f t="shared" si="65"/>
        <v/>
      </c>
      <c r="Y706" s="205" t="str">
        <f t="shared" si="60"/>
        <v/>
      </c>
      <c r="Z706" s="205" t="str">
        <f t="shared" si="61"/>
        <v/>
      </c>
      <c r="AA706" s="163">
        <f t="shared" si="62"/>
        <v>0</v>
      </c>
    </row>
    <row r="707" spans="1:27" ht="26.1" customHeight="1" thickTop="1" thickBot="1">
      <c r="A707" s="32"/>
      <c r="B707" s="33"/>
      <c r="C707" s="32"/>
      <c r="D707" s="218"/>
      <c r="E707" s="219"/>
      <c r="F707" s="220"/>
      <c r="G707" s="34"/>
      <c r="H707" s="221"/>
      <c r="I707" s="2"/>
      <c r="J707" s="221"/>
      <c r="K707" s="2"/>
      <c r="L707" s="221"/>
      <c r="M707" s="2"/>
      <c r="N707" s="221"/>
      <c r="O707" s="2"/>
      <c r="P707" s="221"/>
      <c r="Q707" s="2"/>
      <c r="R707" s="221"/>
      <c r="S707" s="2"/>
      <c r="T707" s="169" t="str">
        <f t="shared" si="63"/>
        <v/>
      </c>
      <c r="U707" s="39" t="str">
        <f t="shared" si="64"/>
        <v/>
      </c>
      <c r="V707" s="170"/>
      <c r="W707" s="40"/>
      <c r="X707" s="41" t="str">
        <f t="shared" si="65"/>
        <v/>
      </c>
      <c r="Y707" s="205" t="str">
        <f t="shared" si="60"/>
        <v/>
      </c>
      <c r="Z707" s="205" t="str">
        <f t="shared" si="61"/>
        <v/>
      </c>
      <c r="AA707" s="163">
        <f t="shared" si="62"/>
        <v>0</v>
      </c>
    </row>
    <row r="708" spans="1:27" ht="26.1" customHeight="1" thickTop="1" thickBot="1">
      <c r="A708" s="32"/>
      <c r="B708" s="33"/>
      <c r="C708" s="32"/>
      <c r="D708" s="218"/>
      <c r="E708" s="219"/>
      <c r="F708" s="220"/>
      <c r="G708" s="34"/>
      <c r="H708" s="221"/>
      <c r="I708" s="2"/>
      <c r="J708" s="221"/>
      <c r="K708" s="2"/>
      <c r="L708" s="221"/>
      <c r="M708" s="2"/>
      <c r="N708" s="221"/>
      <c r="O708" s="2"/>
      <c r="P708" s="221"/>
      <c r="Q708" s="2"/>
      <c r="R708" s="221"/>
      <c r="S708" s="2"/>
      <c r="T708" s="169" t="str">
        <f t="shared" si="63"/>
        <v/>
      </c>
      <c r="U708" s="39" t="str">
        <f t="shared" si="64"/>
        <v/>
      </c>
      <c r="V708" s="170"/>
      <c r="W708" s="40"/>
      <c r="X708" s="41" t="str">
        <f t="shared" si="65"/>
        <v/>
      </c>
      <c r="Y708" s="205" t="str">
        <f t="shared" si="60"/>
        <v/>
      </c>
      <c r="Z708" s="205" t="str">
        <f t="shared" si="61"/>
        <v/>
      </c>
      <c r="AA708" s="163">
        <f t="shared" si="62"/>
        <v>0</v>
      </c>
    </row>
    <row r="709" spans="1:27" ht="26.1" customHeight="1" thickTop="1" thickBot="1">
      <c r="A709" s="32"/>
      <c r="B709" s="33"/>
      <c r="C709" s="32"/>
      <c r="D709" s="218"/>
      <c r="E709" s="219"/>
      <c r="F709" s="220"/>
      <c r="G709" s="34"/>
      <c r="H709" s="221"/>
      <c r="I709" s="2"/>
      <c r="J709" s="221"/>
      <c r="K709" s="2"/>
      <c r="L709" s="221"/>
      <c r="M709" s="2"/>
      <c r="N709" s="221"/>
      <c r="O709" s="2"/>
      <c r="P709" s="221"/>
      <c r="Q709" s="2"/>
      <c r="R709" s="221"/>
      <c r="S709" s="2"/>
      <c r="T709" s="169" t="str">
        <f t="shared" si="63"/>
        <v/>
      </c>
      <c r="U709" s="39" t="str">
        <f t="shared" si="64"/>
        <v/>
      </c>
      <c r="V709" s="170"/>
      <c r="W709" s="40"/>
      <c r="X709" s="41" t="str">
        <f t="shared" si="65"/>
        <v/>
      </c>
      <c r="Y709" s="205" t="str">
        <f t="shared" si="60"/>
        <v/>
      </c>
      <c r="Z709" s="205" t="str">
        <f t="shared" si="61"/>
        <v/>
      </c>
      <c r="AA709" s="163">
        <f t="shared" si="62"/>
        <v>0</v>
      </c>
    </row>
    <row r="710" spans="1:27" ht="26.1" customHeight="1" thickTop="1" thickBot="1">
      <c r="A710" s="32"/>
      <c r="B710" s="33"/>
      <c r="C710" s="32"/>
      <c r="D710" s="218"/>
      <c r="E710" s="219"/>
      <c r="F710" s="220"/>
      <c r="G710" s="34"/>
      <c r="H710" s="221"/>
      <c r="I710" s="2"/>
      <c r="J710" s="221"/>
      <c r="K710" s="2"/>
      <c r="L710" s="221"/>
      <c r="M710" s="2"/>
      <c r="N710" s="221"/>
      <c r="O710" s="2"/>
      <c r="P710" s="221"/>
      <c r="Q710" s="2"/>
      <c r="R710" s="221"/>
      <c r="S710" s="2"/>
      <c r="T710" s="169" t="str">
        <f t="shared" si="63"/>
        <v/>
      </c>
      <c r="U710" s="39" t="str">
        <f t="shared" si="64"/>
        <v/>
      </c>
      <c r="V710" s="170"/>
      <c r="W710" s="40"/>
      <c r="X710" s="41" t="str">
        <f t="shared" si="65"/>
        <v/>
      </c>
      <c r="Y710" s="205" t="str">
        <f t="shared" si="60"/>
        <v/>
      </c>
      <c r="Z710" s="205" t="str">
        <f t="shared" si="61"/>
        <v/>
      </c>
      <c r="AA710" s="163">
        <f t="shared" si="62"/>
        <v>0</v>
      </c>
    </row>
    <row r="711" spans="1:27" ht="26.1" customHeight="1" thickTop="1" thickBot="1">
      <c r="A711" s="32"/>
      <c r="B711" s="33"/>
      <c r="C711" s="32"/>
      <c r="D711" s="218"/>
      <c r="E711" s="219"/>
      <c r="F711" s="220"/>
      <c r="G711" s="34"/>
      <c r="H711" s="221"/>
      <c r="I711" s="2"/>
      <c r="J711" s="221"/>
      <c r="K711" s="2"/>
      <c r="L711" s="221"/>
      <c r="M711" s="2"/>
      <c r="N711" s="221"/>
      <c r="O711" s="2"/>
      <c r="P711" s="221"/>
      <c r="Q711" s="2"/>
      <c r="R711" s="221"/>
      <c r="S711" s="2"/>
      <c r="T711" s="169" t="str">
        <f t="shared" si="63"/>
        <v/>
      </c>
      <c r="U711" s="39" t="str">
        <f t="shared" si="64"/>
        <v/>
      </c>
      <c r="V711" s="170"/>
      <c r="W711" s="40"/>
      <c r="X711" s="41" t="str">
        <f t="shared" si="65"/>
        <v/>
      </c>
      <c r="Y711" s="205" t="str">
        <f t="shared" si="60"/>
        <v/>
      </c>
      <c r="Z711" s="205" t="str">
        <f t="shared" si="61"/>
        <v/>
      </c>
      <c r="AA711" s="163">
        <f t="shared" si="62"/>
        <v>0</v>
      </c>
    </row>
    <row r="712" spans="1:27" ht="26.1" customHeight="1" thickTop="1" thickBot="1">
      <c r="A712" s="32"/>
      <c r="B712" s="33"/>
      <c r="C712" s="32"/>
      <c r="D712" s="218"/>
      <c r="E712" s="219"/>
      <c r="F712" s="220"/>
      <c r="G712" s="34"/>
      <c r="H712" s="221"/>
      <c r="I712" s="2"/>
      <c r="J712" s="221"/>
      <c r="K712" s="2"/>
      <c r="L712" s="221"/>
      <c r="M712" s="2"/>
      <c r="N712" s="221"/>
      <c r="O712" s="2"/>
      <c r="P712" s="221"/>
      <c r="Q712" s="2"/>
      <c r="R712" s="221"/>
      <c r="S712" s="2"/>
      <c r="T712" s="169" t="str">
        <f t="shared" si="63"/>
        <v/>
      </c>
      <c r="U712" s="39" t="str">
        <f t="shared" si="64"/>
        <v/>
      </c>
      <c r="V712" s="170"/>
      <c r="W712" s="40"/>
      <c r="X712" s="41" t="str">
        <f t="shared" si="65"/>
        <v/>
      </c>
      <c r="Y712" s="205" t="str">
        <f t="shared" si="60"/>
        <v/>
      </c>
      <c r="Z712" s="205" t="str">
        <f t="shared" si="61"/>
        <v/>
      </c>
      <c r="AA712" s="163">
        <f t="shared" si="62"/>
        <v>0</v>
      </c>
    </row>
    <row r="713" spans="1:27" ht="26.1" customHeight="1" thickTop="1" thickBot="1">
      <c r="A713" s="32"/>
      <c r="B713" s="33"/>
      <c r="C713" s="32"/>
      <c r="D713" s="218"/>
      <c r="E713" s="219"/>
      <c r="F713" s="220"/>
      <c r="G713" s="34"/>
      <c r="H713" s="221"/>
      <c r="I713" s="2"/>
      <c r="J713" s="221"/>
      <c r="K713" s="2"/>
      <c r="L713" s="221"/>
      <c r="M713" s="2"/>
      <c r="N713" s="221"/>
      <c r="O713" s="2"/>
      <c r="P713" s="221"/>
      <c r="Q713" s="2"/>
      <c r="R713" s="221"/>
      <c r="S713" s="2"/>
      <c r="T713" s="169" t="str">
        <f t="shared" si="63"/>
        <v/>
      </c>
      <c r="U713" s="39" t="str">
        <f t="shared" si="64"/>
        <v/>
      </c>
      <c r="V713" s="170"/>
      <c r="W713" s="40"/>
      <c r="X713" s="41" t="str">
        <f t="shared" si="65"/>
        <v/>
      </c>
      <c r="Y713" s="205" t="str">
        <f t="shared" si="60"/>
        <v/>
      </c>
      <c r="Z713" s="205" t="str">
        <f t="shared" si="61"/>
        <v/>
      </c>
      <c r="AA713" s="163">
        <f t="shared" si="62"/>
        <v>0</v>
      </c>
    </row>
    <row r="714" spans="1:27" ht="26.1" customHeight="1" thickTop="1" thickBot="1">
      <c r="A714" s="32"/>
      <c r="B714" s="33"/>
      <c r="C714" s="32"/>
      <c r="D714" s="218"/>
      <c r="E714" s="219"/>
      <c r="F714" s="220"/>
      <c r="G714" s="34"/>
      <c r="H714" s="221"/>
      <c r="I714" s="2"/>
      <c r="J714" s="221"/>
      <c r="K714" s="2"/>
      <c r="L714" s="221"/>
      <c r="M714" s="2"/>
      <c r="N714" s="221"/>
      <c r="O714" s="2"/>
      <c r="P714" s="221"/>
      <c r="Q714" s="2"/>
      <c r="R714" s="221"/>
      <c r="S714" s="2"/>
      <c r="T714" s="169" t="str">
        <f t="shared" si="63"/>
        <v/>
      </c>
      <c r="U714" s="39" t="str">
        <f t="shared" si="64"/>
        <v/>
      </c>
      <c r="V714" s="170"/>
      <c r="W714" s="40"/>
      <c r="X714" s="41" t="str">
        <f t="shared" si="65"/>
        <v/>
      </c>
      <c r="Y714" s="205" t="str">
        <f t="shared" si="60"/>
        <v/>
      </c>
      <c r="Z714" s="205" t="str">
        <f t="shared" si="61"/>
        <v/>
      </c>
      <c r="AA714" s="163">
        <f t="shared" si="62"/>
        <v>0</v>
      </c>
    </row>
    <row r="715" spans="1:27" ht="26.1" customHeight="1" thickTop="1" thickBot="1">
      <c r="A715" s="32"/>
      <c r="B715" s="33"/>
      <c r="C715" s="32"/>
      <c r="D715" s="218"/>
      <c r="E715" s="219"/>
      <c r="F715" s="220"/>
      <c r="G715" s="34"/>
      <c r="H715" s="221"/>
      <c r="I715" s="2"/>
      <c r="J715" s="221"/>
      <c r="K715" s="2"/>
      <c r="L715" s="221"/>
      <c r="M715" s="2"/>
      <c r="N715" s="221"/>
      <c r="O715" s="2"/>
      <c r="P715" s="221"/>
      <c r="Q715" s="2"/>
      <c r="R715" s="221"/>
      <c r="S715" s="2"/>
      <c r="T715" s="169" t="str">
        <f t="shared" si="63"/>
        <v/>
      </c>
      <c r="U715" s="39" t="str">
        <f t="shared" si="64"/>
        <v/>
      </c>
      <c r="V715" s="170"/>
      <c r="W715" s="40"/>
      <c r="X715" s="41" t="str">
        <f t="shared" si="65"/>
        <v/>
      </c>
      <c r="Y715" s="205" t="str">
        <f t="shared" si="60"/>
        <v/>
      </c>
      <c r="Z715" s="205" t="str">
        <f t="shared" si="61"/>
        <v/>
      </c>
      <c r="AA715" s="163">
        <f t="shared" si="62"/>
        <v>0</v>
      </c>
    </row>
    <row r="716" spans="1:27" ht="26.1" customHeight="1" thickTop="1" thickBot="1">
      <c r="A716" s="32"/>
      <c r="B716" s="33"/>
      <c r="C716" s="32"/>
      <c r="D716" s="218"/>
      <c r="E716" s="219"/>
      <c r="F716" s="220"/>
      <c r="G716" s="34"/>
      <c r="H716" s="221"/>
      <c r="I716" s="2"/>
      <c r="J716" s="221"/>
      <c r="K716" s="2"/>
      <c r="L716" s="221"/>
      <c r="M716" s="2"/>
      <c r="N716" s="221"/>
      <c r="O716" s="2"/>
      <c r="P716" s="221"/>
      <c r="Q716" s="2"/>
      <c r="R716" s="221"/>
      <c r="S716" s="2"/>
      <c r="T716" s="169" t="str">
        <f t="shared" si="63"/>
        <v/>
      </c>
      <c r="U716" s="39" t="str">
        <f t="shared" si="64"/>
        <v/>
      </c>
      <c r="V716" s="170"/>
      <c r="W716" s="40"/>
      <c r="X716" s="41" t="str">
        <f t="shared" si="65"/>
        <v/>
      </c>
      <c r="Y716" s="205" t="str">
        <f t="shared" si="60"/>
        <v/>
      </c>
      <c r="Z716" s="205" t="str">
        <f t="shared" si="61"/>
        <v/>
      </c>
      <c r="AA716" s="163">
        <f t="shared" si="62"/>
        <v>0</v>
      </c>
    </row>
    <row r="717" spans="1:27" ht="26.1" customHeight="1" thickTop="1" thickBot="1">
      <c r="A717" s="32"/>
      <c r="B717" s="33"/>
      <c r="C717" s="32"/>
      <c r="D717" s="218"/>
      <c r="E717" s="219"/>
      <c r="F717" s="220"/>
      <c r="G717" s="34"/>
      <c r="H717" s="221"/>
      <c r="I717" s="2"/>
      <c r="J717" s="221"/>
      <c r="K717" s="2"/>
      <c r="L717" s="221"/>
      <c r="M717" s="2"/>
      <c r="N717" s="221"/>
      <c r="O717" s="2"/>
      <c r="P717" s="221"/>
      <c r="Q717" s="2"/>
      <c r="R717" s="221"/>
      <c r="S717" s="2"/>
      <c r="T717" s="169" t="str">
        <f t="shared" si="63"/>
        <v/>
      </c>
      <c r="U717" s="39" t="str">
        <f t="shared" si="64"/>
        <v/>
      </c>
      <c r="V717" s="170"/>
      <c r="W717" s="40"/>
      <c r="X717" s="41" t="str">
        <f t="shared" si="65"/>
        <v/>
      </c>
      <c r="Y717" s="205" t="str">
        <f t="shared" si="60"/>
        <v/>
      </c>
      <c r="Z717" s="205" t="str">
        <f t="shared" si="61"/>
        <v/>
      </c>
      <c r="AA717" s="163">
        <f t="shared" si="62"/>
        <v>0</v>
      </c>
    </row>
    <row r="718" spans="1:27" ht="26.1" customHeight="1" thickTop="1" thickBot="1">
      <c r="A718" s="32"/>
      <c r="B718" s="33"/>
      <c r="C718" s="32"/>
      <c r="D718" s="218"/>
      <c r="E718" s="219"/>
      <c r="F718" s="220"/>
      <c r="G718" s="34"/>
      <c r="H718" s="221"/>
      <c r="I718" s="2"/>
      <c r="J718" s="221"/>
      <c r="K718" s="2"/>
      <c r="L718" s="221"/>
      <c r="M718" s="2"/>
      <c r="N718" s="221"/>
      <c r="O718" s="2"/>
      <c r="P718" s="221"/>
      <c r="Q718" s="2"/>
      <c r="R718" s="221"/>
      <c r="S718" s="2"/>
      <c r="T718" s="169" t="str">
        <f t="shared" si="63"/>
        <v/>
      </c>
      <c r="U718" s="39" t="str">
        <f t="shared" si="64"/>
        <v/>
      </c>
      <c r="V718" s="170"/>
      <c r="W718" s="40"/>
      <c r="X718" s="41" t="str">
        <f t="shared" si="65"/>
        <v/>
      </c>
      <c r="Y718" s="205" t="str">
        <f t="shared" ref="Y718:Y781" si="66">IF(AND(COUNTA(G718)=1,COUNTIF(T718:U718,"x")=0),1,"")</f>
        <v/>
      </c>
      <c r="Z718" s="205" t="str">
        <f t="shared" ref="Z718:Z781" si="67">IF(AND($Y718=1,F718="x"),1,"")</f>
        <v/>
      </c>
      <c r="AA718" s="163">
        <f t="shared" ref="AA718:AA781" si="68">IF(AND(U718="X",F718="X"),1,0)</f>
        <v>0</v>
      </c>
    </row>
    <row r="719" spans="1:27" ht="26.1" customHeight="1" thickTop="1" thickBot="1">
      <c r="A719" s="32"/>
      <c r="B719" s="33"/>
      <c r="C719" s="32"/>
      <c r="D719" s="218"/>
      <c r="E719" s="219"/>
      <c r="F719" s="220"/>
      <c r="G719" s="34"/>
      <c r="H719" s="221"/>
      <c r="I719" s="2"/>
      <c r="J719" s="221"/>
      <c r="K719" s="2"/>
      <c r="L719" s="221"/>
      <c r="M719" s="2"/>
      <c r="N719" s="221"/>
      <c r="O719" s="2"/>
      <c r="P719" s="221"/>
      <c r="Q719" s="2"/>
      <c r="R719" s="221"/>
      <c r="S719" s="2"/>
      <c r="T719" s="169" t="str">
        <f t="shared" ref="T719:T782" si="69">IF(AND(COUNTA(I719,K719,M719,O719,Q719,S719)=0,COUNTA(H719,J719,L719,N719,P719,R719)=6),"x","")</f>
        <v/>
      </c>
      <c r="U719" s="39" t="str">
        <f t="shared" ref="U719:U782" si="70">IF(COUNTA(I719,K719,M719,O719,Q719,S719)=1,"x","")</f>
        <v/>
      </c>
      <c r="V719" s="170"/>
      <c r="W719" s="40"/>
      <c r="X719" s="41" t="str">
        <f t="shared" ref="X719:X782" si="71">IF(AND(T719="x",U719="",V719&gt;0),EDATE(V719,$X$9),"")</f>
        <v/>
      </c>
      <c r="Y719" s="205" t="str">
        <f t="shared" si="66"/>
        <v/>
      </c>
      <c r="Z719" s="205" t="str">
        <f t="shared" si="67"/>
        <v/>
      </c>
      <c r="AA719" s="163">
        <f t="shared" si="68"/>
        <v>0</v>
      </c>
    </row>
    <row r="720" spans="1:27" ht="26.1" customHeight="1" thickTop="1" thickBot="1">
      <c r="A720" s="32"/>
      <c r="B720" s="33"/>
      <c r="C720" s="32"/>
      <c r="D720" s="218"/>
      <c r="E720" s="219"/>
      <c r="F720" s="220"/>
      <c r="G720" s="34"/>
      <c r="H720" s="221"/>
      <c r="I720" s="2"/>
      <c r="J720" s="221"/>
      <c r="K720" s="2"/>
      <c r="L720" s="221"/>
      <c r="M720" s="2"/>
      <c r="N720" s="221"/>
      <c r="O720" s="2"/>
      <c r="P720" s="221"/>
      <c r="Q720" s="2"/>
      <c r="R720" s="221"/>
      <c r="S720" s="2"/>
      <c r="T720" s="169" t="str">
        <f t="shared" si="69"/>
        <v/>
      </c>
      <c r="U720" s="39" t="str">
        <f t="shared" si="70"/>
        <v/>
      </c>
      <c r="V720" s="170"/>
      <c r="W720" s="40"/>
      <c r="X720" s="41" t="str">
        <f t="shared" si="71"/>
        <v/>
      </c>
      <c r="Y720" s="205" t="str">
        <f t="shared" si="66"/>
        <v/>
      </c>
      <c r="Z720" s="205" t="str">
        <f t="shared" si="67"/>
        <v/>
      </c>
      <c r="AA720" s="163">
        <f t="shared" si="68"/>
        <v>0</v>
      </c>
    </row>
    <row r="721" spans="1:27" ht="26.1" customHeight="1" thickTop="1" thickBot="1">
      <c r="A721" s="32"/>
      <c r="B721" s="33"/>
      <c r="C721" s="32"/>
      <c r="D721" s="218"/>
      <c r="E721" s="219"/>
      <c r="F721" s="220"/>
      <c r="G721" s="34"/>
      <c r="H721" s="221"/>
      <c r="I721" s="2"/>
      <c r="J721" s="221"/>
      <c r="K721" s="2"/>
      <c r="L721" s="221"/>
      <c r="M721" s="2"/>
      <c r="N721" s="221"/>
      <c r="O721" s="2"/>
      <c r="P721" s="221"/>
      <c r="Q721" s="2"/>
      <c r="R721" s="221"/>
      <c r="S721" s="2"/>
      <c r="T721" s="169" t="str">
        <f t="shared" si="69"/>
        <v/>
      </c>
      <c r="U721" s="39" t="str">
        <f t="shared" si="70"/>
        <v/>
      </c>
      <c r="V721" s="170"/>
      <c r="W721" s="40"/>
      <c r="X721" s="41" t="str">
        <f t="shared" si="71"/>
        <v/>
      </c>
      <c r="Y721" s="205" t="str">
        <f t="shared" si="66"/>
        <v/>
      </c>
      <c r="Z721" s="205" t="str">
        <f t="shared" si="67"/>
        <v/>
      </c>
      <c r="AA721" s="163">
        <f t="shared" si="68"/>
        <v>0</v>
      </c>
    </row>
    <row r="722" spans="1:27" ht="26.1" customHeight="1" thickTop="1" thickBot="1">
      <c r="A722" s="32"/>
      <c r="B722" s="33"/>
      <c r="C722" s="32"/>
      <c r="D722" s="218"/>
      <c r="E722" s="219"/>
      <c r="F722" s="220"/>
      <c r="G722" s="34"/>
      <c r="H722" s="221"/>
      <c r="I722" s="2"/>
      <c r="J722" s="221"/>
      <c r="K722" s="2"/>
      <c r="L722" s="221"/>
      <c r="M722" s="2"/>
      <c r="N722" s="221"/>
      <c r="O722" s="2"/>
      <c r="P722" s="221"/>
      <c r="Q722" s="2"/>
      <c r="R722" s="221"/>
      <c r="S722" s="2"/>
      <c r="T722" s="169" t="str">
        <f t="shared" si="69"/>
        <v/>
      </c>
      <c r="U722" s="39" t="str">
        <f t="shared" si="70"/>
        <v/>
      </c>
      <c r="V722" s="170"/>
      <c r="W722" s="40"/>
      <c r="X722" s="41" t="str">
        <f t="shared" si="71"/>
        <v/>
      </c>
      <c r="Y722" s="205" t="str">
        <f t="shared" si="66"/>
        <v/>
      </c>
      <c r="Z722" s="205" t="str">
        <f t="shared" si="67"/>
        <v/>
      </c>
      <c r="AA722" s="163">
        <f t="shared" si="68"/>
        <v>0</v>
      </c>
    </row>
    <row r="723" spans="1:27" ht="26.1" customHeight="1" thickTop="1" thickBot="1">
      <c r="A723" s="32"/>
      <c r="B723" s="33"/>
      <c r="C723" s="32"/>
      <c r="D723" s="218"/>
      <c r="E723" s="219"/>
      <c r="F723" s="220"/>
      <c r="G723" s="34"/>
      <c r="H723" s="221"/>
      <c r="I723" s="2"/>
      <c r="J723" s="221"/>
      <c r="K723" s="2"/>
      <c r="L723" s="221"/>
      <c r="M723" s="2"/>
      <c r="N723" s="221"/>
      <c r="O723" s="2"/>
      <c r="P723" s="221"/>
      <c r="Q723" s="2"/>
      <c r="R723" s="221"/>
      <c r="S723" s="2"/>
      <c r="T723" s="169" t="str">
        <f t="shared" si="69"/>
        <v/>
      </c>
      <c r="U723" s="39" t="str">
        <f t="shared" si="70"/>
        <v/>
      </c>
      <c r="V723" s="170"/>
      <c r="W723" s="40"/>
      <c r="X723" s="41" t="str">
        <f t="shared" si="71"/>
        <v/>
      </c>
      <c r="Y723" s="205" t="str">
        <f t="shared" si="66"/>
        <v/>
      </c>
      <c r="Z723" s="205" t="str">
        <f t="shared" si="67"/>
        <v/>
      </c>
      <c r="AA723" s="163">
        <f t="shared" si="68"/>
        <v>0</v>
      </c>
    </row>
    <row r="724" spans="1:27" ht="26.1" customHeight="1" thickTop="1" thickBot="1">
      <c r="A724" s="32"/>
      <c r="B724" s="33"/>
      <c r="C724" s="32"/>
      <c r="D724" s="218"/>
      <c r="E724" s="219"/>
      <c r="F724" s="220"/>
      <c r="G724" s="34"/>
      <c r="H724" s="221"/>
      <c r="I724" s="2"/>
      <c r="J724" s="221"/>
      <c r="K724" s="2"/>
      <c r="L724" s="221"/>
      <c r="M724" s="2"/>
      <c r="N724" s="221"/>
      <c r="O724" s="2"/>
      <c r="P724" s="221"/>
      <c r="Q724" s="2"/>
      <c r="R724" s="221"/>
      <c r="S724" s="2"/>
      <c r="T724" s="169" t="str">
        <f t="shared" si="69"/>
        <v/>
      </c>
      <c r="U724" s="39" t="str">
        <f t="shared" si="70"/>
        <v/>
      </c>
      <c r="V724" s="170"/>
      <c r="W724" s="40"/>
      <c r="X724" s="41" t="str">
        <f t="shared" si="71"/>
        <v/>
      </c>
      <c r="Y724" s="205" t="str">
        <f t="shared" si="66"/>
        <v/>
      </c>
      <c r="Z724" s="205" t="str">
        <f t="shared" si="67"/>
        <v/>
      </c>
      <c r="AA724" s="163">
        <f t="shared" si="68"/>
        <v>0</v>
      </c>
    </row>
    <row r="725" spans="1:27" ht="26.1" customHeight="1" thickTop="1" thickBot="1">
      <c r="A725" s="32"/>
      <c r="B725" s="33"/>
      <c r="C725" s="32"/>
      <c r="D725" s="218"/>
      <c r="E725" s="219"/>
      <c r="F725" s="220"/>
      <c r="G725" s="34"/>
      <c r="H725" s="221"/>
      <c r="I725" s="2"/>
      <c r="J725" s="221"/>
      <c r="K725" s="2"/>
      <c r="L725" s="221"/>
      <c r="M725" s="2"/>
      <c r="N725" s="221"/>
      <c r="O725" s="2"/>
      <c r="P725" s="221"/>
      <c r="Q725" s="2"/>
      <c r="R725" s="221"/>
      <c r="S725" s="2"/>
      <c r="T725" s="169" t="str">
        <f t="shared" si="69"/>
        <v/>
      </c>
      <c r="U725" s="39" t="str">
        <f t="shared" si="70"/>
        <v/>
      </c>
      <c r="V725" s="170"/>
      <c r="W725" s="40"/>
      <c r="X725" s="41" t="str">
        <f t="shared" si="71"/>
        <v/>
      </c>
      <c r="Y725" s="205" t="str">
        <f t="shared" si="66"/>
        <v/>
      </c>
      <c r="Z725" s="205" t="str">
        <f t="shared" si="67"/>
        <v/>
      </c>
      <c r="AA725" s="163">
        <f t="shared" si="68"/>
        <v>0</v>
      </c>
    </row>
    <row r="726" spans="1:27" ht="26.1" customHeight="1" thickTop="1" thickBot="1">
      <c r="A726" s="32"/>
      <c r="B726" s="33"/>
      <c r="C726" s="32"/>
      <c r="D726" s="218"/>
      <c r="E726" s="219"/>
      <c r="F726" s="220"/>
      <c r="G726" s="34"/>
      <c r="H726" s="221"/>
      <c r="I726" s="2"/>
      <c r="J726" s="221"/>
      <c r="K726" s="2"/>
      <c r="L726" s="221"/>
      <c r="M726" s="2"/>
      <c r="N726" s="221"/>
      <c r="O726" s="2"/>
      <c r="P726" s="221"/>
      <c r="Q726" s="2"/>
      <c r="R726" s="221"/>
      <c r="S726" s="2"/>
      <c r="T726" s="169" t="str">
        <f t="shared" si="69"/>
        <v/>
      </c>
      <c r="U726" s="39" t="str">
        <f t="shared" si="70"/>
        <v/>
      </c>
      <c r="V726" s="170"/>
      <c r="W726" s="40"/>
      <c r="X726" s="41" t="str">
        <f t="shared" si="71"/>
        <v/>
      </c>
      <c r="Y726" s="205" t="str">
        <f t="shared" si="66"/>
        <v/>
      </c>
      <c r="Z726" s="205" t="str">
        <f t="shared" si="67"/>
        <v/>
      </c>
      <c r="AA726" s="163">
        <f t="shared" si="68"/>
        <v>0</v>
      </c>
    </row>
    <row r="727" spans="1:27" ht="26.1" customHeight="1" thickTop="1" thickBot="1">
      <c r="A727" s="32"/>
      <c r="B727" s="33"/>
      <c r="C727" s="32"/>
      <c r="D727" s="218"/>
      <c r="E727" s="219"/>
      <c r="F727" s="220"/>
      <c r="G727" s="34"/>
      <c r="H727" s="221"/>
      <c r="I727" s="2"/>
      <c r="J727" s="221"/>
      <c r="K727" s="2"/>
      <c r="L727" s="221"/>
      <c r="M727" s="2"/>
      <c r="N727" s="221"/>
      <c r="O727" s="2"/>
      <c r="P727" s="221"/>
      <c r="Q727" s="2"/>
      <c r="R727" s="221"/>
      <c r="S727" s="2"/>
      <c r="T727" s="169" t="str">
        <f t="shared" si="69"/>
        <v/>
      </c>
      <c r="U727" s="39" t="str">
        <f t="shared" si="70"/>
        <v/>
      </c>
      <c r="V727" s="170"/>
      <c r="W727" s="40"/>
      <c r="X727" s="41" t="str">
        <f t="shared" si="71"/>
        <v/>
      </c>
      <c r="Y727" s="205" t="str">
        <f t="shared" si="66"/>
        <v/>
      </c>
      <c r="Z727" s="205" t="str">
        <f t="shared" si="67"/>
        <v/>
      </c>
      <c r="AA727" s="163">
        <f t="shared" si="68"/>
        <v>0</v>
      </c>
    </row>
    <row r="728" spans="1:27" ht="26.1" customHeight="1" thickTop="1" thickBot="1">
      <c r="A728" s="32"/>
      <c r="B728" s="33"/>
      <c r="C728" s="32"/>
      <c r="D728" s="218"/>
      <c r="E728" s="219"/>
      <c r="F728" s="220"/>
      <c r="G728" s="34"/>
      <c r="H728" s="221"/>
      <c r="I728" s="2"/>
      <c r="J728" s="221"/>
      <c r="K728" s="2"/>
      <c r="L728" s="221"/>
      <c r="M728" s="2"/>
      <c r="N728" s="221"/>
      <c r="O728" s="2"/>
      <c r="P728" s="221"/>
      <c r="Q728" s="2"/>
      <c r="R728" s="221"/>
      <c r="S728" s="2"/>
      <c r="T728" s="169" t="str">
        <f t="shared" si="69"/>
        <v/>
      </c>
      <c r="U728" s="39" t="str">
        <f t="shared" si="70"/>
        <v/>
      </c>
      <c r="V728" s="170"/>
      <c r="W728" s="40"/>
      <c r="X728" s="41" t="str">
        <f t="shared" si="71"/>
        <v/>
      </c>
      <c r="Y728" s="205" t="str">
        <f t="shared" si="66"/>
        <v/>
      </c>
      <c r="Z728" s="205" t="str">
        <f t="shared" si="67"/>
        <v/>
      </c>
      <c r="AA728" s="163">
        <f t="shared" si="68"/>
        <v>0</v>
      </c>
    </row>
    <row r="729" spans="1:27" ht="26.1" customHeight="1" thickTop="1" thickBot="1">
      <c r="A729" s="32"/>
      <c r="B729" s="33"/>
      <c r="C729" s="32"/>
      <c r="D729" s="218"/>
      <c r="E729" s="219"/>
      <c r="F729" s="220"/>
      <c r="G729" s="34"/>
      <c r="H729" s="221"/>
      <c r="I729" s="2"/>
      <c r="J729" s="221"/>
      <c r="K729" s="2"/>
      <c r="L729" s="221"/>
      <c r="M729" s="2"/>
      <c r="N729" s="221"/>
      <c r="O729" s="2"/>
      <c r="P729" s="221"/>
      <c r="Q729" s="2"/>
      <c r="R729" s="221"/>
      <c r="S729" s="2"/>
      <c r="T729" s="169" t="str">
        <f t="shared" si="69"/>
        <v/>
      </c>
      <c r="U729" s="39" t="str">
        <f t="shared" si="70"/>
        <v/>
      </c>
      <c r="V729" s="170"/>
      <c r="W729" s="40"/>
      <c r="X729" s="41" t="str">
        <f t="shared" si="71"/>
        <v/>
      </c>
      <c r="Y729" s="205" t="str">
        <f t="shared" si="66"/>
        <v/>
      </c>
      <c r="Z729" s="205" t="str">
        <f t="shared" si="67"/>
        <v/>
      </c>
      <c r="AA729" s="163">
        <f t="shared" si="68"/>
        <v>0</v>
      </c>
    </row>
    <row r="730" spans="1:27" ht="26.1" customHeight="1" thickTop="1" thickBot="1">
      <c r="A730" s="32"/>
      <c r="B730" s="33"/>
      <c r="C730" s="32"/>
      <c r="D730" s="218"/>
      <c r="E730" s="219"/>
      <c r="F730" s="220"/>
      <c r="G730" s="34"/>
      <c r="H730" s="221"/>
      <c r="I730" s="2"/>
      <c r="J730" s="221"/>
      <c r="K730" s="2"/>
      <c r="L730" s="221"/>
      <c r="M730" s="2"/>
      <c r="N730" s="221"/>
      <c r="O730" s="2"/>
      <c r="P730" s="221"/>
      <c r="Q730" s="2"/>
      <c r="R730" s="221"/>
      <c r="S730" s="2"/>
      <c r="T730" s="169" t="str">
        <f t="shared" si="69"/>
        <v/>
      </c>
      <c r="U730" s="39" t="str">
        <f t="shared" si="70"/>
        <v/>
      </c>
      <c r="V730" s="170"/>
      <c r="W730" s="40"/>
      <c r="X730" s="41" t="str">
        <f t="shared" si="71"/>
        <v/>
      </c>
      <c r="Y730" s="205" t="str">
        <f t="shared" si="66"/>
        <v/>
      </c>
      <c r="Z730" s="205" t="str">
        <f t="shared" si="67"/>
        <v/>
      </c>
      <c r="AA730" s="163">
        <f t="shared" si="68"/>
        <v>0</v>
      </c>
    </row>
    <row r="731" spans="1:27" ht="26.1" customHeight="1" thickTop="1" thickBot="1">
      <c r="A731" s="32"/>
      <c r="B731" s="33"/>
      <c r="C731" s="32"/>
      <c r="D731" s="218"/>
      <c r="E731" s="219"/>
      <c r="F731" s="220"/>
      <c r="G731" s="34"/>
      <c r="H731" s="221"/>
      <c r="I731" s="2"/>
      <c r="J731" s="221"/>
      <c r="K731" s="2"/>
      <c r="L731" s="221"/>
      <c r="M731" s="2"/>
      <c r="N731" s="221"/>
      <c r="O731" s="2"/>
      <c r="P731" s="221"/>
      <c r="Q731" s="2"/>
      <c r="R731" s="221"/>
      <c r="S731" s="2"/>
      <c r="T731" s="169" t="str">
        <f t="shared" si="69"/>
        <v/>
      </c>
      <c r="U731" s="39" t="str">
        <f t="shared" si="70"/>
        <v/>
      </c>
      <c r="V731" s="170"/>
      <c r="W731" s="40"/>
      <c r="X731" s="41" t="str">
        <f t="shared" si="71"/>
        <v/>
      </c>
      <c r="Y731" s="205" t="str">
        <f t="shared" si="66"/>
        <v/>
      </c>
      <c r="Z731" s="205" t="str">
        <f t="shared" si="67"/>
        <v/>
      </c>
      <c r="AA731" s="163">
        <f t="shared" si="68"/>
        <v>0</v>
      </c>
    </row>
    <row r="732" spans="1:27" ht="26.1" customHeight="1" thickTop="1" thickBot="1">
      <c r="A732" s="32"/>
      <c r="B732" s="33"/>
      <c r="C732" s="32"/>
      <c r="D732" s="218"/>
      <c r="E732" s="219"/>
      <c r="F732" s="220"/>
      <c r="G732" s="34"/>
      <c r="H732" s="221"/>
      <c r="I732" s="2"/>
      <c r="J732" s="221"/>
      <c r="K732" s="2"/>
      <c r="L732" s="221"/>
      <c r="M732" s="2"/>
      <c r="N732" s="221"/>
      <c r="O732" s="2"/>
      <c r="P732" s="221"/>
      <c r="Q732" s="2"/>
      <c r="R732" s="221"/>
      <c r="S732" s="2"/>
      <c r="T732" s="169" t="str">
        <f t="shared" si="69"/>
        <v/>
      </c>
      <c r="U732" s="39" t="str">
        <f t="shared" si="70"/>
        <v/>
      </c>
      <c r="V732" s="170"/>
      <c r="W732" s="40"/>
      <c r="X732" s="41" t="str">
        <f t="shared" si="71"/>
        <v/>
      </c>
      <c r="Y732" s="205" t="str">
        <f t="shared" si="66"/>
        <v/>
      </c>
      <c r="Z732" s="205" t="str">
        <f t="shared" si="67"/>
        <v/>
      </c>
      <c r="AA732" s="163">
        <f t="shared" si="68"/>
        <v>0</v>
      </c>
    </row>
    <row r="733" spans="1:27" ht="26.1" customHeight="1" thickTop="1" thickBot="1">
      <c r="A733" s="32"/>
      <c r="B733" s="33"/>
      <c r="C733" s="32"/>
      <c r="D733" s="218"/>
      <c r="E733" s="219"/>
      <c r="F733" s="220"/>
      <c r="G733" s="34"/>
      <c r="H733" s="221"/>
      <c r="I733" s="2"/>
      <c r="J733" s="221"/>
      <c r="K733" s="2"/>
      <c r="L733" s="221"/>
      <c r="M733" s="2"/>
      <c r="N733" s="221"/>
      <c r="O733" s="2"/>
      <c r="P733" s="221"/>
      <c r="Q733" s="2"/>
      <c r="R733" s="221"/>
      <c r="S733" s="2"/>
      <c r="T733" s="169" t="str">
        <f t="shared" si="69"/>
        <v/>
      </c>
      <c r="U733" s="39" t="str">
        <f t="shared" si="70"/>
        <v/>
      </c>
      <c r="V733" s="170"/>
      <c r="W733" s="40"/>
      <c r="X733" s="41" t="str">
        <f t="shared" si="71"/>
        <v/>
      </c>
      <c r="Y733" s="205" t="str">
        <f t="shared" si="66"/>
        <v/>
      </c>
      <c r="Z733" s="205" t="str">
        <f t="shared" si="67"/>
        <v/>
      </c>
      <c r="AA733" s="163">
        <f t="shared" si="68"/>
        <v>0</v>
      </c>
    </row>
    <row r="734" spans="1:27" ht="26.1" customHeight="1" thickTop="1" thickBot="1">
      <c r="A734" s="32"/>
      <c r="B734" s="33"/>
      <c r="C734" s="32"/>
      <c r="D734" s="218"/>
      <c r="E734" s="219"/>
      <c r="F734" s="220"/>
      <c r="G734" s="34"/>
      <c r="H734" s="221"/>
      <c r="I734" s="2"/>
      <c r="J734" s="221"/>
      <c r="K734" s="2"/>
      <c r="L734" s="221"/>
      <c r="M734" s="2"/>
      <c r="N734" s="221"/>
      <c r="O734" s="2"/>
      <c r="P734" s="221"/>
      <c r="Q734" s="2"/>
      <c r="R734" s="221"/>
      <c r="S734" s="2"/>
      <c r="T734" s="169" t="str">
        <f t="shared" si="69"/>
        <v/>
      </c>
      <c r="U734" s="39" t="str">
        <f t="shared" si="70"/>
        <v/>
      </c>
      <c r="V734" s="170"/>
      <c r="W734" s="40"/>
      <c r="X734" s="41" t="str">
        <f t="shared" si="71"/>
        <v/>
      </c>
      <c r="Y734" s="205" t="str">
        <f t="shared" si="66"/>
        <v/>
      </c>
      <c r="Z734" s="205" t="str">
        <f t="shared" si="67"/>
        <v/>
      </c>
      <c r="AA734" s="163">
        <f t="shared" si="68"/>
        <v>0</v>
      </c>
    </row>
    <row r="735" spans="1:27" ht="26.1" customHeight="1" thickTop="1" thickBot="1">
      <c r="A735" s="32"/>
      <c r="B735" s="33"/>
      <c r="C735" s="32"/>
      <c r="D735" s="218"/>
      <c r="E735" s="219"/>
      <c r="F735" s="220"/>
      <c r="G735" s="34"/>
      <c r="H735" s="221"/>
      <c r="I735" s="2"/>
      <c r="J735" s="221"/>
      <c r="K735" s="2"/>
      <c r="L735" s="221"/>
      <c r="M735" s="2"/>
      <c r="N735" s="221"/>
      <c r="O735" s="2"/>
      <c r="P735" s="221"/>
      <c r="Q735" s="2"/>
      <c r="R735" s="221"/>
      <c r="S735" s="2"/>
      <c r="T735" s="169" t="str">
        <f t="shared" si="69"/>
        <v/>
      </c>
      <c r="U735" s="39" t="str">
        <f t="shared" si="70"/>
        <v/>
      </c>
      <c r="V735" s="170"/>
      <c r="W735" s="40"/>
      <c r="X735" s="41" t="str">
        <f t="shared" si="71"/>
        <v/>
      </c>
      <c r="Y735" s="205" t="str">
        <f t="shared" si="66"/>
        <v/>
      </c>
      <c r="Z735" s="205" t="str">
        <f t="shared" si="67"/>
        <v/>
      </c>
      <c r="AA735" s="163">
        <f t="shared" si="68"/>
        <v>0</v>
      </c>
    </row>
    <row r="736" spans="1:27" ht="26.1" customHeight="1" thickTop="1" thickBot="1">
      <c r="A736" s="32"/>
      <c r="B736" s="33"/>
      <c r="C736" s="32"/>
      <c r="D736" s="218"/>
      <c r="E736" s="219"/>
      <c r="F736" s="220"/>
      <c r="G736" s="34"/>
      <c r="H736" s="221"/>
      <c r="I736" s="2"/>
      <c r="J736" s="221"/>
      <c r="K736" s="2"/>
      <c r="L736" s="221"/>
      <c r="M736" s="2"/>
      <c r="N736" s="221"/>
      <c r="O736" s="2"/>
      <c r="P736" s="221"/>
      <c r="Q736" s="2"/>
      <c r="R736" s="221"/>
      <c r="S736" s="2"/>
      <c r="T736" s="169" t="str">
        <f t="shared" si="69"/>
        <v/>
      </c>
      <c r="U736" s="39" t="str">
        <f t="shared" si="70"/>
        <v/>
      </c>
      <c r="V736" s="170"/>
      <c r="W736" s="40"/>
      <c r="X736" s="41" t="str">
        <f t="shared" si="71"/>
        <v/>
      </c>
      <c r="Y736" s="205" t="str">
        <f t="shared" si="66"/>
        <v/>
      </c>
      <c r="Z736" s="205" t="str">
        <f t="shared" si="67"/>
        <v/>
      </c>
      <c r="AA736" s="163">
        <f t="shared" si="68"/>
        <v>0</v>
      </c>
    </row>
    <row r="737" spans="1:27" ht="26.1" customHeight="1" thickTop="1" thickBot="1">
      <c r="A737" s="32"/>
      <c r="B737" s="33"/>
      <c r="C737" s="32"/>
      <c r="D737" s="218"/>
      <c r="E737" s="219"/>
      <c r="F737" s="220"/>
      <c r="G737" s="34"/>
      <c r="H737" s="221"/>
      <c r="I737" s="2"/>
      <c r="J737" s="221"/>
      <c r="K737" s="2"/>
      <c r="L737" s="221"/>
      <c r="M737" s="2"/>
      <c r="N737" s="221"/>
      <c r="O737" s="2"/>
      <c r="P737" s="221"/>
      <c r="Q737" s="2"/>
      <c r="R737" s="221"/>
      <c r="S737" s="2"/>
      <c r="T737" s="169" t="str">
        <f t="shared" si="69"/>
        <v/>
      </c>
      <c r="U737" s="39" t="str">
        <f t="shared" si="70"/>
        <v/>
      </c>
      <c r="V737" s="170"/>
      <c r="W737" s="40"/>
      <c r="X737" s="41" t="str">
        <f t="shared" si="71"/>
        <v/>
      </c>
      <c r="Y737" s="205" t="str">
        <f t="shared" si="66"/>
        <v/>
      </c>
      <c r="Z737" s="205" t="str">
        <f t="shared" si="67"/>
        <v/>
      </c>
      <c r="AA737" s="163">
        <f t="shared" si="68"/>
        <v>0</v>
      </c>
    </row>
    <row r="738" spans="1:27" ht="26.1" customHeight="1" thickTop="1" thickBot="1">
      <c r="A738" s="32"/>
      <c r="B738" s="33"/>
      <c r="C738" s="32"/>
      <c r="D738" s="218"/>
      <c r="E738" s="219"/>
      <c r="F738" s="220"/>
      <c r="G738" s="34"/>
      <c r="H738" s="221"/>
      <c r="I738" s="2"/>
      <c r="J738" s="221"/>
      <c r="K738" s="2"/>
      <c r="L738" s="221"/>
      <c r="M738" s="2"/>
      <c r="N738" s="221"/>
      <c r="O738" s="2"/>
      <c r="P738" s="221"/>
      <c r="Q738" s="2"/>
      <c r="R738" s="221"/>
      <c r="S738" s="2"/>
      <c r="T738" s="169" t="str">
        <f t="shared" si="69"/>
        <v/>
      </c>
      <c r="U738" s="39" t="str">
        <f t="shared" si="70"/>
        <v/>
      </c>
      <c r="V738" s="170"/>
      <c r="W738" s="40"/>
      <c r="X738" s="41" t="str">
        <f t="shared" si="71"/>
        <v/>
      </c>
      <c r="Y738" s="205" t="str">
        <f t="shared" si="66"/>
        <v/>
      </c>
      <c r="Z738" s="205" t="str">
        <f t="shared" si="67"/>
        <v/>
      </c>
      <c r="AA738" s="163">
        <f t="shared" si="68"/>
        <v>0</v>
      </c>
    </row>
    <row r="739" spans="1:27" ht="26.1" customHeight="1" thickTop="1" thickBot="1">
      <c r="A739" s="32"/>
      <c r="B739" s="33"/>
      <c r="C739" s="32"/>
      <c r="D739" s="218"/>
      <c r="E739" s="219"/>
      <c r="F739" s="220"/>
      <c r="G739" s="34"/>
      <c r="H739" s="221"/>
      <c r="I739" s="2"/>
      <c r="J739" s="221"/>
      <c r="K739" s="2"/>
      <c r="L739" s="221"/>
      <c r="M739" s="2"/>
      <c r="N739" s="221"/>
      <c r="O739" s="2"/>
      <c r="P739" s="221"/>
      <c r="Q739" s="2"/>
      <c r="R739" s="221"/>
      <c r="S739" s="2"/>
      <c r="T739" s="169" t="str">
        <f t="shared" si="69"/>
        <v/>
      </c>
      <c r="U739" s="39" t="str">
        <f t="shared" si="70"/>
        <v/>
      </c>
      <c r="V739" s="170"/>
      <c r="W739" s="40"/>
      <c r="X739" s="41" t="str">
        <f t="shared" si="71"/>
        <v/>
      </c>
      <c r="Y739" s="205" t="str">
        <f t="shared" si="66"/>
        <v/>
      </c>
      <c r="Z739" s="205" t="str">
        <f t="shared" si="67"/>
        <v/>
      </c>
      <c r="AA739" s="163">
        <f t="shared" si="68"/>
        <v>0</v>
      </c>
    </row>
    <row r="740" spans="1:27" ht="26.1" customHeight="1" thickTop="1" thickBot="1">
      <c r="A740" s="32"/>
      <c r="B740" s="33"/>
      <c r="C740" s="32"/>
      <c r="D740" s="218"/>
      <c r="E740" s="219"/>
      <c r="F740" s="220"/>
      <c r="G740" s="34"/>
      <c r="H740" s="221"/>
      <c r="I740" s="2"/>
      <c r="J740" s="221"/>
      <c r="K740" s="2"/>
      <c r="L740" s="221"/>
      <c r="M740" s="2"/>
      <c r="N740" s="221"/>
      <c r="O740" s="2"/>
      <c r="P740" s="221"/>
      <c r="Q740" s="2"/>
      <c r="R740" s="221"/>
      <c r="S740" s="2"/>
      <c r="T740" s="169" t="str">
        <f t="shared" si="69"/>
        <v/>
      </c>
      <c r="U740" s="39" t="str">
        <f t="shared" si="70"/>
        <v/>
      </c>
      <c r="V740" s="170"/>
      <c r="W740" s="40"/>
      <c r="X740" s="41" t="str">
        <f t="shared" si="71"/>
        <v/>
      </c>
      <c r="Y740" s="205" t="str">
        <f t="shared" si="66"/>
        <v/>
      </c>
      <c r="Z740" s="205" t="str">
        <f t="shared" si="67"/>
        <v/>
      </c>
      <c r="AA740" s="163">
        <f t="shared" si="68"/>
        <v>0</v>
      </c>
    </row>
    <row r="741" spans="1:27" ht="26.1" customHeight="1" thickTop="1" thickBot="1">
      <c r="A741" s="32"/>
      <c r="B741" s="33"/>
      <c r="C741" s="32"/>
      <c r="D741" s="218"/>
      <c r="E741" s="219"/>
      <c r="F741" s="220"/>
      <c r="G741" s="34"/>
      <c r="H741" s="221"/>
      <c r="I741" s="2"/>
      <c r="J741" s="221"/>
      <c r="K741" s="2"/>
      <c r="L741" s="221"/>
      <c r="M741" s="2"/>
      <c r="N741" s="221"/>
      <c r="O741" s="2"/>
      <c r="P741" s="221"/>
      <c r="Q741" s="2"/>
      <c r="R741" s="221"/>
      <c r="S741" s="2"/>
      <c r="T741" s="169" t="str">
        <f t="shared" si="69"/>
        <v/>
      </c>
      <c r="U741" s="39" t="str">
        <f t="shared" si="70"/>
        <v/>
      </c>
      <c r="V741" s="170"/>
      <c r="W741" s="40"/>
      <c r="X741" s="41" t="str">
        <f t="shared" si="71"/>
        <v/>
      </c>
      <c r="Y741" s="205" t="str">
        <f t="shared" si="66"/>
        <v/>
      </c>
      <c r="Z741" s="205" t="str">
        <f t="shared" si="67"/>
        <v/>
      </c>
      <c r="AA741" s="163">
        <f t="shared" si="68"/>
        <v>0</v>
      </c>
    </row>
    <row r="742" spans="1:27" ht="26.1" customHeight="1" thickTop="1" thickBot="1">
      <c r="A742" s="32"/>
      <c r="B742" s="33"/>
      <c r="C742" s="32"/>
      <c r="D742" s="218"/>
      <c r="E742" s="219"/>
      <c r="F742" s="220"/>
      <c r="G742" s="34"/>
      <c r="H742" s="221"/>
      <c r="I742" s="2"/>
      <c r="J742" s="221"/>
      <c r="K742" s="2"/>
      <c r="L742" s="221"/>
      <c r="M742" s="2"/>
      <c r="N742" s="221"/>
      <c r="O742" s="2"/>
      <c r="P742" s="221"/>
      <c r="Q742" s="2"/>
      <c r="R742" s="221"/>
      <c r="S742" s="2"/>
      <c r="T742" s="169" t="str">
        <f t="shared" si="69"/>
        <v/>
      </c>
      <c r="U742" s="39" t="str">
        <f t="shared" si="70"/>
        <v/>
      </c>
      <c r="V742" s="170"/>
      <c r="W742" s="40"/>
      <c r="X742" s="41" t="str">
        <f t="shared" si="71"/>
        <v/>
      </c>
      <c r="Y742" s="205" t="str">
        <f t="shared" si="66"/>
        <v/>
      </c>
      <c r="Z742" s="205" t="str">
        <f t="shared" si="67"/>
        <v/>
      </c>
      <c r="AA742" s="163">
        <f t="shared" si="68"/>
        <v>0</v>
      </c>
    </row>
    <row r="743" spans="1:27" ht="26.1" customHeight="1" thickTop="1" thickBot="1">
      <c r="A743" s="32"/>
      <c r="B743" s="33"/>
      <c r="C743" s="32"/>
      <c r="D743" s="218"/>
      <c r="E743" s="219"/>
      <c r="F743" s="220"/>
      <c r="G743" s="34"/>
      <c r="H743" s="221"/>
      <c r="I743" s="2"/>
      <c r="J743" s="221"/>
      <c r="K743" s="2"/>
      <c r="L743" s="221"/>
      <c r="M743" s="2"/>
      <c r="N743" s="221"/>
      <c r="O743" s="2"/>
      <c r="P743" s="221"/>
      <c r="Q743" s="2"/>
      <c r="R743" s="221"/>
      <c r="S743" s="2"/>
      <c r="T743" s="169" t="str">
        <f t="shared" si="69"/>
        <v/>
      </c>
      <c r="U743" s="39" t="str">
        <f t="shared" si="70"/>
        <v/>
      </c>
      <c r="V743" s="170"/>
      <c r="W743" s="40"/>
      <c r="X743" s="41" t="str">
        <f t="shared" si="71"/>
        <v/>
      </c>
      <c r="Y743" s="205" t="str">
        <f t="shared" si="66"/>
        <v/>
      </c>
      <c r="Z743" s="205" t="str">
        <f t="shared" si="67"/>
        <v/>
      </c>
      <c r="AA743" s="163">
        <f t="shared" si="68"/>
        <v>0</v>
      </c>
    </row>
    <row r="744" spans="1:27" ht="26.1" customHeight="1" thickTop="1" thickBot="1">
      <c r="A744" s="32"/>
      <c r="B744" s="33"/>
      <c r="C744" s="32"/>
      <c r="D744" s="218"/>
      <c r="E744" s="219"/>
      <c r="F744" s="220"/>
      <c r="G744" s="34"/>
      <c r="H744" s="221"/>
      <c r="I744" s="2"/>
      <c r="J744" s="221"/>
      <c r="K744" s="2"/>
      <c r="L744" s="221"/>
      <c r="M744" s="2"/>
      <c r="N744" s="221"/>
      <c r="O744" s="2"/>
      <c r="P744" s="221"/>
      <c r="Q744" s="2"/>
      <c r="R744" s="221"/>
      <c r="S744" s="2"/>
      <c r="T744" s="169" t="str">
        <f t="shared" si="69"/>
        <v/>
      </c>
      <c r="U744" s="39" t="str">
        <f t="shared" si="70"/>
        <v/>
      </c>
      <c r="V744" s="170"/>
      <c r="W744" s="40"/>
      <c r="X744" s="41" t="str">
        <f t="shared" si="71"/>
        <v/>
      </c>
      <c r="Y744" s="205" t="str">
        <f t="shared" si="66"/>
        <v/>
      </c>
      <c r="Z744" s="205" t="str">
        <f t="shared" si="67"/>
        <v/>
      </c>
      <c r="AA744" s="163">
        <f t="shared" si="68"/>
        <v>0</v>
      </c>
    </row>
    <row r="745" spans="1:27" ht="26.1" customHeight="1" thickTop="1" thickBot="1">
      <c r="A745" s="32"/>
      <c r="B745" s="33"/>
      <c r="C745" s="32"/>
      <c r="D745" s="218"/>
      <c r="E745" s="219"/>
      <c r="F745" s="220"/>
      <c r="G745" s="34"/>
      <c r="H745" s="221"/>
      <c r="I745" s="2"/>
      <c r="J745" s="221"/>
      <c r="K745" s="2"/>
      <c r="L745" s="221"/>
      <c r="M745" s="2"/>
      <c r="N745" s="221"/>
      <c r="O745" s="2"/>
      <c r="P745" s="221"/>
      <c r="Q745" s="2"/>
      <c r="R745" s="221"/>
      <c r="S745" s="2"/>
      <c r="T745" s="169" t="str">
        <f t="shared" si="69"/>
        <v/>
      </c>
      <c r="U745" s="39" t="str">
        <f t="shared" si="70"/>
        <v/>
      </c>
      <c r="V745" s="170"/>
      <c r="W745" s="40"/>
      <c r="X745" s="41" t="str">
        <f t="shared" si="71"/>
        <v/>
      </c>
      <c r="Y745" s="205" t="str">
        <f t="shared" si="66"/>
        <v/>
      </c>
      <c r="Z745" s="205" t="str">
        <f t="shared" si="67"/>
        <v/>
      </c>
      <c r="AA745" s="163">
        <f t="shared" si="68"/>
        <v>0</v>
      </c>
    </row>
    <row r="746" spans="1:27" ht="26.1" customHeight="1" thickTop="1" thickBot="1">
      <c r="A746" s="32"/>
      <c r="B746" s="33"/>
      <c r="C746" s="32"/>
      <c r="D746" s="218"/>
      <c r="E746" s="219"/>
      <c r="F746" s="220"/>
      <c r="G746" s="34"/>
      <c r="H746" s="221"/>
      <c r="I746" s="2"/>
      <c r="J746" s="221"/>
      <c r="K746" s="2"/>
      <c r="L746" s="221"/>
      <c r="M746" s="2"/>
      <c r="N746" s="221"/>
      <c r="O746" s="2"/>
      <c r="P746" s="221"/>
      <c r="Q746" s="2"/>
      <c r="R746" s="221"/>
      <c r="S746" s="2"/>
      <c r="T746" s="169" t="str">
        <f t="shared" si="69"/>
        <v/>
      </c>
      <c r="U746" s="39" t="str">
        <f t="shared" si="70"/>
        <v/>
      </c>
      <c r="V746" s="170"/>
      <c r="W746" s="40"/>
      <c r="X746" s="41" t="str">
        <f t="shared" si="71"/>
        <v/>
      </c>
      <c r="Y746" s="205" t="str">
        <f t="shared" si="66"/>
        <v/>
      </c>
      <c r="Z746" s="205" t="str">
        <f t="shared" si="67"/>
        <v/>
      </c>
      <c r="AA746" s="163">
        <f t="shared" si="68"/>
        <v>0</v>
      </c>
    </row>
    <row r="747" spans="1:27" ht="26.1" customHeight="1" thickTop="1" thickBot="1">
      <c r="A747" s="32"/>
      <c r="B747" s="33"/>
      <c r="C747" s="32"/>
      <c r="D747" s="218"/>
      <c r="E747" s="219"/>
      <c r="F747" s="220"/>
      <c r="G747" s="34"/>
      <c r="H747" s="221"/>
      <c r="I747" s="2"/>
      <c r="J747" s="221"/>
      <c r="K747" s="2"/>
      <c r="L747" s="221"/>
      <c r="M747" s="2"/>
      <c r="N747" s="221"/>
      <c r="O747" s="2"/>
      <c r="P747" s="221"/>
      <c r="Q747" s="2"/>
      <c r="R747" s="221"/>
      <c r="S747" s="2"/>
      <c r="T747" s="169" t="str">
        <f t="shared" si="69"/>
        <v/>
      </c>
      <c r="U747" s="39" t="str">
        <f t="shared" si="70"/>
        <v/>
      </c>
      <c r="V747" s="170"/>
      <c r="W747" s="40"/>
      <c r="X747" s="41" t="str">
        <f t="shared" si="71"/>
        <v/>
      </c>
      <c r="Y747" s="205" t="str">
        <f t="shared" si="66"/>
        <v/>
      </c>
      <c r="Z747" s="205" t="str">
        <f t="shared" si="67"/>
        <v/>
      </c>
      <c r="AA747" s="163">
        <f t="shared" si="68"/>
        <v>0</v>
      </c>
    </row>
    <row r="748" spans="1:27" ht="26.1" customHeight="1" thickTop="1" thickBot="1">
      <c r="A748" s="32"/>
      <c r="B748" s="33"/>
      <c r="C748" s="32"/>
      <c r="D748" s="218"/>
      <c r="E748" s="219"/>
      <c r="F748" s="220"/>
      <c r="G748" s="34"/>
      <c r="H748" s="221"/>
      <c r="I748" s="2"/>
      <c r="J748" s="221"/>
      <c r="K748" s="2"/>
      <c r="L748" s="221"/>
      <c r="M748" s="2"/>
      <c r="N748" s="221"/>
      <c r="O748" s="2"/>
      <c r="P748" s="221"/>
      <c r="Q748" s="2"/>
      <c r="R748" s="221"/>
      <c r="S748" s="2"/>
      <c r="T748" s="169" t="str">
        <f t="shared" si="69"/>
        <v/>
      </c>
      <c r="U748" s="39" t="str">
        <f t="shared" si="70"/>
        <v/>
      </c>
      <c r="V748" s="170"/>
      <c r="W748" s="40"/>
      <c r="X748" s="41" t="str">
        <f t="shared" si="71"/>
        <v/>
      </c>
      <c r="Y748" s="205" t="str">
        <f t="shared" si="66"/>
        <v/>
      </c>
      <c r="Z748" s="205" t="str">
        <f t="shared" si="67"/>
        <v/>
      </c>
      <c r="AA748" s="163">
        <f t="shared" si="68"/>
        <v>0</v>
      </c>
    </row>
    <row r="749" spans="1:27" ht="26.1" customHeight="1" thickTop="1" thickBot="1">
      <c r="A749" s="32"/>
      <c r="B749" s="33"/>
      <c r="C749" s="32"/>
      <c r="D749" s="218"/>
      <c r="E749" s="219"/>
      <c r="F749" s="220"/>
      <c r="G749" s="34"/>
      <c r="H749" s="221"/>
      <c r="I749" s="2"/>
      <c r="J749" s="221"/>
      <c r="K749" s="2"/>
      <c r="L749" s="221"/>
      <c r="M749" s="2"/>
      <c r="N749" s="221"/>
      <c r="O749" s="2"/>
      <c r="P749" s="221"/>
      <c r="Q749" s="2"/>
      <c r="R749" s="221"/>
      <c r="S749" s="2"/>
      <c r="T749" s="169" t="str">
        <f t="shared" si="69"/>
        <v/>
      </c>
      <c r="U749" s="39" t="str">
        <f t="shared" si="70"/>
        <v/>
      </c>
      <c r="V749" s="170"/>
      <c r="W749" s="40"/>
      <c r="X749" s="41" t="str">
        <f t="shared" si="71"/>
        <v/>
      </c>
      <c r="Y749" s="205" t="str">
        <f t="shared" si="66"/>
        <v/>
      </c>
      <c r="Z749" s="205" t="str">
        <f t="shared" si="67"/>
        <v/>
      </c>
      <c r="AA749" s="163">
        <f t="shared" si="68"/>
        <v>0</v>
      </c>
    </row>
    <row r="750" spans="1:27" ht="26.1" customHeight="1" thickTop="1" thickBot="1">
      <c r="A750" s="32"/>
      <c r="B750" s="33"/>
      <c r="C750" s="32"/>
      <c r="D750" s="218"/>
      <c r="E750" s="219"/>
      <c r="F750" s="220"/>
      <c r="G750" s="34"/>
      <c r="H750" s="221"/>
      <c r="I750" s="2"/>
      <c r="J750" s="221"/>
      <c r="K750" s="2"/>
      <c r="L750" s="221"/>
      <c r="M750" s="2"/>
      <c r="N750" s="221"/>
      <c r="O750" s="2"/>
      <c r="P750" s="221"/>
      <c r="Q750" s="2"/>
      <c r="R750" s="221"/>
      <c r="S750" s="2"/>
      <c r="T750" s="169" t="str">
        <f t="shared" si="69"/>
        <v/>
      </c>
      <c r="U750" s="39" t="str">
        <f t="shared" si="70"/>
        <v/>
      </c>
      <c r="V750" s="170"/>
      <c r="W750" s="40"/>
      <c r="X750" s="41" t="str">
        <f t="shared" si="71"/>
        <v/>
      </c>
      <c r="Y750" s="205" t="str">
        <f t="shared" si="66"/>
        <v/>
      </c>
      <c r="Z750" s="205" t="str">
        <f t="shared" si="67"/>
        <v/>
      </c>
      <c r="AA750" s="163">
        <f t="shared" si="68"/>
        <v>0</v>
      </c>
    </row>
    <row r="751" spans="1:27" ht="26.1" customHeight="1" thickTop="1" thickBot="1">
      <c r="A751" s="32"/>
      <c r="B751" s="33"/>
      <c r="C751" s="32"/>
      <c r="D751" s="218"/>
      <c r="E751" s="219"/>
      <c r="F751" s="220"/>
      <c r="G751" s="34"/>
      <c r="H751" s="221"/>
      <c r="I751" s="2"/>
      <c r="J751" s="221"/>
      <c r="K751" s="2"/>
      <c r="L751" s="221"/>
      <c r="M751" s="2"/>
      <c r="N751" s="221"/>
      <c r="O751" s="2"/>
      <c r="P751" s="221"/>
      <c r="Q751" s="2"/>
      <c r="R751" s="221"/>
      <c r="S751" s="2"/>
      <c r="T751" s="169" t="str">
        <f t="shared" si="69"/>
        <v/>
      </c>
      <c r="U751" s="39" t="str">
        <f t="shared" si="70"/>
        <v/>
      </c>
      <c r="V751" s="170"/>
      <c r="W751" s="40"/>
      <c r="X751" s="41" t="str">
        <f t="shared" si="71"/>
        <v/>
      </c>
      <c r="Y751" s="205" t="str">
        <f t="shared" si="66"/>
        <v/>
      </c>
      <c r="Z751" s="205" t="str">
        <f t="shared" si="67"/>
        <v/>
      </c>
      <c r="AA751" s="163">
        <f t="shared" si="68"/>
        <v>0</v>
      </c>
    </row>
    <row r="752" spans="1:27" ht="26.1" customHeight="1" thickTop="1" thickBot="1">
      <c r="A752" s="32"/>
      <c r="B752" s="33"/>
      <c r="C752" s="32"/>
      <c r="D752" s="218"/>
      <c r="E752" s="219"/>
      <c r="F752" s="220"/>
      <c r="G752" s="34"/>
      <c r="H752" s="221"/>
      <c r="I752" s="2"/>
      <c r="J752" s="221"/>
      <c r="K752" s="2"/>
      <c r="L752" s="221"/>
      <c r="M752" s="2"/>
      <c r="N752" s="221"/>
      <c r="O752" s="2"/>
      <c r="P752" s="221"/>
      <c r="Q752" s="2"/>
      <c r="R752" s="221"/>
      <c r="S752" s="2"/>
      <c r="T752" s="169" t="str">
        <f t="shared" si="69"/>
        <v/>
      </c>
      <c r="U752" s="39" t="str">
        <f t="shared" si="70"/>
        <v/>
      </c>
      <c r="V752" s="170"/>
      <c r="W752" s="40"/>
      <c r="X752" s="41" t="str">
        <f t="shared" si="71"/>
        <v/>
      </c>
      <c r="Y752" s="205" t="str">
        <f t="shared" si="66"/>
        <v/>
      </c>
      <c r="Z752" s="205" t="str">
        <f t="shared" si="67"/>
        <v/>
      </c>
      <c r="AA752" s="163">
        <f t="shared" si="68"/>
        <v>0</v>
      </c>
    </row>
    <row r="753" spans="1:27" ht="26.1" customHeight="1" thickTop="1" thickBot="1">
      <c r="A753" s="32"/>
      <c r="B753" s="33"/>
      <c r="C753" s="32"/>
      <c r="D753" s="218"/>
      <c r="E753" s="219"/>
      <c r="F753" s="220"/>
      <c r="G753" s="34"/>
      <c r="H753" s="221"/>
      <c r="I753" s="2"/>
      <c r="J753" s="221"/>
      <c r="K753" s="2"/>
      <c r="L753" s="221"/>
      <c r="M753" s="2"/>
      <c r="N753" s="221"/>
      <c r="O753" s="2"/>
      <c r="P753" s="221"/>
      <c r="Q753" s="2"/>
      <c r="R753" s="221"/>
      <c r="S753" s="2"/>
      <c r="T753" s="169" t="str">
        <f t="shared" si="69"/>
        <v/>
      </c>
      <c r="U753" s="39" t="str">
        <f t="shared" si="70"/>
        <v/>
      </c>
      <c r="V753" s="170"/>
      <c r="W753" s="40"/>
      <c r="X753" s="41" t="str">
        <f t="shared" si="71"/>
        <v/>
      </c>
      <c r="Y753" s="205" t="str">
        <f t="shared" si="66"/>
        <v/>
      </c>
      <c r="Z753" s="205" t="str">
        <f t="shared" si="67"/>
        <v/>
      </c>
      <c r="AA753" s="163">
        <f t="shared" si="68"/>
        <v>0</v>
      </c>
    </row>
    <row r="754" spans="1:27" ht="26.1" customHeight="1" thickTop="1" thickBot="1">
      <c r="A754" s="32"/>
      <c r="B754" s="33"/>
      <c r="C754" s="32"/>
      <c r="D754" s="218"/>
      <c r="E754" s="219"/>
      <c r="F754" s="220"/>
      <c r="G754" s="34"/>
      <c r="H754" s="221"/>
      <c r="I754" s="2"/>
      <c r="J754" s="221"/>
      <c r="K754" s="2"/>
      <c r="L754" s="221"/>
      <c r="M754" s="2"/>
      <c r="N754" s="221"/>
      <c r="O754" s="2"/>
      <c r="P754" s="221"/>
      <c r="Q754" s="2"/>
      <c r="R754" s="221"/>
      <c r="S754" s="2"/>
      <c r="T754" s="169" t="str">
        <f t="shared" si="69"/>
        <v/>
      </c>
      <c r="U754" s="39" t="str">
        <f t="shared" si="70"/>
        <v/>
      </c>
      <c r="V754" s="170"/>
      <c r="W754" s="40"/>
      <c r="X754" s="41" t="str">
        <f t="shared" si="71"/>
        <v/>
      </c>
      <c r="Y754" s="205" t="str">
        <f t="shared" si="66"/>
        <v/>
      </c>
      <c r="Z754" s="205" t="str">
        <f t="shared" si="67"/>
        <v/>
      </c>
      <c r="AA754" s="163">
        <f t="shared" si="68"/>
        <v>0</v>
      </c>
    </row>
    <row r="755" spans="1:27" ht="26.1" customHeight="1" thickTop="1" thickBot="1">
      <c r="A755" s="32"/>
      <c r="B755" s="33"/>
      <c r="C755" s="32"/>
      <c r="D755" s="218"/>
      <c r="E755" s="219"/>
      <c r="F755" s="220"/>
      <c r="G755" s="34"/>
      <c r="H755" s="221"/>
      <c r="I755" s="2"/>
      <c r="J755" s="221"/>
      <c r="K755" s="2"/>
      <c r="L755" s="221"/>
      <c r="M755" s="2"/>
      <c r="N755" s="221"/>
      <c r="O755" s="2"/>
      <c r="P755" s="221"/>
      <c r="Q755" s="2"/>
      <c r="R755" s="221"/>
      <c r="S755" s="2"/>
      <c r="T755" s="169" t="str">
        <f t="shared" si="69"/>
        <v/>
      </c>
      <c r="U755" s="39" t="str">
        <f t="shared" si="70"/>
        <v/>
      </c>
      <c r="V755" s="170"/>
      <c r="W755" s="40"/>
      <c r="X755" s="41" t="str">
        <f t="shared" si="71"/>
        <v/>
      </c>
      <c r="Y755" s="205" t="str">
        <f t="shared" si="66"/>
        <v/>
      </c>
      <c r="Z755" s="205" t="str">
        <f t="shared" si="67"/>
        <v/>
      </c>
      <c r="AA755" s="163">
        <f t="shared" si="68"/>
        <v>0</v>
      </c>
    </row>
    <row r="756" spans="1:27" ht="26.1" customHeight="1" thickTop="1" thickBot="1">
      <c r="A756" s="32"/>
      <c r="B756" s="33"/>
      <c r="C756" s="32"/>
      <c r="D756" s="218"/>
      <c r="E756" s="219"/>
      <c r="F756" s="220"/>
      <c r="G756" s="34"/>
      <c r="H756" s="221"/>
      <c r="I756" s="2"/>
      <c r="J756" s="221"/>
      <c r="K756" s="2"/>
      <c r="L756" s="221"/>
      <c r="M756" s="2"/>
      <c r="N756" s="221"/>
      <c r="O756" s="2"/>
      <c r="P756" s="221"/>
      <c r="Q756" s="2"/>
      <c r="R756" s="221"/>
      <c r="S756" s="2"/>
      <c r="T756" s="169" t="str">
        <f t="shared" si="69"/>
        <v/>
      </c>
      <c r="U756" s="39" t="str">
        <f t="shared" si="70"/>
        <v/>
      </c>
      <c r="V756" s="170"/>
      <c r="W756" s="40"/>
      <c r="X756" s="41" t="str">
        <f t="shared" si="71"/>
        <v/>
      </c>
      <c r="Y756" s="205" t="str">
        <f t="shared" si="66"/>
        <v/>
      </c>
      <c r="Z756" s="205" t="str">
        <f t="shared" si="67"/>
        <v/>
      </c>
      <c r="AA756" s="163">
        <f t="shared" si="68"/>
        <v>0</v>
      </c>
    </row>
    <row r="757" spans="1:27" ht="26.1" customHeight="1" thickTop="1" thickBot="1">
      <c r="A757" s="32"/>
      <c r="B757" s="33"/>
      <c r="C757" s="32"/>
      <c r="D757" s="218"/>
      <c r="E757" s="219"/>
      <c r="F757" s="220"/>
      <c r="G757" s="34"/>
      <c r="H757" s="221"/>
      <c r="I757" s="2"/>
      <c r="J757" s="221"/>
      <c r="K757" s="2"/>
      <c r="L757" s="221"/>
      <c r="M757" s="2"/>
      <c r="N757" s="221"/>
      <c r="O757" s="2"/>
      <c r="P757" s="221"/>
      <c r="Q757" s="2"/>
      <c r="R757" s="221"/>
      <c r="S757" s="2"/>
      <c r="T757" s="169" t="str">
        <f t="shared" si="69"/>
        <v/>
      </c>
      <c r="U757" s="39" t="str">
        <f t="shared" si="70"/>
        <v/>
      </c>
      <c r="V757" s="170"/>
      <c r="W757" s="40"/>
      <c r="X757" s="41" t="str">
        <f t="shared" si="71"/>
        <v/>
      </c>
      <c r="Y757" s="205" t="str">
        <f t="shared" si="66"/>
        <v/>
      </c>
      <c r="Z757" s="205" t="str">
        <f t="shared" si="67"/>
        <v/>
      </c>
      <c r="AA757" s="163">
        <f t="shared" si="68"/>
        <v>0</v>
      </c>
    </row>
    <row r="758" spans="1:27" ht="26.1" customHeight="1" thickTop="1" thickBot="1">
      <c r="A758" s="32"/>
      <c r="B758" s="33"/>
      <c r="C758" s="32"/>
      <c r="D758" s="218"/>
      <c r="E758" s="219"/>
      <c r="F758" s="220"/>
      <c r="G758" s="34"/>
      <c r="H758" s="221"/>
      <c r="I758" s="2"/>
      <c r="J758" s="221"/>
      <c r="K758" s="2"/>
      <c r="L758" s="221"/>
      <c r="M758" s="2"/>
      <c r="N758" s="221"/>
      <c r="O758" s="2"/>
      <c r="P758" s="221"/>
      <c r="Q758" s="2"/>
      <c r="R758" s="221"/>
      <c r="S758" s="2"/>
      <c r="T758" s="169" t="str">
        <f t="shared" si="69"/>
        <v/>
      </c>
      <c r="U758" s="39" t="str">
        <f t="shared" si="70"/>
        <v/>
      </c>
      <c r="V758" s="170"/>
      <c r="W758" s="40"/>
      <c r="X758" s="41" t="str">
        <f t="shared" si="71"/>
        <v/>
      </c>
      <c r="Y758" s="205" t="str">
        <f t="shared" si="66"/>
        <v/>
      </c>
      <c r="Z758" s="205" t="str">
        <f t="shared" si="67"/>
        <v/>
      </c>
      <c r="AA758" s="163">
        <f t="shared" si="68"/>
        <v>0</v>
      </c>
    </row>
    <row r="759" spans="1:27" ht="26.1" customHeight="1" thickTop="1" thickBot="1">
      <c r="A759" s="32"/>
      <c r="B759" s="33"/>
      <c r="C759" s="32"/>
      <c r="D759" s="218"/>
      <c r="E759" s="219"/>
      <c r="F759" s="220"/>
      <c r="G759" s="34"/>
      <c r="H759" s="221"/>
      <c r="I759" s="2"/>
      <c r="J759" s="221"/>
      <c r="K759" s="2"/>
      <c r="L759" s="221"/>
      <c r="M759" s="2"/>
      <c r="N759" s="221"/>
      <c r="O759" s="2"/>
      <c r="P759" s="221"/>
      <c r="Q759" s="2"/>
      <c r="R759" s="221"/>
      <c r="S759" s="2"/>
      <c r="T759" s="169" t="str">
        <f t="shared" si="69"/>
        <v/>
      </c>
      <c r="U759" s="39" t="str">
        <f t="shared" si="70"/>
        <v/>
      </c>
      <c r="V759" s="170"/>
      <c r="W759" s="40"/>
      <c r="X759" s="41" t="str">
        <f t="shared" si="71"/>
        <v/>
      </c>
      <c r="Y759" s="205" t="str">
        <f t="shared" si="66"/>
        <v/>
      </c>
      <c r="Z759" s="205" t="str">
        <f t="shared" si="67"/>
        <v/>
      </c>
      <c r="AA759" s="163">
        <f t="shared" si="68"/>
        <v>0</v>
      </c>
    </row>
    <row r="760" spans="1:27" ht="26.1" customHeight="1" thickTop="1" thickBot="1">
      <c r="A760" s="32"/>
      <c r="B760" s="33"/>
      <c r="C760" s="32"/>
      <c r="D760" s="218"/>
      <c r="E760" s="219"/>
      <c r="F760" s="220"/>
      <c r="G760" s="34"/>
      <c r="H760" s="221"/>
      <c r="I760" s="2"/>
      <c r="J760" s="221"/>
      <c r="K760" s="2"/>
      <c r="L760" s="221"/>
      <c r="M760" s="2"/>
      <c r="N760" s="221"/>
      <c r="O760" s="2"/>
      <c r="P760" s="221"/>
      <c r="Q760" s="2"/>
      <c r="R760" s="221"/>
      <c r="S760" s="2"/>
      <c r="T760" s="169" t="str">
        <f t="shared" si="69"/>
        <v/>
      </c>
      <c r="U760" s="39" t="str">
        <f t="shared" si="70"/>
        <v/>
      </c>
      <c r="V760" s="170"/>
      <c r="W760" s="40"/>
      <c r="X760" s="41" t="str">
        <f t="shared" si="71"/>
        <v/>
      </c>
      <c r="Y760" s="205" t="str">
        <f t="shared" si="66"/>
        <v/>
      </c>
      <c r="Z760" s="205" t="str">
        <f t="shared" si="67"/>
        <v/>
      </c>
      <c r="AA760" s="163">
        <f t="shared" si="68"/>
        <v>0</v>
      </c>
    </row>
    <row r="761" spans="1:27" ht="26.1" customHeight="1" thickTop="1" thickBot="1">
      <c r="A761" s="32"/>
      <c r="B761" s="33"/>
      <c r="C761" s="32"/>
      <c r="D761" s="218"/>
      <c r="E761" s="219"/>
      <c r="F761" s="220"/>
      <c r="G761" s="34"/>
      <c r="H761" s="221"/>
      <c r="I761" s="2"/>
      <c r="J761" s="221"/>
      <c r="K761" s="2"/>
      <c r="L761" s="221"/>
      <c r="M761" s="2"/>
      <c r="N761" s="221"/>
      <c r="O761" s="2"/>
      <c r="P761" s="221"/>
      <c r="Q761" s="2"/>
      <c r="R761" s="221"/>
      <c r="S761" s="2"/>
      <c r="T761" s="169" t="str">
        <f t="shared" si="69"/>
        <v/>
      </c>
      <c r="U761" s="39" t="str">
        <f t="shared" si="70"/>
        <v/>
      </c>
      <c r="V761" s="170"/>
      <c r="W761" s="40"/>
      <c r="X761" s="41" t="str">
        <f t="shared" si="71"/>
        <v/>
      </c>
      <c r="Y761" s="205" t="str">
        <f t="shared" si="66"/>
        <v/>
      </c>
      <c r="Z761" s="205" t="str">
        <f t="shared" si="67"/>
        <v/>
      </c>
      <c r="AA761" s="163">
        <f t="shared" si="68"/>
        <v>0</v>
      </c>
    </row>
    <row r="762" spans="1:27" ht="26.1" customHeight="1" thickTop="1" thickBot="1">
      <c r="A762" s="32"/>
      <c r="B762" s="33"/>
      <c r="C762" s="32"/>
      <c r="D762" s="218"/>
      <c r="E762" s="219"/>
      <c r="F762" s="220"/>
      <c r="G762" s="34"/>
      <c r="H762" s="221"/>
      <c r="I762" s="2"/>
      <c r="J762" s="221"/>
      <c r="K762" s="2"/>
      <c r="L762" s="221"/>
      <c r="M762" s="2"/>
      <c r="N762" s="221"/>
      <c r="O762" s="2"/>
      <c r="P762" s="221"/>
      <c r="Q762" s="2"/>
      <c r="R762" s="221"/>
      <c r="S762" s="2"/>
      <c r="T762" s="169" t="str">
        <f t="shared" si="69"/>
        <v/>
      </c>
      <c r="U762" s="39" t="str">
        <f t="shared" si="70"/>
        <v/>
      </c>
      <c r="V762" s="170"/>
      <c r="W762" s="40"/>
      <c r="X762" s="41" t="str">
        <f t="shared" si="71"/>
        <v/>
      </c>
      <c r="Y762" s="205" t="str">
        <f t="shared" si="66"/>
        <v/>
      </c>
      <c r="Z762" s="205" t="str">
        <f t="shared" si="67"/>
        <v/>
      </c>
      <c r="AA762" s="163">
        <f t="shared" si="68"/>
        <v>0</v>
      </c>
    </row>
    <row r="763" spans="1:27" ht="26.1" customHeight="1" thickTop="1" thickBot="1">
      <c r="A763" s="32"/>
      <c r="B763" s="33"/>
      <c r="C763" s="32"/>
      <c r="D763" s="218"/>
      <c r="E763" s="219"/>
      <c r="F763" s="220"/>
      <c r="G763" s="34"/>
      <c r="H763" s="221"/>
      <c r="I763" s="2"/>
      <c r="J763" s="221"/>
      <c r="K763" s="2"/>
      <c r="L763" s="221"/>
      <c r="M763" s="2"/>
      <c r="N763" s="221"/>
      <c r="O763" s="2"/>
      <c r="P763" s="221"/>
      <c r="Q763" s="2"/>
      <c r="R763" s="221"/>
      <c r="S763" s="2"/>
      <c r="T763" s="169" t="str">
        <f t="shared" si="69"/>
        <v/>
      </c>
      <c r="U763" s="39" t="str">
        <f t="shared" si="70"/>
        <v/>
      </c>
      <c r="V763" s="170"/>
      <c r="W763" s="40"/>
      <c r="X763" s="41" t="str">
        <f t="shared" si="71"/>
        <v/>
      </c>
      <c r="Y763" s="205" t="str">
        <f t="shared" si="66"/>
        <v/>
      </c>
      <c r="Z763" s="205" t="str">
        <f t="shared" si="67"/>
        <v/>
      </c>
      <c r="AA763" s="163">
        <f t="shared" si="68"/>
        <v>0</v>
      </c>
    </row>
    <row r="764" spans="1:27" ht="26.1" customHeight="1" thickTop="1" thickBot="1">
      <c r="A764" s="32"/>
      <c r="B764" s="33"/>
      <c r="C764" s="32"/>
      <c r="D764" s="218"/>
      <c r="E764" s="219"/>
      <c r="F764" s="220"/>
      <c r="G764" s="34"/>
      <c r="H764" s="221"/>
      <c r="I764" s="2"/>
      <c r="J764" s="221"/>
      <c r="K764" s="2"/>
      <c r="L764" s="221"/>
      <c r="M764" s="2"/>
      <c r="N764" s="221"/>
      <c r="O764" s="2"/>
      <c r="P764" s="221"/>
      <c r="Q764" s="2"/>
      <c r="R764" s="221"/>
      <c r="S764" s="2"/>
      <c r="T764" s="169" t="str">
        <f t="shared" si="69"/>
        <v/>
      </c>
      <c r="U764" s="39" t="str">
        <f t="shared" si="70"/>
        <v/>
      </c>
      <c r="V764" s="170"/>
      <c r="W764" s="40"/>
      <c r="X764" s="41" t="str">
        <f t="shared" si="71"/>
        <v/>
      </c>
      <c r="Y764" s="205" t="str">
        <f t="shared" si="66"/>
        <v/>
      </c>
      <c r="Z764" s="205" t="str">
        <f t="shared" si="67"/>
        <v/>
      </c>
      <c r="AA764" s="163">
        <f t="shared" si="68"/>
        <v>0</v>
      </c>
    </row>
    <row r="765" spans="1:27" ht="26.1" customHeight="1" thickTop="1" thickBot="1">
      <c r="A765" s="32"/>
      <c r="B765" s="33"/>
      <c r="C765" s="32"/>
      <c r="D765" s="218"/>
      <c r="E765" s="219"/>
      <c r="F765" s="220"/>
      <c r="G765" s="34"/>
      <c r="H765" s="221"/>
      <c r="I765" s="2"/>
      <c r="J765" s="221"/>
      <c r="K765" s="2"/>
      <c r="L765" s="221"/>
      <c r="M765" s="2"/>
      <c r="N765" s="221"/>
      <c r="O765" s="2"/>
      <c r="P765" s="221"/>
      <c r="Q765" s="2"/>
      <c r="R765" s="221"/>
      <c r="S765" s="2"/>
      <c r="T765" s="169" t="str">
        <f t="shared" si="69"/>
        <v/>
      </c>
      <c r="U765" s="39" t="str">
        <f t="shared" si="70"/>
        <v/>
      </c>
      <c r="V765" s="170"/>
      <c r="W765" s="40"/>
      <c r="X765" s="41" t="str">
        <f t="shared" si="71"/>
        <v/>
      </c>
      <c r="Y765" s="205" t="str">
        <f t="shared" si="66"/>
        <v/>
      </c>
      <c r="Z765" s="205" t="str">
        <f t="shared" si="67"/>
        <v/>
      </c>
      <c r="AA765" s="163">
        <f t="shared" si="68"/>
        <v>0</v>
      </c>
    </row>
    <row r="766" spans="1:27" ht="26.1" customHeight="1" thickTop="1" thickBot="1">
      <c r="A766" s="32"/>
      <c r="B766" s="33"/>
      <c r="C766" s="32"/>
      <c r="D766" s="218"/>
      <c r="E766" s="219"/>
      <c r="F766" s="220"/>
      <c r="G766" s="34"/>
      <c r="H766" s="221"/>
      <c r="I766" s="2"/>
      <c r="J766" s="221"/>
      <c r="K766" s="2"/>
      <c r="L766" s="221"/>
      <c r="M766" s="2"/>
      <c r="N766" s="221"/>
      <c r="O766" s="2"/>
      <c r="P766" s="221"/>
      <c r="Q766" s="2"/>
      <c r="R766" s="221"/>
      <c r="S766" s="2"/>
      <c r="T766" s="169" t="str">
        <f t="shared" si="69"/>
        <v/>
      </c>
      <c r="U766" s="39" t="str">
        <f t="shared" si="70"/>
        <v/>
      </c>
      <c r="V766" s="170"/>
      <c r="W766" s="40"/>
      <c r="X766" s="41" t="str">
        <f t="shared" si="71"/>
        <v/>
      </c>
      <c r="Y766" s="205" t="str">
        <f t="shared" si="66"/>
        <v/>
      </c>
      <c r="Z766" s="205" t="str">
        <f t="shared" si="67"/>
        <v/>
      </c>
      <c r="AA766" s="163">
        <f t="shared" si="68"/>
        <v>0</v>
      </c>
    </row>
    <row r="767" spans="1:27" ht="26.1" customHeight="1" thickTop="1" thickBot="1">
      <c r="A767" s="32"/>
      <c r="B767" s="33"/>
      <c r="C767" s="32"/>
      <c r="D767" s="218"/>
      <c r="E767" s="219"/>
      <c r="F767" s="220"/>
      <c r="G767" s="34"/>
      <c r="H767" s="221"/>
      <c r="I767" s="2"/>
      <c r="J767" s="221"/>
      <c r="K767" s="2"/>
      <c r="L767" s="221"/>
      <c r="M767" s="2"/>
      <c r="N767" s="221"/>
      <c r="O767" s="2"/>
      <c r="P767" s="221"/>
      <c r="Q767" s="2"/>
      <c r="R767" s="221"/>
      <c r="S767" s="2"/>
      <c r="T767" s="169" t="str">
        <f t="shared" si="69"/>
        <v/>
      </c>
      <c r="U767" s="39" t="str">
        <f t="shared" si="70"/>
        <v/>
      </c>
      <c r="V767" s="170"/>
      <c r="W767" s="40"/>
      <c r="X767" s="41" t="str">
        <f t="shared" si="71"/>
        <v/>
      </c>
      <c r="Y767" s="205" t="str">
        <f t="shared" si="66"/>
        <v/>
      </c>
      <c r="Z767" s="205" t="str">
        <f t="shared" si="67"/>
        <v/>
      </c>
      <c r="AA767" s="163">
        <f t="shared" si="68"/>
        <v>0</v>
      </c>
    </row>
    <row r="768" spans="1:27" ht="26.1" customHeight="1" thickTop="1" thickBot="1">
      <c r="A768" s="32"/>
      <c r="B768" s="33"/>
      <c r="C768" s="32"/>
      <c r="D768" s="218"/>
      <c r="E768" s="219"/>
      <c r="F768" s="220"/>
      <c r="G768" s="34"/>
      <c r="H768" s="221"/>
      <c r="I768" s="2"/>
      <c r="J768" s="221"/>
      <c r="K768" s="2"/>
      <c r="L768" s="221"/>
      <c r="M768" s="2"/>
      <c r="N768" s="221"/>
      <c r="O768" s="2"/>
      <c r="P768" s="221"/>
      <c r="Q768" s="2"/>
      <c r="R768" s="221"/>
      <c r="S768" s="2"/>
      <c r="T768" s="169" t="str">
        <f t="shared" si="69"/>
        <v/>
      </c>
      <c r="U768" s="39" t="str">
        <f t="shared" si="70"/>
        <v/>
      </c>
      <c r="V768" s="170"/>
      <c r="W768" s="40"/>
      <c r="X768" s="41" t="str">
        <f t="shared" si="71"/>
        <v/>
      </c>
      <c r="Y768" s="205" t="str">
        <f t="shared" si="66"/>
        <v/>
      </c>
      <c r="Z768" s="205" t="str">
        <f t="shared" si="67"/>
        <v/>
      </c>
      <c r="AA768" s="163">
        <f t="shared" si="68"/>
        <v>0</v>
      </c>
    </row>
    <row r="769" spans="1:27" ht="26.1" customHeight="1" thickTop="1" thickBot="1">
      <c r="A769" s="32"/>
      <c r="B769" s="33"/>
      <c r="C769" s="32"/>
      <c r="D769" s="218"/>
      <c r="E769" s="219"/>
      <c r="F769" s="220"/>
      <c r="G769" s="34"/>
      <c r="H769" s="221"/>
      <c r="I769" s="2"/>
      <c r="J769" s="221"/>
      <c r="K769" s="2"/>
      <c r="L769" s="221"/>
      <c r="M769" s="2"/>
      <c r="N769" s="221"/>
      <c r="O769" s="2"/>
      <c r="P769" s="221"/>
      <c r="Q769" s="2"/>
      <c r="R769" s="221"/>
      <c r="S769" s="2"/>
      <c r="T769" s="169" t="str">
        <f t="shared" si="69"/>
        <v/>
      </c>
      <c r="U769" s="39" t="str">
        <f t="shared" si="70"/>
        <v/>
      </c>
      <c r="V769" s="170"/>
      <c r="W769" s="40"/>
      <c r="X769" s="41" t="str">
        <f t="shared" si="71"/>
        <v/>
      </c>
      <c r="Y769" s="205" t="str">
        <f t="shared" si="66"/>
        <v/>
      </c>
      <c r="Z769" s="205" t="str">
        <f t="shared" si="67"/>
        <v/>
      </c>
      <c r="AA769" s="163">
        <f t="shared" si="68"/>
        <v>0</v>
      </c>
    </row>
    <row r="770" spans="1:27" ht="26.1" customHeight="1" thickTop="1" thickBot="1">
      <c r="A770" s="32"/>
      <c r="B770" s="33"/>
      <c r="C770" s="32"/>
      <c r="D770" s="218"/>
      <c r="E770" s="219"/>
      <c r="F770" s="220"/>
      <c r="G770" s="34"/>
      <c r="H770" s="221"/>
      <c r="I770" s="2"/>
      <c r="J770" s="221"/>
      <c r="K770" s="2"/>
      <c r="L770" s="221"/>
      <c r="M770" s="2"/>
      <c r="N770" s="221"/>
      <c r="O770" s="2"/>
      <c r="P770" s="221"/>
      <c r="Q770" s="2"/>
      <c r="R770" s="221"/>
      <c r="S770" s="2"/>
      <c r="T770" s="169" t="str">
        <f t="shared" si="69"/>
        <v/>
      </c>
      <c r="U770" s="39" t="str">
        <f t="shared" si="70"/>
        <v/>
      </c>
      <c r="V770" s="170"/>
      <c r="W770" s="40"/>
      <c r="X770" s="41" t="str">
        <f t="shared" si="71"/>
        <v/>
      </c>
      <c r="Y770" s="205" t="str">
        <f t="shared" si="66"/>
        <v/>
      </c>
      <c r="Z770" s="205" t="str">
        <f t="shared" si="67"/>
        <v/>
      </c>
      <c r="AA770" s="163">
        <f t="shared" si="68"/>
        <v>0</v>
      </c>
    </row>
    <row r="771" spans="1:27" ht="26.1" customHeight="1" thickTop="1" thickBot="1">
      <c r="A771" s="32"/>
      <c r="B771" s="33"/>
      <c r="C771" s="32"/>
      <c r="D771" s="218"/>
      <c r="E771" s="219"/>
      <c r="F771" s="220"/>
      <c r="G771" s="34"/>
      <c r="H771" s="221"/>
      <c r="I771" s="2"/>
      <c r="J771" s="221"/>
      <c r="K771" s="2"/>
      <c r="L771" s="221"/>
      <c r="M771" s="2"/>
      <c r="N771" s="221"/>
      <c r="O771" s="2"/>
      <c r="P771" s="221"/>
      <c r="Q771" s="2"/>
      <c r="R771" s="221"/>
      <c r="S771" s="2"/>
      <c r="T771" s="169" t="str">
        <f t="shared" si="69"/>
        <v/>
      </c>
      <c r="U771" s="39" t="str">
        <f t="shared" si="70"/>
        <v/>
      </c>
      <c r="V771" s="170"/>
      <c r="W771" s="40"/>
      <c r="X771" s="41" t="str">
        <f t="shared" si="71"/>
        <v/>
      </c>
      <c r="Y771" s="205" t="str">
        <f t="shared" si="66"/>
        <v/>
      </c>
      <c r="Z771" s="205" t="str">
        <f t="shared" si="67"/>
        <v/>
      </c>
      <c r="AA771" s="163">
        <f t="shared" si="68"/>
        <v>0</v>
      </c>
    </row>
    <row r="772" spans="1:27" ht="26.1" customHeight="1" thickTop="1" thickBot="1">
      <c r="A772" s="32"/>
      <c r="B772" s="33"/>
      <c r="C772" s="32"/>
      <c r="D772" s="218"/>
      <c r="E772" s="219"/>
      <c r="F772" s="220"/>
      <c r="G772" s="34"/>
      <c r="H772" s="221"/>
      <c r="I772" s="2"/>
      <c r="J772" s="221"/>
      <c r="K772" s="2"/>
      <c r="L772" s="221"/>
      <c r="M772" s="2"/>
      <c r="N772" s="221"/>
      <c r="O772" s="2"/>
      <c r="P772" s="221"/>
      <c r="Q772" s="2"/>
      <c r="R772" s="221"/>
      <c r="S772" s="2"/>
      <c r="T772" s="169" t="str">
        <f t="shared" si="69"/>
        <v/>
      </c>
      <c r="U772" s="39" t="str">
        <f t="shared" si="70"/>
        <v/>
      </c>
      <c r="V772" s="170"/>
      <c r="W772" s="40"/>
      <c r="X772" s="41" t="str">
        <f t="shared" si="71"/>
        <v/>
      </c>
      <c r="Y772" s="205" t="str">
        <f t="shared" si="66"/>
        <v/>
      </c>
      <c r="Z772" s="205" t="str">
        <f t="shared" si="67"/>
        <v/>
      </c>
      <c r="AA772" s="163">
        <f t="shared" si="68"/>
        <v>0</v>
      </c>
    </row>
    <row r="773" spans="1:27" ht="26.1" customHeight="1" thickTop="1" thickBot="1">
      <c r="A773" s="32"/>
      <c r="B773" s="33"/>
      <c r="C773" s="32"/>
      <c r="D773" s="218"/>
      <c r="E773" s="219"/>
      <c r="F773" s="220"/>
      <c r="G773" s="34"/>
      <c r="H773" s="221"/>
      <c r="I773" s="2"/>
      <c r="J773" s="221"/>
      <c r="K773" s="2"/>
      <c r="L773" s="221"/>
      <c r="M773" s="2"/>
      <c r="N773" s="221"/>
      <c r="O773" s="2"/>
      <c r="P773" s="221"/>
      <c r="Q773" s="2"/>
      <c r="R773" s="221"/>
      <c r="S773" s="2"/>
      <c r="T773" s="169" t="str">
        <f t="shared" si="69"/>
        <v/>
      </c>
      <c r="U773" s="39" t="str">
        <f t="shared" si="70"/>
        <v/>
      </c>
      <c r="V773" s="170"/>
      <c r="W773" s="40"/>
      <c r="X773" s="41" t="str">
        <f t="shared" si="71"/>
        <v/>
      </c>
      <c r="Y773" s="205" t="str">
        <f t="shared" si="66"/>
        <v/>
      </c>
      <c r="Z773" s="205" t="str">
        <f t="shared" si="67"/>
        <v/>
      </c>
      <c r="AA773" s="163">
        <f t="shared" si="68"/>
        <v>0</v>
      </c>
    </row>
    <row r="774" spans="1:27" ht="26.1" customHeight="1" thickTop="1" thickBot="1">
      <c r="A774" s="32"/>
      <c r="B774" s="33"/>
      <c r="C774" s="32"/>
      <c r="D774" s="218"/>
      <c r="E774" s="219"/>
      <c r="F774" s="220"/>
      <c r="G774" s="34"/>
      <c r="H774" s="221"/>
      <c r="I774" s="2"/>
      <c r="J774" s="221"/>
      <c r="K774" s="2"/>
      <c r="L774" s="221"/>
      <c r="M774" s="2"/>
      <c r="N774" s="221"/>
      <c r="O774" s="2"/>
      <c r="P774" s="221"/>
      <c r="Q774" s="2"/>
      <c r="R774" s="221"/>
      <c r="S774" s="2"/>
      <c r="T774" s="169" t="str">
        <f t="shared" si="69"/>
        <v/>
      </c>
      <c r="U774" s="39" t="str">
        <f t="shared" si="70"/>
        <v/>
      </c>
      <c r="V774" s="170"/>
      <c r="W774" s="40"/>
      <c r="X774" s="41" t="str">
        <f t="shared" si="71"/>
        <v/>
      </c>
      <c r="Y774" s="205" t="str">
        <f t="shared" si="66"/>
        <v/>
      </c>
      <c r="Z774" s="205" t="str">
        <f t="shared" si="67"/>
        <v/>
      </c>
      <c r="AA774" s="163">
        <f t="shared" si="68"/>
        <v>0</v>
      </c>
    </row>
    <row r="775" spans="1:27" ht="26.1" customHeight="1" thickTop="1" thickBot="1">
      <c r="A775" s="32"/>
      <c r="B775" s="33"/>
      <c r="C775" s="32"/>
      <c r="D775" s="218"/>
      <c r="E775" s="219"/>
      <c r="F775" s="220"/>
      <c r="G775" s="34"/>
      <c r="H775" s="221"/>
      <c r="I775" s="2"/>
      <c r="J775" s="221"/>
      <c r="K775" s="2"/>
      <c r="L775" s="221"/>
      <c r="M775" s="2"/>
      <c r="N775" s="221"/>
      <c r="O775" s="2"/>
      <c r="P775" s="221"/>
      <c r="Q775" s="2"/>
      <c r="R775" s="221"/>
      <c r="S775" s="2"/>
      <c r="T775" s="169" t="str">
        <f t="shared" si="69"/>
        <v/>
      </c>
      <c r="U775" s="39" t="str">
        <f t="shared" si="70"/>
        <v/>
      </c>
      <c r="V775" s="170"/>
      <c r="W775" s="40"/>
      <c r="X775" s="41" t="str">
        <f t="shared" si="71"/>
        <v/>
      </c>
      <c r="Y775" s="205" t="str">
        <f t="shared" si="66"/>
        <v/>
      </c>
      <c r="Z775" s="205" t="str">
        <f t="shared" si="67"/>
        <v/>
      </c>
      <c r="AA775" s="163">
        <f t="shared" si="68"/>
        <v>0</v>
      </c>
    </row>
    <row r="776" spans="1:27" ht="26.1" customHeight="1" thickTop="1" thickBot="1">
      <c r="A776" s="32"/>
      <c r="B776" s="33"/>
      <c r="C776" s="32"/>
      <c r="D776" s="218"/>
      <c r="E776" s="219"/>
      <c r="F776" s="220"/>
      <c r="G776" s="34"/>
      <c r="H776" s="221"/>
      <c r="I776" s="2"/>
      <c r="J776" s="221"/>
      <c r="K776" s="2"/>
      <c r="L776" s="221"/>
      <c r="M776" s="2"/>
      <c r="N776" s="221"/>
      <c r="O776" s="2"/>
      <c r="P776" s="221"/>
      <c r="Q776" s="2"/>
      <c r="R776" s="221"/>
      <c r="S776" s="2"/>
      <c r="T776" s="169" t="str">
        <f t="shared" si="69"/>
        <v/>
      </c>
      <c r="U776" s="39" t="str">
        <f t="shared" si="70"/>
        <v/>
      </c>
      <c r="V776" s="170"/>
      <c r="W776" s="40"/>
      <c r="X776" s="41" t="str">
        <f t="shared" si="71"/>
        <v/>
      </c>
      <c r="Y776" s="205" t="str">
        <f t="shared" si="66"/>
        <v/>
      </c>
      <c r="Z776" s="205" t="str">
        <f t="shared" si="67"/>
        <v/>
      </c>
      <c r="AA776" s="163">
        <f t="shared" si="68"/>
        <v>0</v>
      </c>
    </row>
    <row r="777" spans="1:27" ht="26.1" customHeight="1" thickTop="1" thickBot="1">
      <c r="A777" s="32"/>
      <c r="B777" s="33"/>
      <c r="C777" s="32"/>
      <c r="D777" s="218"/>
      <c r="E777" s="219"/>
      <c r="F777" s="220"/>
      <c r="G777" s="34"/>
      <c r="H777" s="221"/>
      <c r="I777" s="2"/>
      <c r="J777" s="221"/>
      <c r="K777" s="2"/>
      <c r="L777" s="221"/>
      <c r="M777" s="2"/>
      <c r="N777" s="221"/>
      <c r="O777" s="2"/>
      <c r="P777" s="221"/>
      <c r="Q777" s="2"/>
      <c r="R777" s="221"/>
      <c r="S777" s="2"/>
      <c r="T777" s="169" t="str">
        <f t="shared" si="69"/>
        <v/>
      </c>
      <c r="U777" s="39" t="str">
        <f t="shared" si="70"/>
        <v/>
      </c>
      <c r="V777" s="170"/>
      <c r="W777" s="40"/>
      <c r="X777" s="41" t="str">
        <f t="shared" si="71"/>
        <v/>
      </c>
      <c r="Y777" s="205" t="str">
        <f t="shared" si="66"/>
        <v/>
      </c>
      <c r="Z777" s="205" t="str">
        <f t="shared" si="67"/>
        <v/>
      </c>
      <c r="AA777" s="163">
        <f t="shared" si="68"/>
        <v>0</v>
      </c>
    </row>
    <row r="778" spans="1:27" ht="26.1" customHeight="1" thickTop="1" thickBot="1">
      <c r="A778" s="32"/>
      <c r="B778" s="33"/>
      <c r="C778" s="32"/>
      <c r="D778" s="218"/>
      <c r="E778" s="219"/>
      <c r="F778" s="220"/>
      <c r="G778" s="34"/>
      <c r="H778" s="221"/>
      <c r="I778" s="2"/>
      <c r="J778" s="221"/>
      <c r="K778" s="2"/>
      <c r="L778" s="221"/>
      <c r="M778" s="2"/>
      <c r="N778" s="221"/>
      <c r="O778" s="2"/>
      <c r="P778" s="221"/>
      <c r="Q778" s="2"/>
      <c r="R778" s="221"/>
      <c r="S778" s="2"/>
      <c r="T778" s="169" t="str">
        <f t="shared" si="69"/>
        <v/>
      </c>
      <c r="U778" s="39" t="str">
        <f t="shared" si="70"/>
        <v/>
      </c>
      <c r="V778" s="170"/>
      <c r="W778" s="40"/>
      <c r="X778" s="41" t="str">
        <f t="shared" si="71"/>
        <v/>
      </c>
      <c r="Y778" s="205" t="str">
        <f t="shared" si="66"/>
        <v/>
      </c>
      <c r="Z778" s="205" t="str">
        <f t="shared" si="67"/>
        <v/>
      </c>
      <c r="AA778" s="163">
        <f t="shared" si="68"/>
        <v>0</v>
      </c>
    </row>
    <row r="779" spans="1:27" ht="26.1" customHeight="1" thickTop="1" thickBot="1">
      <c r="A779" s="32"/>
      <c r="B779" s="33"/>
      <c r="C779" s="32"/>
      <c r="D779" s="218"/>
      <c r="E779" s="219"/>
      <c r="F779" s="220"/>
      <c r="G779" s="34"/>
      <c r="H779" s="221"/>
      <c r="I779" s="2"/>
      <c r="J779" s="221"/>
      <c r="K779" s="2"/>
      <c r="L779" s="221"/>
      <c r="M779" s="2"/>
      <c r="N779" s="221"/>
      <c r="O779" s="2"/>
      <c r="P779" s="221"/>
      <c r="Q779" s="2"/>
      <c r="R779" s="221"/>
      <c r="S779" s="2"/>
      <c r="T779" s="169" t="str">
        <f t="shared" si="69"/>
        <v/>
      </c>
      <c r="U779" s="39" t="str">
        <f t="shared" si="70"/>
        <v/>
      </c>
      <c r="V779" s="170"/>
      <c r="W779" s="40"/>
      <c r="X779" s="41" t="str">
        <f t="shared" si="71"/>
        <v/>
      </c>
      <c r="Y779" s="205" t="str">
        <f t="shared" si="66"/>
        <v/>
      </c>
      <c r="Z779" s="205" t="str">
        <f t="shared" si="67"/>
        <v/>
      </c>
      <c r="AA779" s="163">
        <f t="shared" si="68"/>
        <v>0</v>
      </c>
    </row>
    <row r="780" spans="1:27" ht="26.1" customHeight="1" thickTop="1" thickBot="1">
      <c r="A780" s="32"/>
      <c r="B780" s="33"/>
      <c r="C780" s="32"/>
      <c r="D780" s="218"/>
      <c r="E780" s="219"/>
      <c r="F780" s="220"/>
      <c r="G780" s="34"/>
      <c r="H780" s="221"/>
      <c r="I780" s="2"/>
      <c r="J780" s="221"/>
      <c r="K780" s="2"/>
      <c r="L780" s="221"/>
      <c r="M780" s="2"/>
      <c r="N780" s="221"/>
      <c r="O780" s="2"/>
      <c r="P780" s="221"/>
      <c r="Q780" s="2"/>
      <c r="R780" s="221"/>
      <c r="S780" s="2"/>
      <c r="T780" s="169" t="str">
        <f t="shared" si="69"/>
        <v/>
      </c>
      <c r="U780" s="39" t="str">
        <f t="shared" si="70"/>
        <v/>
      </c>
      <c r="V780" s="170"/>
      <c r="W780" s="40"/>
      <c r="X780" s="41" t="str">
        <f t="shared" si="71"/>
        <v/>
      </c>
      <c r="Y780" s="205" t="str">
        <f t="shared" si="66"/>
        <v/>
      </c>
      <c r="Z780" s="205" t="str">
        <f t="shared" si="67"/>
        <v/>
      </c>
      <c r="AA780" s="163">
        <f t="shared" si="68"/>
        <v>0</v>
      </c>
    </row>
    <row r="781" spans="1:27" ht="26.1" customHeight="1" thickTop="1" thickBot="1">
      <c r="A781" s="32"/>
      <c r="B781" s="33"/>
      <c r="C781" s="32"/>
      <c r="D781" s="218"/>
      <c r="E781" s="219"/>
      <c r="F781" s="220"/>
      <c r="G781" s="34"/>
      <c r="H781" s="221"/>
      <c r="I781" s="2"/>
      <c r="J781" s="221"/>
      <c r="K781" s="2"/>
      <c r="L781" s="221"/>
      <c r="M781" s="2"/>
      <c r="N781" s="221"/>
      <c r="O781" s="2"/>
      <c r="P781" s="221"/>
      <c r="Q781" s="2"/>
      <c r="R781" s="221"/>
      <c r="S781" s="2"/>
      <c r="T781" s="169" t="str">
        <f t="shared" si="69"/>
        <v/>
      </c>
      <c r="U781" s="39" t="str">
        <f t="shared" si="70"/>
        <v/>
      </c>
      <c r="V781" s="170"/>
      <c r="W781" s="40"/>
      <c r="X781" s="41" t="str">
        <f t="shared" si="71"/>
        <v/>
      </c>
      <c r="Y781" s="205" t="str">
        <f t="shared" si="66"/>
        <v/>
      </c>
      <c r="Z781" s="205" t="str">
        <f t="shared" si="67"/>
        <v/>
      </c>
      <c r="AA781" s="163">
        <f t="shared" si="68"/>
        <v>0</v>
      </c>
    </row>
    <row r="782" spans="1:27" ht="26.1" customHeight="1" thickTop="1" thickBot="1">
      <c r="A782" s="32"/>
      <c r="B782" s="33"/>
      <c r="C782" s="32"/>
      <c r="D782" s="218"/>
      <c r="E782" s="219"/>
      <c r="F782" s="220"/>
      <c r="G782" s="34"/>
      <c r="H782" s="221"/>
      <c r="I782" s="2"/>
      <c r="J782" s="221"/>
      <c r="K782" s="2"/>
      <c r="L782" s="221"/>
      <c r="M782" s="2"/>
      <c r="N782" s="221"/>
      <c r="O782" s="2"/>
      <c r="P782" s="221"/>
      <c r="Q782" s="2"/>
      <c r="R782" s="221"/>
      <c r="S782" s="2"/>
      <c r="T782" s="169" t="str">
        <f t="shared" si="69"/>
        <v/>
      </c>
      <c r="U782" s="39" t="str">
        <f t="shared" si="70"/>
        <v/>
      </c>
      <c r="V782" s="170"/>
      <c r="W782" s="40"/>
      <c r="X782" s="41" t="str">
        <f t="shared" si="71"/>
        <v/>
      </c>
      <c r="Y782" s="205" t="str">
        <f t="shared" ref="Y782:Y813" si="72">IF(AND(COUNTA(G782)=1,COUNTIF(T782:U782,"x")=0),1,"")</f>
        <v/>
      </c>
      <c r="Z782" s="205" t="str">
        <f t="shared" ref="Z782:Z813" si="73">IF(AND($Y782=1,F782="x"),1,"")</f>
        <v/>
      </c>
      <c r="AA782" s="163">
        <f t="shared" ref="AA782:AA813" si="74">IF(AND(U782="X",F782="X"),1,0)</f>
        <v>0</v>
      </c>
    </row>
    <row r="783" spans="1:27" ht="26.1" customHeight="1" thickTop="1" thickBot="1">
      <c r="A783" s="32"/>
      <c r="B783" s="33"/>
      <c r="C783" s="32"/>
      <c r="D783" s="218"/>
      <c r="E783" s="219"/>
      <c r="F783" s="220"/>
      <c r="G783" s="34"/>
      <c r="H783" s="221"/>
      <c r="I783" s="2"/>
      <c r="J783" s="221"/>
      <c r="K783" s="2"/>
      <c r="L783" s="221"/>
      <c r="M783" s="2"/>
      <c r="N783" s="221"/>
      <c r="O783" s="2"/>
      <c r="P783" s="221"/>
      <c r="Q783" s="2"/>
      <c r="R783" s="221"/>
      <c r="S783" s="2"/>
      <c r="T783" s="169" t="str">
        <f t="shared" ref="T783:T812" si="75">IF(AND(COUNTA(I783,K783,M783,O783,Q783,S783)=0,COUNTA(H783,J783,L783,N783,P783,R783)=6),"x","")</f>
        <v/>
      </c>
      <c r="U783" s="39" t="str">
        <f t="shared" ref="U783:U812" si="76">IF(COUNTA(I783,K783,M783,O783,Q783,S783)=1,"x","")</f>
        <v/>
      </c>
      <c r="V783" s="170"/>
      <c r="W783" s="40"/>
      <c r="X783" s="41" t="str">
        <f t="shared" ref="X783:X813" si="77">IF(AND(T783="x",U783="",V783&gt;0),EDATE(V783,$X$9),"")</f>
        <v/>
      </c>
      <c r="Y783" s="205" t="str">
        <f t="shared" si="72"/>
        <v/>
      </c>
      <c r="Z783" s="205" t="str">
        <f t="shared" si="73"/>
        <v/>
      </c>
      <c r="AA783" s="163">
        <f t="shared" si="74"/>
        <v>0</v>
      </c>
    </row>
    <row r="784" spans="1:27" ht="26.1" customHeight="1" thickTop="1" thickBot="1">
      <c r="A784" s="32"/>
      <c r="B784" s="33"/>
      <c r="C784" s="32"/>
      <c r="D784" s="218"/>
      <c r="E784" s="219"/>
      <c r="F784" s="220"/>
      <c r="G784" s="34"/>
      <c r="H784" s="221"/>
      <c r="I784" s="2"/>
      <c r="J784" s="221"/>
      <c r="K784" s="2"/>
      <c r="L784" s="221"/>
      <c r="M784" s="2"/>
      <c r="N784" s="221"/>
      <c r="O784" s="2"/>
      <c r="P784" s="221"/>
      <c r="Q784" s="2"/>
      <c r="R784" s="221"/>
      <c r="S784" s="2"/>
      <c r="T784" s="169" t="str">
        <f t="shared" si="75"/>
        <v/>
      </c>
      <c r="U784" s="39" t="str">
        <f t="shared" si="76"/>
        <v/>
      </c>
      <c r="V784" s="170"/>
      <c r="W784" s="40"/>
      <c r="X784" s="41" t="str">
        <f t="shared" si="77"/>
        <v/>
      </c>
      <c r="Y784" s="205" t="str">
        <f t="shared" si="72"/>
        <v/>
      </c>
      <c r="Z784" s="205" t="str">
        <f t="shared" si="73"/>
        <v/>
      </c>
      <c r="AA784" s="163">
        <f t="shared" si="74"/>
        <v>0</v>
      </c>
    </row>
    <row r="785" spans="1:27" ht="26.1" customHeight="1" thickTop="1" thickBot="1">
      <c r="A785" s="32"/>
      <c r="B785" s="33"/>
      <c r="C785" s="32"/>
      <c r="D785" s="218"/>
      <c r="E785" s="219"/>
      <c r="F785" s="220"/>
      <c r="G785" s="34"/>
      <c r="H785" s="221"/>
      <c r="I785" s="2"/>
      <c r="J785" s="221"/>
      <c r="K785" s="2"/>
      <c r="L785" s="221"/>
      <c r="M785" s="2"/>
      <c r="N785" s="221"/>
      <c r="O785" s="2"/>
      <c r="P785" s="221"/>
      <c r="Q785" s="2"/>
      <c r="R785" s="221"/>
      <c r="S785" s="2"/>
      <c r="T785" s="169" t="str">
        <f t="shared" si="75"/>
        <v/>
      </c>
      <c r="U785" s="39" t="str">
        <f t="shared" si="76"/>
        <v/>
      </c>
      <c r="V785" s="170"/>
      <c r="W785" s="40"/>
      <c r="X785" s="41" t="str">
        <f t="shared" si="77"/>
        <v/>
      </c>
      <c r="Y785" s="205" t="str">
        <f t="shared" si="72"/>
        <v/>
      </c>
      <c r="Z785" s="205" t="str">
        <f t="shared" si="73"/>
        <v/>
      </c>
      <c r="AA785" s="163">
        <f t="shared" si="74"/>
        <v>0</v>
      </c>
    </row>
    <row r="786" spans="1:27" ht="26.1" customHeight="1" thickTop="1" thickBot="1">
      <c r="A786" s="32"/>
      <c r="B786" s="33"/>
      <c r="C786" s="32"/>
      <c r="D786" s="218"/>
      <c r="E786" s="219"/>
      <c r="F786" s="220"/>
      <c r="G786" s="34"/>
      <c r="H786" s="221"/>
      <c r="I786" s="2"/>
      <c r="J786" s="221"/>
      <c r="K786" s="2"/>
      <c r="L786" s="221"/>
      <c r="M786" s="2"/>
      <c r="N786" s="221"/>
      <c r="O786" s="2"/>
      <c r="P786" s="221"/>
      <c r="Q786" s="2"/>
      <c r="R786" s="221"/>
      <c r="S786" s="2"/>
      <c r="T786" s="169" t="str">
        <f t="shared" si="75"/>
        <v/>
      </c>
      <c r="U786" s="39" t="str">
        <f t="shared" si="76"/>
        <v/>
      </c>
      <c r="V786" s="170"/>
      <c r="W786" s="40"/>
      <c r="X786" s="41" t="str">
        <f t="shared" si="77"/>
        <v/>
      </c>
      <c r="Y786" s="205" t="str">
        <f t="shared" si="72"/>
        <v/>
      </c>
      <c r="Z786" s="205" t="str">
        <f t="shared" si="73"/>
        <v/>
      </c>
      <c r="AA786" s="163">
        <f t="shared" si="74"/>
        <v>0</v>
      </c>
    </row>
    <row r="787" spans="1:27" ht="26.1" customHeight="1" thickTop="1" thickBot="1">
      <c r="A787" s="32"/>
      <c r="B787" s="33"/>
      <c r="C787" s="32"/>
      <c r="D787" s="218"/>
      <c r="E787" s="219"/>
      <c r="F787" s="220"/>
      <c r="G787" s="34"/>
      <c r="H787" s="221"/>
      <c r="I787" s="2"/>
      <c r="J787" s="221"/>
      <c r="K787" s="2"/>
      <c r="L787" s="221"/>
      <c r="M787" s="2"/>
      <c r="N787" s="221"/>
      <c r="O787" s="2"/>
      <c r="P787" s="221"/>
      <c r="Q787" s="2"/>
      <c r="R787" s="221"/>
      <c r="S787" s="2"/>
      <c r="T787" s="169" t="str">
        <f t="shared" si="75"/>
        <v/>
      </c>
      <c r="U787" s="39" t="str">
        <f t="shared" si="76"/>
        <v/>
      </c>
      <c r="V787" s="170"/>
      <c r="W787" s="40"/>
      <c r="X787" s="41" t="str">
        <f t="shared" si="77"/>
        <v/>
      </c>
      <c r="Y787" s="205" t="str">
        <f t="shared" si="72"/>
        <v/>
      </c>
      <c r="Z787" s="205" t="str">
        <f t="shared" si="73"/>
        <v/>
      </c>
      <c r="AA787" s="163">
        <f t="shared" si="74"/>
        <v>0</v>
      </c>
    </row>
    <row r="788" spans="1:27" ht="26.1" customHeight="1" thickTop="1" thickBot="1">
      <c r="A788" s="32"/>
      <c r="B788" s="33"/>
      <c r="C788" s="32"/>
      <c r="D788" s="218"/>
      <c r="E788" s="219"/>
      <c r="F788" s="220"/>
      <c r="G788" s="34"/>
      <c r="H788" s="221"/>
      <c r="I788" s="2"/>
      <c r="J788" s="221"/>
      <c r="K788" s="2"/>
      <c r="L788" s="221"/>
      <c r="M788" s="2"/>
      <c r="N788" s="221"/>
      <c r="O788" s="2"/>
      <c r="P788" s="221"/>
      <c r="Q788" s="2"/>
      <c r="R788" s="221"/>
      <c r="S788" s="2"/>
      <c r="T788" s="169" t="str">
        <f t="shared" si="75"/>
        <v/>
      </c>
      <c r="U788" s="39" t="str">
        <f t="shared" si="76"/>
        <v/>
      </c>
      <c r="V788" s="170"/>
      <c r="W788" s="40"/>
      <c r="X788" s="41" t="str">
        <f t="shared" si="77"/>
        <v/>
      </c>
      <c r="Y788" s="205" t="str">
        <f t="shared" si="72"/>
        <v/>
      </c>
      <c r="Z788" s="205" t="str">
        <f t="shared" si="73"/>
        <v/>
      </c>
      <c r="AA788" s="163">
        <f t="shared" si="74"/>
        <v>0</v>
      </c>
    </row>
    <row r="789" spans="1:27" ht="26.1" customHeight="1" thickTop="1" thickBot="1">
      <c r="A789" s="32"/>
      <c r="B789" s="33"/>
      <c r="C789" s="32"/>
      <c r="D789" s="218"/>
      <c r="E789" s="219"/>
      <c r="F789" s="220"/>
      <c r="G789" s="34"/>
      <c r="H789" s="221"/>
      <c r="I789" s="2"/>
      <c r="J789" s="221"/>
      <c r="K789" s="2"/>
      <c r="L789" s="221"/>
      <c r="M789" s="2"/>
      <c r="N789" s="221"/>
      <c r="O789" s="2"/>
      <c r="P789" s="221"/>
      <c r="Q789" s="2"/>
      <c r="R789" s="221"/>
      <c r="S789" s="2"/>
      <c r="T789" s="169" t="str">
        <f t="shared" si="75"/>
        <v/>
      </c>
      <c r="U789" s="39" t="str">
        <f t="shared" si="76"/>
        <v/>
      </c>
      <c r="V789" s="170"/>
      <c r="W789" s="40"/>
      <c r="X789" s="41" t="str">
        <f t="shared" si="77"/>
        <v/>
      </c>
      <c r="Y789" s="205" t="str">
        <f t="shared" si="72"/>
        <v/>
      </c>
      <c r="Z789" s="205" t="str">
        <f t="shared" si="73"/>
        <v/>
      </c>
      <c r="AA789" s="163">
        <f t="shared" si="74"/>
        <v>0</v>
      </c>
    </row>
    <row r="790" spans="1:27" ht="26.1" customHeight="1" thickTop="1" thickBot="1">
      <c r="A790" s="32"/>
      <c r="B790" s="33"/>
      <c r="C790" s="32"/>
      <c r="D790" s="218"/>
      <c r="E790" s="219"/>
      <c r="F790" s="220"/>
      <c r="G790" s="34"/>
      <c r="H790" s="221"/>
      <c r="I790" s="2"/>
      <c r="J790" s="221"/>
      <c r="K790" s="2"/>
      <c r="L790" s="221"/>
      <c r="M790" s="2"/>
      <c r="N790" s="221"/>
      <c r="O790" s="2"/>
      <c r="P790" s="221"/>
      <c r="Q790" s="2"/>
      <c r="R790" s="221"/>
      <c r="S790" s="2"/>
      <c r="T790" s="169" t="str">
        <f t="shared" si="75"/>
        <v/>
      </c>
      <c r="U790" s="39" t="str">
        <f t="shared" si="76"/>
        <v/>
      </c>
      <c r="V790" s="170"/>
      <c r="W790" s="40"/>
      <c r="X790" s="41" t="str">
        <f t="shared" si="77"/>
        <v/>
      </c>
      <c r="Y790" s="205" t="str">
        <f t="shared" si="72"/>
        <v/>
      </c>
      <c r="Z790" s="205" t="str">
        <f t="shared" si="73"/>
        <v/>
      </c>
      <c r="AA790" s="163">
        <f t="shared" si="74"/>
        <v>0</v>
      </c>
    </row>
    <row r="791" spans="1:27" ht="26.1" customHeight="1" thickTop="1" thickBot="1">
      <c r="A791" s="32"/>
      <c r="B791" s="33"/>
      <c r="C791" s="32"/>
      <c r="D791" s="218"/>
      <c r="E791" s="219"/>
      <c r="F791" s="220"/>
      <c r="G791" s="34"/>
      <c r="H791" s="221"/>
      <c r="I791" s="2"/>
      <c r="J791" s="221"/>
      <c r="K791" s="2"/>
      <c r="L791" s="221"/>
      <c r="M791" s="2"/>
      <c r="N791" s="221"/>
      <c r="O791" s="2"/>
      <c r="P791" s="221"/>
      <c r="Q791" s="2"/>
      <c r="R791" s="221"/>
      <c r="S791" s="2"/>
      <c r="T791" s="169" t="str">
        <f t="shared" si="75"/>
        <v/>
      </c>
      <c r="U791" s="39" t="str">
        <f t="shared" si="76"/>
        <v/>
      </c>
      <c r="V791" s="170"/>
      <c r="W791" s="40"/>
      <c r="X791" s="41" t="str">
        <f t="shared" si="77"/>
        <v/>
      </c>
      <c r="Y791" s="205" t="str">
        <f t="shared" si="72"/>
        <v/>
      </c>
      <c r="Z791" s="205" t="str">
        <f t="shared" si="73"/>
        <v/>
      </c>
      <c r="AA791" s="163">
        <f t="shared" si="74"/>
        <v>0</v>
      </c>
    </row>
    <row r="792" spans="1:27" ht="26.1" customHeight="1" thickTop="1" thickBot="1">
      <c r="A792" s="32"/>
      <c r="B792" s="33"/>
      <c r="C792" s="32"/>
      <c r="D792" s="218"/>
      <c r="E792" s="219"/>
      <c r="F792" s="220"/>
      <c r="G792" s="34"/>
      <c r="H792" s="221"/>
      <c r="I792" s="2"/>
      <c r="J792" s="221"/>
      <c r="K792" s="2"/>
      <c r="L792" s="221"/>
      <c r="M792" s="2"/>
      <c r="N792" s="221"/>
      <c r="O792" s="2"/>
      <c r="P792" s="221"/>
      <c r="Q792" s="2"/>
      <c r="R792" s="221"/>
      <c r="S792" s="2"/>
      <c r="T792" s="169" t="str">
        <f t="shared" si="75"/>
        <v/>
      </c>
      <c r="U792" s="39" t="str">
        <f t="shared" si="76"/>
        <v/>
      </c>
      <c r="V792" s="170"/>
      <c r="W792" s="40"/>
      <c r="X792" s="41" t="str">
        <f t="shared" si="77"/>
        <v/>
      </c>
      <c r="Y792" s="205" t="str">
        <f t="shared" si="72"/>
        <v/>
      </c>
      <c r="Z792" s="205" t="str">
        <f t="shared" si="73"/>
        <v/>
      </c>
      <c r="AA792" s="163">
        <f t="shared" si="74"/>
        <v>0</v>
      </c>
    </row>
    <row r="793" spans="1:27" ht="26.1" customHeight="1" thickTop="1" thickBot="1">
      <c r="A793" s="32"/>
      <c r="B793" s="33"/>
      <c r="C793" s="32"/>
      <c r="D793" s="218"/>
      <c r="E793" s="219"/>
      <c r="F793" s="220"/>
      <c r="G793" s="34"/>
      <c r="H793" s="221"/>
      <c r="I793" s="2"/>
      <c r="J793" s="221"/>
      <c r="K793" s="2"/>
      <c r="L793" s="221"/>
      <c r="M793" s="2"/>
      <c r="N793" s="221"/>
      <c r="O793" s="2"/>
      <c r="P793" s="221"/>
      <c r="Q793" s="2"/>
      <c r="R793" s="221"/>
      <c r="S793" s="2"/>
      <c r="T793" s="169" t="str">
        <f t="shared" si="75"/>
        <v/>
      </c>
      <c r="U793" s="39" t="str">
        <f t="shared" si="76"/>
        <v/>
      </c>
      <c r="V793" s="170"/>
      <c r="W793" s="40"/>
      <c r="X793" s="41" t="str">
        <f t="shared" si="77"/>
        <v/>
      </c>
      <c r="Y793" s="205" t="str">
        <f t="shared" si="72"/>
        <v/>
      </c>
      <c r="Z793" s="205" t="str">
        <f t="shared" si="73"/>
        <v/>
      </c>
      <c r="AA793" s="163">
        <f t="shared" si="74"/>
        <v>0</v>
      </c>
    </row>
    <row r="794" spans="1:27" ht="26.1" customHeight="1" thickTop="1" thickBot="1">
      <c r="A794" s="32"/>
      <c r="B794" s="33"/>
      <c r="C794" s="32"/>
      <c r="D794" s="218"/>
      <c r="E794" s="219"/>
      <c r="F794" s="220"/>
      <c r="G794" s="34"/>
      <c r="H794" s="221"/>
      <c r="I794" s="2"/>
      <c r="J794" s="221"/>
      <c r="K794" s="2"/>
      <c r="L794" s="221"/>
      <c r="M794" s="2"/>
      <c r="N794" s="221"/>
      <c r="O794" s="2"/>
      <c r="P794" s="221"/>
      <c r="Q794" s="2"/>
      <c r="R794" s="221"/>
      <c r="S794" s="2"/>
      <c r="T794" s="169" t="str">
        <f t="shared" si="75"/>
        <v/>
      </c>
      <c r="U794" s="39" t="str">
        <f t="shared" si="76"/>
        <v/>
      </c>
      <c r="V794" s="170"/>
      <c r="W794" s="40"/>
      <c r="X794" s="41" t="str">
        <f t="shared" si="77"/>
        <v/>
      </c>
      <c r="Y794" s="205" t="str">
        <f t="shared" si="72"/>
        <v/>
      </c>
      <c r="Z794" s="205" t="str">
        <f t="shared" si="73"/>
        <v/>
      </c>
      <c r="AA794" s="163">
        <f t="shared" si="74"/>
        <v>0</v>
      </c>
    </row>
    <row r="795" spans="1:27" ht="26.1" customHeight="1" thickTop="1" thickBot="1">
      <c r="A795" s="32"/>
      <c r="B795" s="33"/>
      <c r="C795" s="32"/>
      <c r="D795" s="218"/>
      <c r="E795" s="219"/>
      <c r="F795" s="220"/>
      <c r="G795" s="34"/>
      <c r="H795" s="221"/>
      <c r="I795" s="2"/>
      <c r="J795" s="221"/>
      <c r="K795" s="2"/>
      <c r="L795" s="221"/>
      <c r="M795" s="2"/>
      <c r="N795" s="221"/>
      <c r="O795" s="2"/>
      <c r="P795" s="221"/>
      <c r="Q795" s="2"/>
      <c r="R795" s="221"/>
      <c r="S795" s="2"/>
      <c r="T795" s="169" t="str">
        <f t="shared" si="75"/>
        <v/>
      </c>
      <c r="U795" s="39" t="str">
        <f t="shared" si="76"/>
        <v/>
      </c>
      <c r="V795" s="170"/>
      <c r="W795" s="40"/>
      <c r="X795" s="41" t="str">
        <f t="shared" si="77"/>
        <v/>
      </c>
      <c r="Y795" s="205" t="str">
        <f t="shared" si="72"/>
        <v/>
      </c>
      <c r="Z795" s="205" t="str">
        <f t="shared" si="73"/>
        <v/>
      </c>
      <c r="AA795" s="163">
        <f t="shared" si="74"/>
        <v>0</v>
      </c>
    </row>
    <row r="796" spans="1:27" ht="26.1" customHeight="1" thickTop="1" thickBot="1">
      <c r="A796" s="32"/>
      <c r="B796" s="33"/>
      <c r="C796" s="32"/>
      <c r="D796" s="218"/>
      <c r="E796" s="219"/>
      <c r="F796" s="220"/>
      <c r="G796" s="34"/>
      <c r="H796" s="221"/>
      <c r="I796" s="2"/>
      <c r="J796" s="221"/>
      <c r="K796" s="2"/>
      <c r="L796" s="221"/>
      <c r="M796" s="2"/>
      <c r="N796" s="221"/>
      <c r="O796" s="2"/>
      <c r="P796" s="221"/>
      <c r="Q796" s="2"/>
      <c r="R796" s="221"/>
      <c r="S796" s="2"/>
      <c r="T796" s="169" t="str">
        <f t="shared" si="75"/>
        <v/>
      </c>
      <c r="U796" s="39" t="str">
        <f t="shared" si="76"/>
        <v/>
      </c>
      <c r="V796" s="170"/>
      <c r="W796" s="40"/>
      <c r="X796" s="41" t="str">
        <f t="shared" si="77"/>
        <v/>
      </c>
      <c r="Y796" s="205" t="str">
        <f t="shared" si="72"/>
        <v/>
      </c>
      <c r="Z796" s="205" t="str">
        <f t="shared" si="73"/>
        <v/>
      </c>
      <c r="AA796" s="163">
        <f t="shared" si="74"/>
        <v>0</v>
      </c>
    </row>
    <row r="797" spans="1:27" ht="26.1" customHeight="1" thickTop="1" thickBot="1">
      <c r="A797" s="32"/>
      <c r="B797" s="33"/>
      <c r="C797" s="32"/>
      <c r="D797" s="218"/>
      <c r="E797" s="219"/>
      <c r="F797" s="220"/>
      <c r="G797" s="34"/>
      <c r="H797" s="221"/>
      <c r="I797" s="2"/>
      <c r="J797" s="221"/>
      <c r="K797" s="2"/>
      <c r="L797" s="221"/>
      <c r="M797" s="2"/>
      <c r="N797" s="221"/>
      <c r="O797" s="2"/>
      <c r="P797" s="221"/>
      <c r="Q797" s="2"/>
      <c r="R797" s="221"/>
      <c r="S797" s="2"/>
      <c r="T797" s="169" t="str">
        <f t="shared" si="75"/>
        <v/>
      </c>
      <c r="U797" s="39" t="str">
        <f t="shared" si="76"/>
        <v/>
      </c>
      <c r="V797" s="170"/>
      <c r="W797" s="40"/>
      <c r="X797" s="41" t="str">
        <f t="shared" si="77"/>
        <v/>
      </c>
      <c r="Y797" s="205" t="str">
        <f t="shared" si="72"/>
        <v/>
      </c>
      <c r="Z797" s="205" t="str">
        <f t="shared" si="73"/>
        <v/>
      </c>
      <c r="AA797" s="163">
        <f t="shared" si="74"/>
        <v>0</v>
      </c>
    </row>
    <row r="798" spans="1:27" ht="26.1" customHeight="1" thickTop="1" thickBot="1">
      <c r="A798" s="32"/>
      <c r="B798" s="33"/>
      <c r="C798" s="32"/>
      <c r="D798" s="218"/>
      <c r="E798" s="219"/>
      <c r="F798" s="220"/>
      <c r="G798" s="34"/>
      <c r="H798" s="221"/>
      <c r="I798" s="2"/>
      <c r="J798" s="221"/>
      <c r="K798" s="2"/>
      <c r="L798" s="221"/>
      <c r="M798" s="2"/>
      <c r="N798" s="221"/>
      <c r="O798" s="2"/>
      <c r="P798" s="221"/>
      <c r="Q798" s="2"/>
      <c r="R798" s="221"/>
      <c r="S798" s="2"/>
      <c r="T798" s="169" t="str">
        <f t="shared" si="75"/>
        <v/>
      </c>
      <c r="U798" s="39" t="str">
        <f t="shared" si="76"/>
        <v/>
      </c>
      <c r="V798" s="170"/>
      <c r="W798" s="40"/>
      <c r="X798" s="41" t="str">
        <f t="shared" si="77"/>
        <v/>
      </c>
      <c r="Y798" s="205" t="str">
        <f t="shared" si="72"/>
        <v/>
      </c>
      <c r="Z798" s="205" t="str">
        <f t="shared" si="73"/>
        <v/>
      </c>
      <c r="AA798" s="163">
        <f t="shared" si="74"/>
        <v>0</v>
      </c>
    </row>
    <row r="799" spans="1:27" ht="26.1" customHeight="1" thickTop="1" thickBot="1">
      <c r="A799" s="32"/>
      <c r="B799" s="33"/>
      <c r="C799" s="32"/>
      <c r="D799" s="218"/>
      <c r="E799" s="219"/>
      <c r="F799" s="220"/>
      <c r="G799" s="34"/>
      <c r="H799" s="221"/>
      <c r="I799" s="2"/>
      <c r="J799" s="221"/>
      <c r="K799" s="2"/>
      <c r="L799" s="221"/>
      <c r="M799" s="2"/>
      <c r="N799" s="221"/>
      <c r="O799" s="2"/>
      <c r="P799" s="221"/>
      <c r="Q799" s="2"/>
      <c r="R799" s="221"/>
      <c r="S799" s="2"/>
      <c r="T799" s="169" t="str">
        <f t="shared" si="75"/>
        <v/>
      </c>
      <c r="U799" s="39" t="str">
        <f t="shared" si="76"/>
        <v/>
      </c>
      <c r="V799" s="170"/>
      <c r="W799" s="40"/>
      <c r="X799" s="41" t="str">
        <f t="shared" si="77"/>
        <v/>
      </c>
      <c r="Y799" s="205" t="str">
        <f t="shared" si="72"/>
        <v/>
      </c>
      <c r="Z799" s="205" t="str">
        <f t="shared" si="73"/>
        <v/>
      </c>
      <c r="AA799" s="163">
        <f t="shared" si="74"/>
        <v>0</v>
      </c>
    </row>
    <row r="800" spans="1:27" ht="26.1" customHeight="1" thickTop="1" thickBot="1">
      <c r="A800" s="32"/>
      <c r="B800" s="33"/>
      <c r="C800" s="32"/>
      <c r="D800" s="218"/>
      <c r="E800" s="219"/>
      <c r="F800" s="220"/>
      <c r="G800" s="34"/>
      <c r="H800" s="221"/>
      <c r="I800" s="2"/>
      <c r="J800" s="221"/>
      <c r="K800" s="2"/>
      <c r="L800" s="221"/>
      <c r="M800" s="2"/>
      <c r="N800" s="221"/>
      <c r="O800" s="2"/>
      <c r="P800" s="221"/>
      <c r="Q800" s="2"/>
      <c r="R800" s="221"/>
      <c r="S800" s="2"/>
      <c r="T800" s="169" t="str">
        <f t="shared" si="75"/>
        <v/>
      </c>
      <c r="U800" s="39" t="str">
        <f t="shared" si="76"/>
        <v/>
      </c>
      <c r="V800" s="170"/>
      <c r="W800" s="40"/>
      <c r="X800" s="41" t="str">
        <f t="shared" si="77"/>
        <v/>
      </c>
      <c r="Y800" s="205" t="str">
        <f t="shared" si="72"/>
        <v/>
      </c>
      <c r="Z800" s="205" t="str">
        <f t="shared" si="73"/>
        <v/>
      </c>
      <c r="AA800" s="163">
        <f t="shared" si="74"/>
        <v>0</v>
      </c>
    </row>
    <row r="801" spans="1:27" ht="26.1" customHeight="1" thickTop="1" thickBot="1">
      <c r="A801" s="32"/>
      <c r="B801" s="33"/>
      <c r="C801" s="32"/>
      <c r="D801" s="218"/>
      <c r="E801" s="219"/>
      <c r="F801" s="220"/>
      <c r="G801" s="34"/>
      <c r="H801" s="221"/>
      <c r="I801" s="2"/>
      <c r="J801" s="221"/>
      <c r="K801" s="2"/>
      <c r="L801" s="221"/>
      <c r="M801" s="2"/>
      <c r="N801" s="221"/>
      <c r="O801" s="2"/>
      <c r="P801" s="221"/>
      <c r="Q801" s="2"/>
      <c r="R801" s="221"/>
      <c r="S801" s="2"/>
      <c r="T801" s="169" t="str">
        <f t="shared" si="75"/>
        <v/>
      </c>
      <c r="U801" s="39" t="str">
        <f t="shared" si="76"/>
        <v/>
      </c>
      <c r="V801" s="170"/>
      <c r="W801" s="40"/>
      <c r="X801" s="41" t="str">
        <f t="shared" si="77"/>
        <v/>
      </c>
      <c r="Y801" s="205" t="str">
        <f t="shared" si="72"/>
        <v/>
      </c>
      <c r="Z801" s="205" t="str">
        <f t="shared" si="73"/>
        <v/>
      </c>
      <c r="AA801" s="163">
        <f t="shared" si="74"/>
        <v>0</v>
      </c>
    </row>
    <row r="802" spans="1:27" ht="26.1" customHeight="1" thickTop="1" thickBot="1">
      <c r="A802" s="32"/>
      <c r="B802" s="33"/>
      <c r="C802" s="32"/>
      <c r="D802" s="218"/>
      <c r="E802" s="219"/>
      <c r="F802" s="220"/>
      <c r="G802" s="34"/>
      <c r="H802" s="221"/>
      <c r="I802" s="2"/>
      <c r="J802" s="221"/>
      <c r="K802" s="2"/>
      <c r="L802" s="221"/>
      <c r="M802" s="2"/>
      <c r="N802" s="221"/>
      <c r="O802" s="2"/>
      <c r="P802" s="221"/>
      <c r="Q802" s="2"/>
      <c r="R802" s="221"/>
      <c r="S802" s="2"/>
      <c r="T802" s="169" t="str">
        <f t="shared" si="75"/>
        <v/>
      </c>
      <c r="U802" s="39" t="str">
        <f t="shared" si="76"/>
        <v/>
      </c>
      <c r="V802" s="170"/>
      <c r="W802" s="40"/>
      <c r="X802" s="41" t="str">
        <f t="shared" si="77"/>
        <v/>
      </c>
      <c r="Y802" s="205" t="str">
        <f t="shared" si="72"/>
        <v/>
      </c>
      <c r="Z802" s="205" t="str">
        <f t="shared" si="73"/>
        <v/>
      </c>
      <c r="AA802" s="163">
        <f t="shared" si="74"/>
        <v>0</v>
      </c>
    </row>
    <row r="803" spans="1:27" ht="26.1" customHeight="1" thickTop="1" thickBot="1">
      <c r="A803" s="32"/>
      <c r="B803" s="33"/>
      <c r="C803" s="32"/>
      <c r="D803" s="218"/>
      <c r="E803" s="219"/>
      <c r="F803" s="220"/>
      <c r="G803" s="34"/>
      <c r="H803" s="221"/>
      <c r="I803" s="2"/>
      <c r="J803" s="221"/>
      <c r="K803" s="2"/>
      <c r="L803" s="221"/>
      <c r="M803" s="2"/>
      <c r="N803" s="221"/>
      <c r="O803" s="2"/>
      <c r="P803" s="221"/>
      <c r="Q803" s="2"/>
      <c r="R803" s="221"/>
      <c r="S803" s="2"/>
      <c r="T803" s="169" t="str">
        <f t="shared" si="75"/>
        <v/>
      </c>
      <c r="U803" s="39" t="str">
        <f t="shared" si="76"/>
        <v/>
      </c>
      <c r="V803" s="170"/>
      <c r="W803" s="40"/>
      <c r="X803" s="41" t="str">
        <f t="shared" si="77"/>
        <v/>
      </c>
      <c r="Y803" s="205" t="str">
        <f t="shared" si="72"/>
        <v/>
      </c>
      <c r="Z803" s="205" t="str">
        <f t="shared" si="73"/>
        <v/>
      </c>
      <c r="AA803" s="163">
        <f t="shared" si="74"/>
        <v>0</v>
      </c>
    </row>
    <row r="804" spans="1:27" ht="26.1" customHeight="1" thickTop="1" thickBot="1">
      <c r="A804" s="32"/>
      <c r="B804" s="33"/>
      <c r="C804" s="32"/>
      <c r="D804" s="218"/>
      <c r="E804" s="219"/>
      <c r="F804" s="220"/>
      <c r="G804" s="34"/>
      <c r="H804" s="221"/>
      <c r="I804" s="2"/>
      <c r="J804" s="221"/>
      <c r="K804" s="2"/>
      <c r="L804" s="221"/>
      <c r="M804" s="2"/>
      <c r="N804" s="221"/>
      <c r="O804" s="2"/>
      <c r="P804" s="221"/>
      <c r="Q804" s="2"/>
      <c r="R804" s="221"/>
      <c r="S804" s="2"/>
      <c r="T804" s="169" t="str">
        <f t="shared" si="75"/>
        <v/>
      </c>
      <c r="U804" s="39" t="str">
        <f t="shared" si="76"/>
        <v/>
      </c>
      <c r="V804" s="170"/>
      <c r="W804" s="40"/>
      <c r="X804" s="41" t="str">
        <f t="shared" si="77"/>
        <v/>
      </c>
      <c r="Y804" s="205" t="str">
        <f t="shared" si="72"/>
        <v/>
      </c>
      <c r="Z804" s="205" t="str">
        <f t="shared" si="73"/>
        <v/>
      </c>
      <c r="AA804" s="163">
        <f t="shared" si="74"/>
        <v>0</v>
      </c>
    </row>
    <row r="805" spans="1:27" ht="26.1" customHeight="1" thickTop="1" thickBot="1">
      <c r="A805" s="32"/>
      <c r="B805" s="33"/>
      <c r="C805" s="32"/>
      <c r="D805" s="218"/>
      <c r="E805" s="219"/>
      <c r="F805" s="220"/>
      <c r="G805" s="34"/>
      <c r="H805" s="221"/>
      <c r="I805" s="2"/>
      <c r="J805" s="221"/>
      <c r="K805" s="2"/>
      <c r="L805" s="221"/>
      <c r="M805" s="2"/>
      <c r="N805" s="221"/>
      <c r="O805" s="2"/>
      <c r="P805" s="221"/>
      <c r="Q805" s="2"/>
      <c r="R805" s="221"/>
      <c r="S805" s="2"/>
      <c r="T805" s="169" t="str">
        <f t="shared" si="75"/>
        <v/>
      </c>
      <c r="U805" s="39" t="str">
        <f t="shared" si="76"/>
        <v/>
      </c>
      <c r="V805" s="170"/>
      <c r="W805" s="40"/>
      <c r="X805" s="41" t="str">
        <f t="shared" si="77"/>
        <v/>
      </c>
      <c r="Y805" s="205" t="str">
        <f t="shared" si="72"/>
        <v/>
      </c>
      <c r="Z805" s="205" t="str">
        <f t="shared" si="73"/>
        <v/>
      </c>
      <c r="AA805" s="163">
        <f t="shared" si="74"/>
        <v>0</v>
      </c>
    </row>
    <row r="806" spans="1:27" ht="26.1" customHeight="1" thickTop="1" thickBot="1">
      <c r="A806" s="32"/>
      <c r="B806" s="33"/>
      <c r="C806" s="32"/>
      <c r="D806" s="218"/>
      <c r="E806" s="219"/>
      <c r="F806" s="220"/>
      <c r="G806" s="34"/>
      <c r="H806" s="221"/>
      <c r="I806" s="2"/>
      <c r="J806" s="221"/>
      <c r="K806" s="2"/>
      <c r="L806" s="221"/>
      <c r="M806" s="2"/>
      <c r="N806" s="221"/>
      <c r="O806" s="2"/>
      <c r="P806" s="221"/>
      <c r="Q806" s="2"/>
      <c r="R806" s="221"/>
      <c r="S806" s="2"/>
      <c r="T806" s="169" t="str">
        <f t="shared" si="75"/>
        <v/>
      </c>
      <c r="U806" s="39" t="str">
        <f t="shared" si="76"/>
        <v/>
      </c>
      <c r="V806" s="170"/>
      <c r="W806" s="40"/>
      <c r="X806" s="41" t="str">
        <f t="shared" si="77"/>
        <v/>
      </c>
      <c r="Y806" s="205" t="str">
        <f t="shared" si="72"/>
        <v/>
      </c>
      <c r="Z806" s="205" t="str">
        <f t="shared" si="73"/>
        <v/>
      </c>
      <c r="AA806" s="163">
        <f t="shared" si="74"/>
        <v>0</v>
      </c>
    </row>
    <row r="807" spans="1:27" ht="26.1" customHeight="1" thickTop="1" thickBot="1">
      <c r="A807" s="32"/>
      <c r="B807" s="33"/>
      <c r="C807" s="32"/>
      <c r="D807" s="218"/>
      <c r="E807" s="219"/>
      <c r="F807" s="220"/>
      <c r="G807" s="34"/>
      <c r="H807" s="221"/>
      <c r="I807" s="2"/>
      <c r="J807" s="221"/>
      <c r="K807" s="2"/>
      <c r="L807" s="221"/>
      <c r="M807" s="2"/>
      <c r="N807" s="221"/>
      <c r="O807" s="2"/>
      <c r="P807" s="221"/>
      <c r="Q807" s="2"/>
      <c r="R807" s="221"/>
      <c r="S807" s="2"/>
      <c r="T807" s="169" t="str">
        <f t="shared" si="75"/>
        <v/>
      </c>
      <c r="U807" s="39" t="str">
        <f t="shared" si="76"/>
        <v/>
      </c>
      <c r="V807" s="170"/>
      <c r="W807" s="40"/>
      <c r="X807" s="41" t="str">
        <f t="shared" si="77"/>
        <v/>
      </c>
      <c r="Y807" s="205" t="str">
        <f t="shared" si="72"/>
        <v/>
      </c>
      <c r="Z807" s="205" t="str">
        <f t="shared" si="73"/>
        <v/>
      </c>
      <c r="AA807" s="163">
        <f t="shared" si="74"/>
        <v>0</v>
      </c>
    </row>
    <row r="808" spans="1:27" ht="26.1" customHeight="1" thickTop="1" thickBot="1">
      <c r="A808" s="32"/>
      <c r="B808" s="33"/>
      <c r="C808" s="32"/>
      <c r="D808" s="218"/>
      <c r="E808" s="219"/>
      <c r="F808" s="220"/>
      <c r="G808" s="34"/>
      <c r="H808" s="221"/>
      <c r="I808" s="2"/>
      <c r="J808" s="221"/>
      <c r="K808" s="2"/>
      <c r="L808" s="221"/>
      <c r="M808" s="2"/>
      <c r="N808" s="221"/>
      <c r="O808" s="2"/>
      <c r="P808" s="221"/>
      <c r="Q808" s="2"/>
      <c r="R808" s="221"/>
      <c r="S808" s="2"/>
      <c r="T808" s="169" t="str">
        <f t="shared" si="75"/>
        <v/>
      </c>
      <c r="U808" s="39" t="str">
        <f t="shared" si="76"/>
        <v/>
      </c>
      <c r="V808" s="170"/>
      <c r="W808" s="40"/>
      <c r="X808" s="41" t="str">
        <f t="shared" si="77"/>
        <v/>
      </c>
      <c r="Y808" s="205" t="str">
        <f t="shared" si="72"/>
        <v/>
      </c>
      <c r="Z808" s="205" t="str">
        <f t="shared" si="73"/>
        <v/>
      </c>
      <c r="AA808" s="163">
        <f t="shared" si="74"/>
        <v>0</v>
      </c>
    </row>
    <row r="809" spans="1:27" ht="26.1" customHeight="1" thickTop="1" thickBot="1">
      <c r="A809" s="32"/>
      <c r="B809" s="33"/>
      <c r="C809" s="32"/>
      <c r="D809" s="218"/>
      <c r="E809" s="219"/>
      <c r="F809" s="220"/>
      <c r="G809" s="34"/>
      <c r="H809" s="221"/>
      <c r="I809" s="2"/>
      <c r="J809" s="221"/>
      <c r="K809" s="2"/>
      <c r="L809" s="221"/>
      <c r="M809" s="2"/>
      <c r="N809" s="221"/>
      <c r="O809" s="2"/>
      <c r="P809" s="221"/>
      <c r="Q809" s="2"/>
      <c r="R809" s="221"/>
      <c r="S809" s="2"/>
      <c r="T809" s="169" t="str">
        <f t="shared" si="75"/>
        <v/>
      </c>
      <c r="U809" s="39" t="str">
        <f t="shared" si="76"/>
        <v/>
      </c>
      <c r="V809" s="170"/>
      <c r="W809" s="40"/>
      <c r="X809" s="41" t="str">
        <f t="shared" si="77"/>
        <v/>
      </c>
      <c r="Y809" s="205" t="str">
        <f t="shared" si="72"/>
        <v/>
      </c>
      <c r="Z809" s="205" t="str">
        <f t="shared" si="73"/>
        <v/>
      </c>
      <c r="AA809" s="163">
        <f t="shared" si="74"/>
        <v>0</v>
      </c>
    </row>
    <row r="810" spans="1:27" ht="26.1" customHeight="1" thickTop="1" thickBot="1">
      <c r="A810" s="32"/>
      <c r="B810" s="33"/>
      <c r="C810" s="32"/>
      <c r="D810" s="218"/>
      <c r="E810" s="219"/>
      <c r="F810" s="220"/>
      <c r="G810" s="34"/>
      <c r="H810" s="221"/>
      <c r="I810" s="2"/>
      <c r="J810" s="221"/>
      <c r="K810" s="2"/>
      <c r="L810" s="221"/>
      <c r="M810" s="2"/>
      <c r="N810" s="221"/>
      <c r="O810" s="2"/>
      <c r="P810" s="221"/>
      <c r="Q810" s="2"/>
      <c r="R810" s="221"/>
      <c r="S810" s="2"/>
      <c r="T810" s="169" t="str">
        <f t="shared" si="75"/>
        <v/>
      </c>
      <c r="U810" s="39" t="str">
        <f t="shared" si="76"/>
        <v/>
      </c>
      <c r="V810" s="170"/>
      <c r="W810" s="40"/>
      <c r="X810" s="41" t="str">
        <f t="shared" si="77"/>
        <v/>
      </c>
      <c r="Y810" s="205" t="str">
        <f t="shared" si="72"/>
        <v/>
      </c>
      <c r="Z810" s="205" t="str">
        <f t="shared" si="73"/>
        <v/>
      </c>
      <c r="AA810" s="163">
        <f t="shared" si="74"/>
        <v>0</v>
      </c>
    </row>
    <row r="811" spans="1:27" ht="26.1" customHeight="1" thickTop="1" thickBot="1">
      <c r="A811" s="32"/>
      <c r="B811" s="33"/>
      <c r="C811" s="32"/>
      <c r="D811" s="218"/>
      <c r="E811" s="219"/>
      <c r="F811" s="220"/>
      <c r="G811" s="34"/>
      <c r="H811" s="221"/>
      <c r="I811" s="2"/>
      <c r="J811" s="221"/>
      <c r="K811" s="2"/>
      <c r="L811" s="221"/>
      <c r="M811" s="2"/>
      <c r="N811" s="221"/>
      <c r="O811" s="2"/>
      <c r="P811" s="221"/>
      <c r="Q811" s="2"/>
      <c r="R811" s="221"/>
      <c r="S811" s="2"/>
      <c r="T811" s="169" t="str">
        <f t="shared" si="75"/>
        <v/>
      </c>
      <c r="U811" s="39" t="str">
        <f t="shared" si="76"/>
        <v/>
      </c>
      <c r="V811" s="170"/>
      <c r="W811" s="40"/>
      <c r="X811" s="41" t="str">
        <f t="shared" si="77"/>
        <v/>
      </c>
      <c r="Y811" s="205" t="str">
        <f t="shared" si="72"/>
        <v/>
      </c>
      <c r="Z811" s="205" t="str">
        <f t="shared" si="73"/>
        <v/>
      </c>
      <c r="AA811" s="163">
        <f t="shared" si="74"/>
        <v>0</v>
      </c>
    </row>
    <row r="812" spans="1:27" ht="26.1" customHeight="1" thickTop="1" thickBot="1">
      <c r="A812" s="32"/>
      <c r="B812" s="33"/>
      <c r="C812" s="32"/>
      <c r="D812" s="218"/>
      <c r="E812" s="219"/>
      <c r="F812" s="220"/>
      <c r="G812" s="34"/>
      <c r="H812" s="221"/>
      <c r="I812" s="2"/>
      <c r="J812" s="221"/>
      <c r="K812" s="2"/>
      <c r="L812" s="221"/>
      <c r="M812" s="2"/>
      <c r="N812" s="221"/>
      <c r="O812" s="2"/>
      <c r="P812" s="221"/>
      <c r="Q812" s="2"/>
      <c r="R812" s="221"/>
      <c r="S812" s="2"/>
      <c r="T812" s="169" t="str">
        <f t="shared" si="75"/>
        <v/>
      </c>
      <c r="U812" s="39" t="str">
        <f t="shared" si="76"/>
        <v/>
      </c>
      <c r="V812" s="170"/>
      <c r="W812" s="40"/>
      <c r="X812" s="41" t="str">
        <f t="shared" si="77"/>
        <v/>
      </c>
      <c r="Y812" s="205" t="str">
        <f t="shared" si="72"/>
        <v/>
      </c>
      <c r="Z812" s="205" t="str">
        <f t="shared" si="73"/>
        <v/>
      </c>
      <c r="AA812" s="163">
        <f t="shared" si="74"/>
        <v>0</v>
      </c>
    </row>
    <row r="813" spans="1:27" ht="26.1" customHeight="1" thickTop="1" thickBot="1">
      <c r="A813" s="32"/>
      <c r="B813" s="33"/>
      <c r="C813" s="32"/>
      <c r="D813" s="218"/>
      <c r="E813" s="219"/>
      <c r="F813" s="220"/>
      <c r="G813" s="34"/>
      <c r="H813" s="221"/>
      <c r="I813" s="2"/>
      <c r="J813" s="221"/>
      <c r="K813" s="2"/>
      <c r="L813" s="221"/>
      <c r="M813" s="2"/>
      <c r="N813" s="221"/>
      <c r="O813" s="2"/>
      <c r="P813" s="221"/>
      <c r="Q813" s="2"/>
      <c r="R813" s="221"/>
      <c r="S813" s="2"/>
      <c r="T813" s="169" t="str">
        <f>IF(AND(COUNTA(I813,K813,M813,O813,Q813,S813)=0,COUNTA(H813,J813,L813,N813,P813,R813)=6),"x","")</f>
        <v/>
      </c>
      <c r="U813" s="39" t="str">
        <f>IF(COUNTA(I813,K813,M813,O813,Q813,S813)=1,"x","")</f>
        <v/>
      </c>
      <c r="V813" s="170"/>
      <c r="W813" s="40"/>
      <c r="X813" s="41" t="str">
        <f t="shared" si="77"/>
        <v/>
      </c>
      <c r="Y813" s="205" t="str">
        <f t="shared" si="72"/>
        <v/>
      </c>
      <c r="Z813" s="205" t="str">
        <f t="shared" si="73"/>
        <v/>
      </c>
      <c r="AA813" s="163">
        <f t="shared" si="74"/>
        <v>0</v>
      </c>
    </row>
    <row r="814" spans="1:27" ht="24" customHeight="1" thickTop="1"/>
    <row r="815" spans="1:27" ht="24" customHeight="1"/>
    <row r="816" spans="1:27" ht="24" customHeight="1"/>
    <row r="817" ht="24" customHeight="1"/>
    <row r="818" ht="24" customHeight="1"/>
    <row r="819" ht="24" customHeight="1"/>
    <row r="820" ht="24" customHeight="1"/>
  </sheetData>
  <sheetProtection sheet="1" objects="1" scenarios="1"/>
  <mergeCells count="43">
    <mergeCell ref="B1:D1"/>
    <mergeCell ref="A2:D2"/>
    <mergeCell ref="H2:K2"/>
    <mergeCell ref="W3:X3"/>
    <mergeCell ref="H4:S4"/>
    <mergeCell ref="A8:B8"/>
    <mergeCell ref="C8:F8"/>
    <mergeCell ref="H8:I9"/>
    <mergeCell ref="J8:O8"/>
    <mergeCell ref="P8:S8"/>
    <mergeCell ref="A9:B9"/>
    <mergeCell ref="C9:F9"/>
    <mergeCell ref="J9:K9"/>
    <mergeCell ref="L9:M9"/>
    <mergeCell ref="N9:O9"/>
    <mergeCell ref="H5:K7"/>
    <mergeCell ref="L5:O7"/>
    <mergeCell ref="P5:S7"/>
    <mergeCell ref="R11:S11"/>
    <mergeCell ref="V8:W8"/>
    <mergeCell ref="P9:S9"/>
    <mergeCell ref="T9:U9"/>
    <mergeCell ref="V9:W9"/>
    <mergeCell ref="T8:U8"/>
    <mergeCell ref="T11:U12"/>
    <mergeCell ref="V11:V12"/>
    <mergeCell ref="W11:W12"/>
    <mergeCell ref="X11:X12"/>
    <mergeCell ref="E12:F12"/>
    <mergeCell ref="J12:K12"/>
    <mergeCell ref="L12:M12"/>
    <mergeCell ref="N12:O12"/>
    <mergeCell ref="P12:Q12"/>
    <mergeCell ref="R12:S12"/>
    <mergeCell ref="H10:I12"/>
    <mergeCell ref="J10:K11"/>
    <mergeCell ref="L10:O10"/>
    <mergeCell ref="P10:S10"/>
    <mergeCell ref="T10:W10"/>
    <mergeCell ref="E11:F11"/>
    <mergeCell ref="L11:M11"/>
    <mergeCell ref="N11:O11"/>
    <mergeCell ref="P11:Q11"/>
  </mergeCells>
  <conditionalFormatting sqref="X1">
    <cfRule type="cellIs" dxfId="25" priority="3" stopIfTrue="1" operator="equal">
      <formula>"Fehler"</formula>
    </cfRule>
  </conditionalFormatting>
  <conditionalFormatting sqref="N14:N813 P14:P813 J14:J813 R14:R813 H14:H813 L14:L813">
    <cfRule type="expression" dxfId="24" priority="4" stopIfTrue="1">
      <formula>COUNTA(H14,I14)&gt;1</formula>
    </cfRule>
  </conditionalFormatting>
  <conditionalFormatting sqref="W14:W813">
    <cfRule type="expression" dxfId="23" priority="5" stopIfTrue="1">
      <formula>AND(OR(U14="x",V14="x"),W14="")</formula>
    </cfRule>
  </conditionalFormatting>
  <conditionalFormatting sqref="T14:T813">
    <cfRule type="expression" dxfId="22" priority="6" stopIfTrue="1">
      <formula>COUNTIF(T14:U14,"x")=2</formula>
    </cfRule>
  </conditionalFormatting>
  <conditionalFormatting sqref="G1 I1">
    <cfRule type="cellIs" dxfId="21" priority="7" stopIfTrue="1" operator="equal">
      <formula>"Fehler"</formula>
    </cfRule>
  </conditionalFormatting>
  <conditionalFormatting sqref="U14:U813">
    <cfRule type="expression" dxfId="20" priority="8" stopIfTrue="1">
      <formula>COUNTIF(T14:U14,"x")=2</formula>
    </cfRule>
  </conditionalFormatting>
  <conditionalFormatting sqref="V14:V813">
    <cfRule type="expression" dxfId="19" priority="9" stopIfTrue="1">
      <formula>AND(OR(T14="x",U14="x"),V14="")</formula>
    </cfRule>
  </conditionalFormatting>
  <conditionalFormatting sqref="G14:G813">
    <cfRule type="expression" dxfId="18" priority="10" stopIfTrue="1">
      <formula>AND(COUNTIF(E14:F14,"x")&gt;0,G14="",COUNTIF(T14:U14,"x")&gt;0)</formula>
    </cfRule>
  </conditionalFormatting>
  <conditionalFormatting sqref="E14:E813">
    <cfRule type="expression" dxfId="17" priority="11" stopIfTrue="1">
      <formula>AND(E14&gt;0,F14&gt;0)</formula>
    </cfRule>
    <cfRule type="expression" dxfId="16" priority="12" stopIfTrue="1">
      <formula>AND(COUNTIF(E14:F14,"x")=0,G14&gt;0)</formula>
    </cfRule>
  </conditionalFormatting>
  <conditionalFormatting sqref="F14:F813">
    <cfRule type="expression" dxfId="15" priority="13" stopIfTrue="1">
      <formula>AND(E14&gt;0,F14&gt;0)</formula>
    </cfRule>
    <cfRule type="expression" dxfId="14" priority="14" stopIfTrue="1">
      <formula>AND(COUNTIF(E14:F14,"x")=0,G14&gt;0)</formula>
    </cfRule>
  </conditionalFormatting>
  <conditionalFormatting sqref="K14:K813 M14:M813 O14:O813 Q14:Q813 S14:S813 I14:I813">
    <cfRule type="expression" dxfId="13" priority="15" stopIfTrue="1">
      <formula>AND(I14="x",COUNTA($I14,$K14,$M14,$O14,$Q14,$S14)&gt;1)</formula>
    </cfRule>
  </conditionalFormatting>
  <conditionalFormatting sqref="Y14:Y813">
    <cfRule type="expression" dxfId="12" priority="16" stopIfTrue="1">
      <formula>AND(G14="Boiler",#REF!&gt;24)</formula>
    </cfRule>
  </conditionalFormatting>
  <conditionalFormatting sqref="T9">
    <cfRule type="expression" dxfId="11" priority="17" stopIfTrue="1">
      <formula>$V$9="nein"</formula>
    </cfRule>
  </conditionalFormatting>
  <conditionalFormatting sqref="W1">
    <cfRule type="cellIs" dxfId="0" priority="1" stopIfTrue="1" operator="equal">
      <formula>"Fehler"</formula>
    </cfRule>
  </conditionalFormatting>
  <printOptions horizontalCentered="1"/>
  <pageMargins left="0.35" right="0.36" top="0.39" bottom="0.31496062992125984" header="0.19685039370078741" footer="0.11811023622047245"/>
  <pageSetup paperSize="9" scale="85" orientation="landscape" horizontalDpi="4294967294" verticalDpi="4294967294" r:id="rId1"/>
  <headerFooter alignWithMargins="0">
    <oddFooter xml:space="preserve">&amp;LFormat-Update von J. Faber am 20.04.2017&amp;C&amp;A&amp;RSeite &amp;P von &amp;N </oddFooter>
  </headerFooter>
  <drawing r:id="rId2"/>
  <legacyDrawing r:id="rId3"/>
  <oleObjects>
    <mc:AlternateContent xmlns:mc="http://schemas.openxmlformats.org/markup-compatibility/2006">
      <mc:Choice Requires="x14">
        <oleObject progId="MS_ClipArt_Gallery" shapeId="77825" r:id="rId4">
          <objectPr defaultSize="0" autoPict="0" r:id="rId5">
            <anchor moveWithCells="1">
              <from>
                <xdr:col>7</xdr:col>
                <xdr:colOff>295275</xdr:colOff>
                <xdr:row>10</xdr:row>
                <xdr:rowOff>142875</xdr:rowOff>
              </from>
              <to>
                <xdr:col>8</xdr:col>
                <xdr:colOff>38100</xdr:colOff>
                <xdr:row>11</xdr:row>
                <xdr:rowOff>114300</xdr:rowOff>
              </to>
            </anchor>
          </objectPr>
        </oleObject>
      </mc:Choice>
      <mc:Fallback>
        <oleObject progId="MS_ClipArt_Gallery" shapeId="7782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58"/>
  <sheetViews>
    <sheetView showGridLines="0" showZeros="0" zoomScale="85" zoomScaleNormal="85" workbookViewId="0">
      <selection activeCell="D9" sqref="D9:J9"/>
    </sheetView>
  </sheetViews>
  <sheetFormatPr baseColWidth="10" defaultRowHeight="12.75"/>
  <cols>
    <col min="1" max="3" width="8.7109375" style="42" customWidth="1"/>
    <col min="4" max="5" width="4.7109375" style="42" customWidth="1"/>
    <col min="6" max="6" width="9" style="42" customWidth="1"/>
    <col min="7" max="10" width="8.7109375" style="42" customWidth="1"/>
    <col min="11" max="11" width="1.7109375" style="42" customWidth="1"/>
    <col min="12" max="12" width="11.5703125" style="42" customWidth="1"/>
    <col min="13" max="16384" width="11.42578125" style="42"/>
  </cols>
  <sheetData>
    <row r="1" spans="1:13">
      <c r="B1" s="43"/>
      <c r="C1" s="43"/>
      <c r="D1" s="44"/>
      <c r="E1" s="44"/>
      <c r="F1" s="45" t="s">
        <v>29</v>
      </c>
    </row>
    <row r="2" spans="1:13">
      <c r="B2" s="43"/>
      <c r="C2" s="43"/>
      <c r="D2" s="44"/>
      <c r="E2" s="44"/>
      <c r="F2" s="45" t="s">
        <v>30</v>
      </c>
    </row>
    <row r="3" spans="1:13">
      <c r="B3" s="43"/>
      <c r="C3" s="43"/>
      <c r="D3" s="44"/>
      <c r="E3" s="44"/>
      <c r="F3" s="45" t="s">
        <v>31</v>
      </c>
    </row>
    <row r="4" spans="1:13">
      <c r="B4" s="43"/>
      <c r="C4" s="44"/>
      <c r="D4" s="44"/>
      <c r="E4" s="44"/>
    </row>
    <row r="6" spans="1:13" s="50" customFormat="1" ht="20.25">
      <c r="A6" s="46" t="s">
        <v>49</v>
      </c>
      <c r="B6" s="47"/>
      <c r="C6" s="48"/>
      <c r="D6" s="48"/>
      <c r="E6" s="48"/>
      <c r="F6" s="49"/>
      <c r="G6" s="49"/>
      <c r="H6" s="49"/>
      <c r="I6" s="49"/>
      <c r="J6" s="49"/>
    </row>
    <row r="7" spans="1:13" ht="15" customHeight="1">
      <c r="B7" s="51"/>
      <c r="C7" s="51"/>
      <c r="D7" s="51"/>
      <c r="E7" s="51"/>
    </row>
    <row r="8" spans="1:13" ht="15" customHeight="1">
      <c r="A8" s="43"/>
      <c r="B8" s="52"/>
      <c r="C8" s="53" t="s">
        <v>50</v>
      </c>
      <c r="D8" s="465" t="str">
        <f>' Protokoll (3)'!A9&amp;' Protokoll (3)'!A9</f>
        <v/>
      </c>
      <c r="E8" s="463"/>
      <c r="F8" s="463"/>
      <c r="G8" s="131"/>
      <c r="H8" s="131"/>
      <c r="I8" s="131"/>
      <c r="J8" s="131"/>
    </row>
    <row r="9" spans="1:13" ht="15" customHeight="1">
      <c r="A9" s="43"/>
      <c r="B9" s="52"/>
      <c r="C9" s="53" t="s">
        <v>51</v>
      </c>
      <c r="D9" s="466">
        <f>' Protokoll (3)'!C9</f>
        <v>0</v>
      </c>
      <c r="E9" s="466"/>
      <c r="F9" s="466"/>
      <c r="G9" s="466"/>
      <c r="H9" s="466"/>
      <c r="I9" s="466"/>
      <c r="J9" s="466"/>
    </row>
    <row r="10" spans="1:13" ht="15" customHeight="1">
      <c r="A10" s="43"/>
      <c r="B10" s="52"/>
      <c r="C10" s="54" t="s">
        <v>52</v>
      </c>
      <c r="D10" s="465" t="str">
        <f>' Protokoll (3)'!F9&amp;' Protokoll (3)'!G9</f>
        <v/>
      </c>
      <c r="E10" s="465"/>
      <c r="F10" s="465"/>
      <c r="G10" s="465"/>
      <c r="H10" s="465"/>
      <c r="I10" s="465"/>
      <c r="J10" s="465"/>
    </row>
    <row r="11" spans="1:13" ht="15" customHeight="1">
      <c r="A11" s="43"/>
      <c r="B11" s="52"/>
      <c r="C11" s="53" t="s">
        <v>32</v>
      </c>
      <c r="D11" s="463">
        <f>' Protokoll (3)'!V9</f>
        <v>0</v>
      </c>
      <c r="E11" s="463"/>
      <c r="F11" s="463"/>
      <c r="G11" s="463"/>
      <c r="H11" s="463"/>
      <c r="I11" s="463"/>
      <c r="J11" s="463"/>
    </row>
    <row r="12" spans="1:13" ht="15" customHeight="1">
      <c r="A12" s="43"/>
      <c r="B12" s="52"/>
      <c r="C12" s="53" t="s">
        <v>33</v>
      </c>
      <c r="D12" s="463">
        <f>' Protokoll (3)'!C14</f>
        <v>0</v>
      </c>
      <c r="E12" s="463"/>
      <c r="F12" s="463"/>
      <c r="G12" s="463"/>
      <c r="H12" s="463"/>
      <c r="I12" s="463"/>
      <c r="J12" s="463"/>
      <c r="M12" s="132"/>
    </row>
    <row r="13" spans="1:13" ht="15" customHeight="1">
      <c r="A13" s="43"/>
      <c r="B13" s="52"/>
      <c r="C13" s="53" t="s">
        <v>34</v>
      </c>
      <c r="D13" s="464" t="str">
        <f>' Protokoll (3)'!V2</f>
        <v/>
      </c>
      <c r="E13" s="464"/>
      <c r="F13" s="464"/>
      <c r="G13" s="464"/>
      <c r="H13" s="131"/>
      <c r="I13" s="131"/>
      <c r="J13" s="131"/>
    </row>
    <row r="14" spans="1:13" ht="15" customHeight="1">
      <c r="A14" s="43"/>
      <c r="B14" s="52"/>
      <c r="C14" s="53" t="s">
        <v>35</v>
      </c>
      <c r="D14" s="462" t="str">
        <f>IF(D12=0,"",IF(D12="Büro",24,12))</f>
        <v/>
      </c>
      <c r="E14" s="462"/>
      <c r="F14" s="462"/>
      <c r="G14" s="131"/>
      <c r="H14" s="131"/>
      <c r="I14" s="131"/>
      <c r="J14" s="131"/>
    </row>
    <row r="15" spans="1:13" ht="15" customHeight="1"/>
    <row r="16" spans="1:13" ht="15" customHeight="1">
      <c r="D16" s="55"/>
      <c r="E16" s="55"/>
      <c r="F16" s="56" t="s">
        <v>37</v>
      </c>
      <c r="G16" s="57"/>
    </row>
    <row r="17" spans="1:15" ht="15" customHeight="1">
      <c r="D17" s="55"/>
      <c r="E17" s="58"/>
      <c r="F17" s="133" t="e">
        <f>IF(' Protokoll (3)'!Y1="FEHLER","FEHLER",' Protokoll (3)'!Y1-' Protokoll (3)'!Y2)</f>
        <v>#VALUE!</v>
      </c>
      <c r="G17" s="59"/>
    </row>
    <row r="18" spans="1:15" ht="15" customHeight="1"/>
    <row r="19" spans="1:15" ht="15" customHeight="1"/>
    <row r="20" spans="1:15" ht="15" customHeight="1">
      <c r="A20" s="55"/>
      <c r="B20" s="56" t="s">
        <v>38</v>
      </c>
      <c r="C20" s="57"/>
      <c r="D20" s="52"/>
      <c r="E20" s="52"/>
      <c r="H20" s="60"/>
      <c r="I20" s="56" t="s">
        <v>39</v>
      </c>
      <c r="J20" s="59"/>
    </row>
    <row r="21" spans="1:15" ht="15" customHeight="1">
      <c r="A21" s="55"/>
      <c r="B21" s="133" t="e">
        <f>SUM(F17-I21)</f>
        <v>#VALUE!</v>
      </c>
      <c r="C21" s="59"/>
      <c r="D21" s="61"/>
      <c r="E21" s="61"/>
      <c r="H21" s="60"/>
      <c r="I21" s="133">
        <f>' Protokoll (3)'!Z1-' Protokoll (3)'!Z2</f>
        <v>0</v>
      </c>
      <c r="J21" s="59"/>
    </row>
    <row r="22" spans="1:15" ht="15" customHeight="1">
      <c r="H22" s="43"/>
      <c r="J22" s="43"/>
    </row>
    <row r="23" spans="1:15" ht="15" customHeight="1">
      <c r="H23" s="43"/>
    </row>
    <row r="24" spans="1:15" ht="15" customHeight="1">
      <c r="A24" s="55"/>
      <c r="B24" s="56" t="s">
        <v>40</v>
      </c>
      <c r="C24" s="57"/>
      <c r="D24" s="52"/>
      <c r="E24" s="52"/>
      <c r="H24" s="60"/>
      <c r="I24" s="56" t="s">
        <v>40</v>
      </c>
      <c r="J24" s="59"/>
    </row>
    <row r="25" spans="1:15" ht="15" customHeight="1">
      <c r="A25" s="55"/>
      <c r="B25" s="134" t="e">
        <f>IF(F17=0,0,(B21*100/F17))</f>
        <v>#VALUE!</v>
      </c>
      <c r="C25" s="59"/>
      <c r="D25" s="61"/>
      <c r="E25" s="61"/>
      <c r="H25" s="62"/>
      <c r="I25" s="135" t="e">
        <f>IF(F17=0,0,(I21*100/F17))</f>
        <v>#VALUE!</v>
      </c>
      <c r="J25" s="63"/>
    </row>
    <row r="26" spans="1:15" ht="15" customHeight="1"/>
    <row r="27" spans="1:15" ht="15" customHeight="1"/>
    <row r="28" spans="1:15" ht="15" customHeight="1">
      <c r="D28" s="55"/>
      <c r="E28" s="58"/>
      <c r="F28" s="56" t="s">
        <v>41</v>
      </c>
      <c r="G28" s="57"/>
    </row>
    <row r="29" spans="1:15" ht="15" customHeight="1">
      <c r="D29" s="55"/>
      <c r="E29" s="58"/>
      <c r="F29" s="133">
        <f>' Protokoll (3)'!V1</f>
        <v>0</v>
      </c>
      <c r="G29" s="59"/>
    </row>
    <row r="30" spans="1:15" ht="15" customHeight="1"/>
    <row r="31" spans="1:15" ht="15" customHeight="1"/>
    <row r="32" spans="1:15" ht="15" customHeight="1">
      <c r="A32" s="55"/>
      <c r="B32" s="56" t="s">
        <v>38</v>
      </c>
      <c r="C32" s="57"/>
      <c r="D32" s="52"/>
      <c r="E32" s="52"/>
      <c r="H32" s="60"/>
      <c r="I32" s="56" t="s">
        <v>39</v>
      </c>
      <c r="J32" s="59"/>
      <c r="L32" s="64" t="s">
        <v>53</v>
      </c>
      <c r="M32" s="65" t="s">
        <v>65</v>
      </c>
      <c r="N32" s="66"/>
      <c r="O32" s="67" t="s">
        <v>54</v>
      </c>
    </row>
    <row r="33" spans="1:18" ht="15" customHeight="1">
      <c r="A33" s="55"/>
      <c r="B33" s="133">
        <f>SUM(F29-I33)</f>
        <v>0</v>
      </c>
      <c r="C33" s="59"/>
      <c r="D33" s="61"/>
      <c r="E33" s="61"/>
      <c r="H33" s="55"/>
      <c r="I33" s="133">
        <f>' Protokoll (3)'!AA3</f>
        <v>0</v>
      </c>
      <c r="J33" s="59"/>
      <c r="L33" s="68">
        <v>6</v>
      </c>
      <c r="M33" s="69">
        <v>3.6</v>
      </c>
      <c r="N33" s="70">
        <v>8.4</v>
      </c>
      <c r="O33" s="71">
        <v>4.0999999999999996</v>
      </c>
    </row>
    <row r="34" spans="1:18" ht="15" customHeight="1">
      <c r="L34" s="68">
        <v>12</v>
      </c>
      <c r="M34" s="69">
        <v>7.6</v>
      </c>
      <c r="N34" s="70">
        <v>16.399999999999999</v>
      </c>
      <c r="O34" s="71">
        <v>8.1</v>
      </c>
    </row>
    <row r="35" spans="1:18" ht="15" customHeight="1">
      <c r="L35" s="68">
        <v>24</v>
      </c>
      <c r="M35" s="69">
        <v>15.6</v>
      </c>
      <c r="N35" s="70">
        <v>32.4</v>
      </c>
      <c r="O35" s="71">
        <v>16.100000000000001</v>
      </c>
    </row>
    <row r="36" spans="1:18" ht="15" customHeight="1">
      <c r="A36" s="55"/>
      <c r="B36" s="56" t="s">
        <v>40</v>
      </c>
      <c r="C36" s="57"/>
      <c r="D36" s="52"/>
      <c r="E36" s="52"/>
      <c r="H36" s="60"/>
      <c r="I36" s="56" t="s">
        <v>40</v>
      </c>
      <c r="J36" s="59"/>
      <c r="L36" s="68">
        <v>48</v>
      </c>
      <c r="M36" s="69">
        <v>31.6</v>
      </c>
      <c r="N36" s="70">
        <v>64.400000000000006</v>
      </c>
      <c r="O36" s="71">
        <v>32.1</v>
      </c>
    </row>
    <row r="37" spans="1:18" ht="15" customHeight="1">
      <c r="A37" s="55"/>
      <c r="B37" s="134">
        <f>IF(F29=0,0,(B33*100/F29))</f>
        <v>0</v>
      </c>
      <c r="C37" s="59"/>
      <c r="D37" s="61"/>
      <c r="E37" s="61"/>
      <c r="H37" s="55"/>
      <c r="I37" s="134">
        <f>IF(F29=0,0,(I33*100/F29))</f>
        <v>0</v>
      </c>
      <c r="J37" s="59"/>
      <c r="L37" s="68">
        <v>72</v>
      </c>
      <c r="M37" s="69">
        <v>47.6</v>
      </c>
      <c r="N37" s="70">
        <v>96.4</v>
      </c>
      <c r="O37" s="71">
        <v>48.1</v>
      </c>
    </row>
    <row r="38" spans="1:18" ht="15" customHeight="1">
      <c r="L38" s="72"/>
      <c r="M38" s="72"/>
      <c r="N38" s="72"/>
    </row>
    <row r="39" spans="1:18" ht="15" customHeight="1">
      <c r="L39" s="73"/>
      <c r="M39" s="74" t="s">
        <v>55</v>
      </c>
      <c r="N39" s="75"/>
    </row>
    <row r="40" spans="1:18" ht="15" customHeight="1">
      <c r="D40" s="55"/>
      <c r="E40" s="58"/>
      <c r="F40" s="76" t="s">
        <v>42</v>
      </c>
      <c r="G40" s="77"/>
      <c r="L40" s="78" t="s">
        <v>56</v>
      </c>
      <c r="M40" s="78">
        <v>0</v>
      </c>
      <c r="N40" s="79">
        <v>0.33</v>
      </c>
    </row>
    <row r="41" spans="1:18" ht="15" customHeight="1">
      <c r="D41" s="55"/>
      <c r="E41" s="58"/>
      <c r="F41" s="134" t="e">
        <f>IF(F17=0,0,(F29*100/F17))</f>
        <v>#VALUE!</v>
      </c>
      <c r="G41" s="59"/>
      <c r="L41" s="78" t="s">
        <v>57</v>
      </c>
      <c r="M41" s="78">
        <v>1.1000000000000001</v>
      </c>
      <c r="N41" s="79">
        <v>0.25</v>
      </c>
    </row>
    <row r="42" spans="1:18" ht="15" customHeight="1">
      <c r="L42" s="78" t="s">
        <v>58</v>
      </c>
      <c r="M42" s="78">
        <v>2.1</v>
      </c>
      <c r="N42" s="79">
        <v>0.16</v>
      </c>
    </row>
    <row r="43" spans="1:18" ht="15" customHeight="1">
      <c r="D43" s="55"/>
      <c r="E43" s="58"/>
      <c r="F43" s="56" t="e">
        <f>IF(OR(F44=F45,F45=""),"Prüfturnus",(IF(F44&lt;F45,"Prüfturnusverlängerung","Prüfturnusverkürzung")))</f>
        <v>#VALUE!</v>
      </c>
      <c r="G43" s="57"/>
      <c r="H43" s="80"/>
      <c r="L43" s="81" t="s">
        <v>59</v>
      </c>
      <c r="M43" s="81">
        <v>3.1</v>
      </c>
      <c r="N43" s="82">
        <v>0</v>
      </c>
    </row>
    <row r="44" spans="1:18" ht="15" customHeight="1">
      <c r="D44" s="83"/>
      <c r="E44" s="84" t="s">
        <v>43</v>
      </c>
      <c r="F44" s="136">
        <f>' Protokoll (3)'!X9</f>
        <v>16</v>
      </c>
      <c r="G44" s="85" t="s">
        <v>36</v>
      </c>
      <c r="H44" s="80"/>
    </row>
    <row r="45" spans="1:18" ht="15" customHeight="1">
      <c r="D45" s="83"/>
      <c r="E45" s="84" t="e">
        <f>IF(F45="","","auf")</f>
        <v>#VALUE!</v>
      </c>
      <c r="F45" s="256" t="e">
        <f>IF(F44&gt;0,IF(AND(F41&gt;10,' Protokoll (3)'!V9="ja"),IF(F44&lt;VLOOKUP(D14,Turnus,4),ROUND(D14*(1-0.33),0),ROUND(F44*(1-0.33),0)),IF(F44*(1+VLOOKUP(F41,Quotensatz,2))&gt;VLOOKUP(D14,Turnus,3),ROUND(VLOOKUP(D14,Turnus,3),0),IF(F44&lt;VLOOKUP(D14,Turnus,2),ROUND(VLOOKUP(D14,Turnus,2),0),IF(' Protokoll (3)'!T9="ja",D14,ROUND(F44*(1+VLOOKUP(F41,Quotensatz,2)),0))))),"")</f>
        <v>#VALUE!</v>
      </c>
      <c r="G45" s="85" t="e">
        <f>IF(F45="","","Monate")</f>
        <v>#VALUE!</v>
      </c>
      <c r="I45" s="137"/>
      <c r="J45" s="137"/>
      <c r="K45" s="137"/>
      <c r="L45" s="137"/>
      <c r="M45" s="137"/>
      <c r="N45" s="137"/>
      <c r="R45" s="244" t="s">
        <v>126</v>
      </c>
    </row>
    <row r="46" spans="1:18" ht="15" customHeight="1" thickBot="1">
      <c r="F46" s="87"/>
      <c r="G46" s="87"/>
      <c r="H46" s="88"/>
      <c r="L46" s="138"/>
    </row>
    <row r="47" spans="1:18" ht="15" customHeight="1" thickTop="1" thickBot="1">
      <c r="B47" s="89" t="s">
        <v>60</v>
      </c>
      <c r="C47" s="90"/>
      <c r="D47" s="90"/>
      <c r="E47" s="90"/>
      <c r="F47" s="91" t="e">
        <f>EDATE(D13,(IF(F45="",F44,F45)))</f>
        <v>#VALUE!</v>
      </c>
      <c r="G47" s="92"/>
      <c r="H47" s="93"/>
      <c r="I47" s="59"/>
      <c r="K47" s="94"/>
      <c r="L47" s="138"/>
      <c r="M47" s="86"/>
    </row>
    <row r="48" spans="1:18" ht="13.5" thickTop="1">
      <c r="F48" s="80"/>
      <c r="H48" s="95" t="s">
        <v>61</v>
      </c>
    </row>
    <row r="50" spans="2:29"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2:29"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2:29"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2:29"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2:29"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2:29"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2:29"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2:29"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2:29"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</sheetData>
  <sheetProtection sheet="1" objects="1" scenarios="1"/>
  <mergeCells count="7">
    <mergeCell ref="D14:F14"/>
    <mergeCell ref="D8:F8"/>
    <mergeCell ref="D9:J9"/>
    <mergeCell ref="D10:J10"/>
    <mergeCell ref="D11:J11"/>
    <mergeCell ref="D12:J12"/>
    <mergeCell ref="D13:G13"/>
  </mergeCells>
  <printOptions horizontalCentered="1" gridLinesSet="0"/>
  <pageMargins left="0.98425196850393704" right="0.78740157480314965" top="0.6" bottom="0.59055118110236227" header="1.1811023622047245" footer="0.51181102362204722"/>
  <pageSetup paperSize="9" scale="103" orientation="portrait" horizontalDpi="180" verticalDpi="180" r:id="rId1"/>
  <headerFooter alignWithMargins="0">
    <oddFooter>&amp;C&amp;8&amp;F, &amp;A, 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21</vt:i4>
      </vt:variant>
    </vt:vector>
  </HeadingPairs>
  <TitlesOfParts>
    <vt:vector size="33" baseType="lpstr">
      <vt:lpstr>Beispiel neu</vt:lpstr>
      <vt:lpstr> Protokoll (1)</vt:lpstr>
      <vt:lpstr> Statistik (1)</vt:lpstr>
      <vt:lpstr>Defekte (1)</vt:lpstr>
      <vt:lpstr> Protokoll (2)</vt:lpstr>
      <vt:lpstr> Statistik (2)</vt:lpstr>
      <vt:lpstr>Defekte (2)</vt:lpstr>
      <vt:lpstr> Protokoll (3)</vt:lpstr>
      <vt:lpstr> Statistik (3)</vt:lpstr>
      <vt:lpstr>Defekte (3)</vt:lpstr>
      <vt:lpstr>VDE 0701 Reparatur</vt:lpstr>
      <vt:lpstr>Tabelle1</vt:lpstr>
      <vt:lpstr>' Protokoll (1)'!Druckbereich</vt:lpstr>
      <vt:lpstr>' Protokoll (2)'!Druckbereich</vt:lpstr>
      <vt:lpstr>' Protokoll (3)'!Druckbereich</vt:lpstr>
      <vt:lpstr>' Statistik (1)'!Druckbereich</vt:lpstr>
      <vt:lpstr>' Statistik (2)'!Druckbereich</vt:lpstr>
      <vt:lpstr>' Statistik (3)'!Druckbereich</vt:lpstr>
      <vt:lpstr>'Beispiel neu'!Druckbereich</vt:lpstr>
      <vt:lpstr>'Defekte (1)'!Druckbereich</vt:lpstr>
      <vt:lpstr>'Defekte (2)'!Druckbereich</vt:lpstr>
      <vt:lpstr>'Defekte (3)'!Druckbereich</vt:lpstr>
      <vt:lpstr>'VDE 0701 Reparatur'!Druckbereich</vt:lpstr>
      <vt:lpstr>' Protokoll (1)'!Drucktitel</vt:lpstr>
      <vt:lpstr>' Protokoll (2)'!Drucktitel</vt:lpstr>
      <vt:lpstr>' Protokoll (3)'!Drucktitel</vt:lpstr>
      <vt:lpstr>'Beispiel neu'!Drucktitel</vt:lpstr>
      <vt:lpstr>'Defekte (1)'!Drucktitel</vt:lpstr>
      <vt:lpstr>'Defekte (2)'!Drucktitel</vt:lpstr>
      <vt:lpstr>'Defekte (3)'!Drucktitel</vt:lpstr>
      <vt:lpstr>'VDE 0701 Reparatur'!Drucktitel</vt:lpstr>
      <vt:lpstr>Quotensatz</vt:lpstr>
      <vt:lpstr>Turnus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Faber, Jens</dc:creator>
  <cp:lastModifiedBy>Faber, Jens</cp:lastModifiedBy>
  <cp:lastPrinted>2017-11-17T06:27:51Z</cp:lastPrinted>
  <dcterms:created xsi:type="dcterms:W3CDTF">2004-11-15T10:44:27Z</dcterms:created>
  <dcterms:modified xsi:type="dcterms:W3CDTF">2017-11-17T09:04:16Z</dcterms:modified>
</cp:coreProperties>
</file>